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tmp" ContentType="image/p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projects.sp.lgeenergy.int/sites/RegFilings/Rate Case Documents/"/>
    </mc:Choice>
  </mc:AlternateContent>
  <xr:revisionPtr revIDLastSave="0" documentId="13_ncr:1_{D5A33FAB-F3A7-421F-9601-223E6694E9C2}" xr6:coauthVersionLast="45" xr6:coauthVersionMax="46" xr10:uidLastSave="{00000000-0000-0000-0000-000000000000}"/>
  <bookViews>
    <workbookView xWindow="-103" yWindow="-103" windowWidth="16663" windowHeight="8863" tabRatio="614" xr2:uid="{00000000-000D-0000-FFFF-FFFF00000000}"/>
  </bookViews>
  <sheets>
    <sheet name="KU Summary" sheetId="14" r:id="rId1"/>
    <sheet name="(1) KU" sheetId="15" r:id="rId2"/>
    <sheet name="(2) Allocation" sheetId="6" r:id="rId3"/>
    <sheet name="(3) Rate of Return" sheetId="9" r:id="rId4"/>
    <sheet name="(4) PBGC" sheetId="10" r:id="rId5"/>
    <sheet name="(5) ADIT" sheetId="11" r:id="rId6"/>
    <sheet name="(6) 15 year vs DC" sheetId="16"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s>
  <definedNames>
    <definedName name="\\" localSheetId="3" hidden="1">#REF!</definedName>
    <definedName name="\\" hidden="1">#REF!</definedName>
    <definedName name="\\\" localSheetId="3" hidden="1">#REF!</definedName>
    <definedName name="\\\" hidden="1">#REF!</definedName>
    <definedName name="\\\\" localSheetId="3" hidden="1">#REF!</definedName>
    <definedName name="\\\\" hidden="1">#REF!</definedName>
    <definedName name="\C">#REF!</definedName>
    <definedName name="\E">#REF!</definedName>
    <definedName name="\P">#REF!</definedName>
    <definedName name="\R">#REF!</definedName>
    <definedName name="\S">#REF!</definedName>
    <definedName name="__123Graph_1" hidden="1">#REF!</definedName>
    <definedName name="__123Graph_2" hidden="1">#REF!</definedName>
    <definedName name="__123Graph_3" hidden="1">#REF!</definedName>
    <definedName name="__123Graph_4" hidden="1">#REF!</definedName>
    <definedName name="__123Graph_5" hidden="1">#REF!</definedName>
    <definedName name="__123Graph_6" hidden="1">#REF!</definedName>
    <definedName name="__123Graph_8" hidden="1">#REF!</definedName>
    <definedName name="__123Graph_A" localSheetId="3" hidden="1">#REF!</definedName>
    <definedName name="__123Graph_A" hidden="1">[1]Ins!#REF!</definedName>
    <definedName name="__123Graph_B" localSheetId="3" hidden="1">#REF!</definedName>
    <definedName name="__123Graph_B" hidden="1">[1]Ins!#REF!</definedName>
    <definedName name="__123Graph_C" localSheetId="3" hidden="1">#REF!</definedName>
    <definedName name="__123Graph_C" hidden="1">[1]Ins!#REF!</definedName>
    <definedName name="__123Graph_D" localSheetId="3" hidden="1">#REF!</definedName>
    <definedName name="__123Graph_D" hidden="1">[1]Ins!#REF!</definedName>
    <definedName name="__123Graph_E" localSheetId="3" hidden="1">#REF!</definedName>
    <definedName name="__123Graph_E" hidden="1">[1]Ins!#REF!</definedName>
    <definedName name="__123Graph_F" localSheetId="3" hidden="1">#REF!</definedName>
    <definedName name="__123Graph_F" hidden="1">[1]Ins!#REF!</definedName>
    <definedName name="__123Graph_X" localSheetId="3" hidden="1">#REF!</definedName>
    <definedName name="__123Graph_X" hidden="1">#REF!</definedName>
    <definedName name="__key3" hidden="1">#REF!</definedName>
    <definedName name="_36__123Graph_BCHART_1" hidden="1">'[2]HOSPICE OPSUM'!#REF!</definedName>
    <definedName name="_Fill" localSheetId="3" hidden="1">#REF!</definedName>
    <definedName name="_Fill" hidden="1">#REF!</definedName>
    <definedName name="_Key1" hidden="1">#REF!</definedName>
    <definedName name="_Key2" hidden="1">#REF!</definedName>
    <definedName name="_Key3" hidden="1">#REF!</definedName>
    <definedName name="_key4" hidden="1">#REF!</definedName>
    <definedName name="_Order1" localSheetId="3" hidden="1">0</definedName>
    <definedName name="_Order1" hidden="1">255</definedName>
    <definedName name="_Order1a" hidden="1">0</definedName>
    <definedName name="_Order2" localSheetId="3" hidden="1">0</definedName>
    <definedName name="_Order2" hidden="1">255</definedName>
    <definedName name="_Order2a" hidden="1">0</definedName>
    <definedName name="_P">#REF!</definedName>
    <definedName name="_Sort" hidden="1">#REF!</definedName>
    <definedName name="_Table1_In1" hidden="1">#REF!</definedName>
    <definedName name="_Table1_Out" hidden="1">#REF!</definedName>
    <definedName name="_Table1_Out_2" hidden="1">#REF!</definedName>
    <definedName name="_Table2_In1" hidden="1">'[3]Bank Model'!#REF!</definedName>
    <definedName name="_Table2_In2" hidden="1">'[3]Bank Model'!#REF!</definedName>
    <definedName name="_Table2_Out" hidden="1">'[3]Bank Model'!#REF!</definedName>
    <definedName name="_Table2_Out_2" hidden="1">#REF!</definedName>
    <definedName name="A" localSheetId="3">#REF!</definedName>
    <definedName name="a">#REF!</definedName>
    <definedName name="AAA_DOCTOPS" hidden="1">"AAA_SET"</definedName>
    <definedName name="AAA_duser" hidden="1">"OFF"</definedName>
    <definedName name="AAB_Addin5" hidden="1">"AAB_Description for addin 5,Description for addin 5,Description for addin 5,Description for addin 5,Description for addin 5,Description for addin 5"</definedName>
    <definedName name="ACCT_ACCT_TYPE">#REF!</definedName>
    <definedName name="ACCT_BS_CONS">#REF!</definedName>
    <definedName name="ACCT_BS_FERC">#REF!</definedName>
    <definedName name="ACCT_BURD_SCH">#REF!</definedName>
    <definedName name="ACCT_CONS_BS">#REF!</definedName>
    <definedName name="ACCT_CONS_IS">#REF!</definedName>
    <definedName name="ACCT_CORE">#REF!</definedName>
    <definedName name="ACCT_CORE_CO_NO">#REF!</definedName>
    <definedName name="ACCT_CORE_MATURITY">#REF!</definedName>
    <definedName name="ACCT_CORE_MGMTU">#REF!</definedName>
    <definedName name="ACCT_CORE_NONOP">#REF!</definedName>
    <definedName name="ACCT_CORE_PARTFLAG">#REF!</definedName>
    <definedName name="ACCT_IS_CONS">#REF!</definedName>
    <definedName name="ACCT_IS_FERC">#REF!</definedName>
    <definedName name="ACCT_PROJ_REPORT">#REF!</definedName>
    <definedName name="ACCT_PROJ_TYPE">#REF!</definedName>
    <definedName name="ACCT_TYPE">'[4]ACCT TYPE'!$A$1:$A$5</definedName>
    <definedName name="ACCT_UNITS">#REF!</definedName>
    <definedName name="ActualDisbursements">#REF!</definedName>
    <definedName name="AdjtItemsTable">'[5]Adjt Input'!$O$18:$BK$84</definedName>
    <definedName name="ahahahahaha" localSheetId="3" hidden="1">{"'Server Configuration'!$A$1:$DB$281"}</definedName>
    <definedName name="ahahahahaha" hidden="1">{"'Server Configuration'!$A$1:$DB$281"}</definedName>
    <definedName name="Allocation_Methods">'[6]CFO Allocations'!$C$8:$C$78</definedName>
    <definedName name="Amort_15_2016">#REF!</definedName>
    <definedName name="Amort_15_2017">#REF!</definedName>
    <definedName name="Amort_15_2018">#REF!</definedName>
    <definedName name="Amort_15_2019">#REF!</definedName>
    <definedName name="Amort_15_2020">#REF!</definedName>
    <definedName name="Amort_15_Yr1" localSheetId="2">'[7]Pension - Expense REG 15'!$A$5:$F$15</definedName>
    <definedName name="Amort_15_Yr1">'[8]Pension - Expense REG 15 p.4-4b'!$A$5:$E$14</definedName>
    <definedName name="Amort_15_Yr2" localSheetId="2">'[7]Pension - Expense REG 15'!$A$21:$F$31</definedName>
    <definedName name="Amort_15_Yr2">'[8]Pension - Expense REG 15 p.4-4b'!$A$20:$E$29</definedName>
    <definedName name="Amort_15_Yr3" localSheetId="2">'[7]Pension - Expense REG 15'!$A$46:$F$56</definedName>
    <definedName name="Amort_15_Yr3">'[8]Pension - Expense REG 15 p.4-4b'!$A$46:$E$55</definedName>
    <definedName name="Amort_15_Yr4" localSheetId="2">'[7]Pension - Expense REG 15'!$A$62:$F$72</definedName>
    <definedName name="Amort_15_Yr4">'[8]Pension - Expense REG 15 p.4-4b'!$A$61:$E$70</definedName>
    <definedName name="Amort_15_Yr5" localSheetId="2">'[7]Pension - Expense REG 15'!$A$87:$F$97</definedName>
    <definedName name="Amort_15_Yr5">'[8]Pension - Expense REG 15 p.4-4b'!$A$87:$E$96</definedName>
    <definedName name="Amort_DC_2016">#REF!</definedName>
    <definedName name="Amort_DC_2017">#REF!</definedName>
    <definedName name="Amort_DC_2018">#REF!</definedName>
    <definedName name="Amort_DC_2019">#REF!</definedName>
    <definedName name="Amort_DC_2020">#REF!</definedName>
    <definedName name="Amort_DC_Yr1" localSheetId="2">'[7]Pension - Expense DC'!$A$5:$J$15</definedName>
    <definedName name="Amort_DC_Yr1">'[8]Pension - Expense DC p.4c-4e'!$A$5:$H$14</definedName>
    <definedName name="Amort_DC_Yr2" localSheetId="2">'[7]Pension - Expense DC'!$A$22:$J$32</definedName>
    <definedName name="Amort_DC_Yr2">'[8]Pension - Expense DC p.4c-4e'!$A$20:$H$29</definedName>
    <definedName name="Amort_DC_Yr3" localSheetId="2">'[7]Pension - Expense DC'!$A$46:$J$56</definedName>
    <definedName name="Amort_DC_Yr3">'[8]Pension - Expense DC p.4c-4e'!$A$45:$H$54</definedName>
    <definedName name="Amort_DC_Yr4" localSheetId="2">'[7]Pension - Expense DC'!$A$63:$J$73</definedName>
    <definedName name="Amort_DC_Yr4">'[8]Pension - Expense DC p.4c-4e'!$A$60:$H$69</definedName>
    <definedName name="Amort_DC_Yr5" localSheetId="2">'[7]Pension - Expense DC'!$A$87:$J$97</definedName>
    <definedName name="Amort_DC_Yr5">'[8]Pension - Expense DC p.4c-4e'!$A$85:$H$94</definedName>
    <definedName name="AmortSchedule_Hale">#REF!</definedName>
    <definedName name="AmortSchedule_KU">'[9]PSC Amort Schedule'!$A$68:$W$79</definedName>
    <definedName name="AmortSchedule_LGENonUnion">'[9]PSC Amort Schedule'!$A$29:$W$40</definedName>
    <definedName name="AmortSchedule_LGEUnion" localSheetId="2">'[10]PSC Amort Schedule'!$A$6:$X$17</definedName>
    <definedName name="AmortSchedule_LGEUnion">'[9]PSC Amort Schedule'!$A$11:$X$22</definedName>
    <definedName name="AmortSchedule_Officer">#REF!</definedName>
    <definedName name="AmortSchedule_PRW_KU_Fin" localSheetId="2">#REF!</definedName>
    <definedName name="AmortSchedule_PRW_KU_Fin">'[11]PSC Amort Schedule (Financial)'!$A$68:$X$81</definedName>
    <definedName name="AmortSchedule_PRW_KU_Reg" localSheetId="2">#REF!</definedName>
    <definedName name="AmortSchedule_PRW_KU_Reg">'[11]PSC Amort Schedule (Regulatory)'!$A$68:$X$81</definedName>
    <definedName name="AmortSchedule_PRW_LGE_Fin" localSheetId="2">#REF!</definedName>
    <definedName name="AmortSchedule_PRW_LGE_Fin">'[11]PSC Amort Schedule (Financial)'!$A$8:$X$21</definedName>
    <definedName name="AmortSchedule_PRW_LGENonUnion_Reg" localSheetId="2">#REF!</definedName>
    <definedName name="AmortSchedule_PRW_LGENonUnion_Reg">'[11]PSC Amort Schedule (Regulatory)'!$A$8:$X$21</definedName>
    <definedName name="AmortSchedule_PRW_LGEUnion_Fin" localSheetId="2">#REF!</definedName>
    <definedName name="AmortSchedule_PRW_LGEUnion_Fin">'[11]PSC Amort Schedule (Financial)'!$A$109:$X$123</definedName>
    <definedName name="AmortSchedule_PRW_LGEUnion_Reg" localSheetId="2">#REF!</definedName>
    <definedName name="AmortSchedule_PRW_LGEUnion_Reg">'[11]PSC Amort Schedule (Regulatory)'!$A$109:$X$123</definedName>
    <definedName name="AmortSchedule_PRW_LPI_Fin" localSheetId="2">#REF!</definedName>
    <definedName name="AmortSchedule_PRW_LPI_Fin">'[11]PSC Amort Schedule (Financial)'!$A$48:$X$59</definedName>
    <definedName name="AmortSchedule_PRW_LPI_Reg" localSheetId="2">#REF!</definedName>
    <definedName name="AmortSchedule_PRW_LPI_Reg">'[11]PSC Amort Schedule (Regulatory)'!$A$48:$X$59</definedName>
    <definedName name="AmortSchedule_PRW_Servco_Fin" localSheetId="2">#REF!</definedName>
    <definedName name="AmortSchedule_PRW_Servco_Fin">'[11]PSC Amort Schedule (Financial)'!$A$28:$X$39</definedName>
    <definedName name="AmortSchedule_PRW_Servco_Reg" localSheetId="2">#REF!</definedName>
    <definedName name="AmortSchedule_PRW_Servco_Reg">'[11]PSC Amort Schedule (Regulatory)'!$A$28:$X$39</definedName>
    <definedName name="AmortSchedule_PRW_WKE_Fin" localSheetId="2">#REF!</definedName>
    <definedName name="AmortSchedule_PRW_WKE_Fin">'[11]PSC Amort Schedule (Financial)'!$A$88:$X$99</definedName>
    <definedName name="AmortSchedule_PRW_WKE_Reg" localSheetId="2">#REF!</definedName>
    <definedName name="AmortSchedule_PRW_WKE_Reg">'[11]PSC Amort Schedule (Regulatory)'!$A$88:$X$99</definedName>
    <definedName name="AmortSchedule_PRW_WKEUnion_Fin" localSheetId="2">#REF!</definedName>
    <definedName name="AmortSchedule_PRW_WKEUnion_Fin">'[11]PSC Amort Schedule (Financial)'!$A$129:$X$140</definedName>
    <definedName name="AmortSchedule_PRW_WKEUnion_reg" localSheetId="2">#REF!</definedName>
    <definedName name="AmortSchedule_PRW_WKEUnion_reg">'[11]PSC Amort Schedule (Regulatory)'!$A$129:$X$140</definedName>
    <definedName name="AmortSchedule_Restoration">#REF!</definedName>
    <definedName name="AmortSchedule_ServCo">'[9]PSC Amort Schedule'!$A$49:$X$60</definedName>
    <definedName name="AmortSchedule_Servco_Reg">'[9]PSC Amort Schedule'!$A$121:$X$132</definedName>
    <definedName name="AmortSchedule_WKE">'[9]PSC Amort Schedule'!$A$86:$W$97</definedName>
    <definedName name="AmortSchedule_WKEUnion">'[9]PSC Amort Schedule'!$A$103:$X$114</definedName>
    <definedName name="asdf">[12]Map!$L$138:$N$138</definedName>
    <definedName name="asdfasdfasdfas" hidden="1">#REF!</definedName>
    <definedName name="AUTO">[1]Ins!#REF!</definedName>
    <definedName name="BasicInfo">#REF!</definedName>
    <definedName name="BECRMwhInputs">#REF!</definedName>
    <definedName name="BenPayDate">#REF!</definedName>
    <definedName name="blip" localSheetId="3" hidden="1">{"'Server Configuration'!$A$1:$DB$281"}</definedName>
    <definedName name="blip" hidden="1">{"'Server Configuration'!$A$1:$DB$281"}</definedName>
    <definedName name="BLPH1" hidden="1">'[13]Natural gas'!$A$3</definedName>
    <definedName name="BLPR1020040129204514642" hidden="1">'[14]Spread Sheet'!#REF!</definedName>
    <definedName name="BLPR1020040129204514642_1_5" hidden="1">'[14]Spread Sheet'!#REF!</definedName>
    <definedName name="BLPR1020040129204514642_2_5" hidden="1">'[14]Spread Sheet'!#REF!</definedName>
    <definedName name="BLPR1020040129204514642_3_5" hidden="1">'[14]Spread Sheet'!#REF!</definedName>
    <definedName name="BLPR1020040129204514642_4_5" hidden="1">'[14]Spread Sheet'!#REF!</definedName>
    <definedName name="BLPR1020040129204514642_5_5" hidden="1">'[14]Spread Sheet'!#REF!</definedName>
    <definedName name="BLPR1120040129204514642" hidden="1">'[14]Spread Sheet'!#REF!</definedName>
    <definedName name="BLPR1120040129204514642_1_5" hidden="1">'[14]Spread Sheet'!#REF!</definedName>
    <definedName name="BLPR1120040129204514642_2_5" hidden="1">'[14]Spread Sheet'!#REF!</definedName>
    <definedName name="BLPR1120040129204514642_3_5" hidden="1">'[14]Spread Sheet'!#REF!</definedName>
    <definedName name="BLPR1120040129204514642_4_5" hidden="1">'[14]Spread Sheet'!#REF!</definedName>
    <definedName name="BLPR1120040129204514642_5_5" hidden="1">'[14]Spread Sheet'!#REF!</definedName>
    <definedName name="BLPR120040129203645421" hidden="1">'[14]Spread Sheet'!#REF!</definedName>
    <definedName name="BLPR120040129203645421_1_4" hidden="1">'[14]Spread Sheet'!#REF!</definedName>
    <definedName name="BLPR120040129203645421_2_4" hidden="1">'[14]Spread Sheet'!#REF!</definedName>
    <definedName name="BLPR120040129203645421_3_4" hidden="1">'[14]Spread Sheet'!#REF!</definedName>
    <definedName name="BLPR120040129203645421_4_4" hidden="1">'[14]Spread Sheet'!#REF!</definedName>
    <definedName name="BLPR1220040129204514642" hidden="1">'[14]Spread Sheet'!#REF!</definedName>
    <definedName name="BLPR1220040129204514642_1_5" hidden="1">'[14]Spread Sheet'!#REF!</definedName>
    <definedName name="BLPR1220040129204514642_2_5" hidden="1">'[14]Spread Sheet'!#REF!</definedName>
    <definedName name="BLPR1220040129204514642_3_5" hidden="1">'[14]Spread Sheet'!#REF!</definedName>
    <definedName name="BLPR1220040129204514642_4_5" hidden="1">'[14]Spread Sheet'!#REF!</definedName>
    <definedName name="BLPR1220040129204514642_5_5" hidden="1">'[14]Spread Sheet'!#REF!</definedName>
    <definedName name="BLPR1320040129204514642" hidden="1">'[14]Spread Sheet'!#REF!</definedName>
    <definedName name="BLPR1320040129204514642_1_5" hidden="1">'[14]Spread Sheet'!#REF!</definedName>
    <definedName name="BLPR1320040129204514642_2_5" hidden="1">'[14]Spread Sheet'!#REF!</definedName>
    <definedName name="BLPR1320040129204514642_3_5" hidden="1">'[14]Spread Sheet'!#REF!</definedName>
    <definedName name="BLPR1320040129204514642_4_5" hidden="1">'[14]Spread Sheet'!#REF!</definedName>
    <definedName name="BLPR1320040129204514642_5_5" hidden="1">'[14]Spread Sheet'!#REF!</definedName>
    <definedName name="BLPR1420040129204514642" hidden="1">'[14]Spread Sheet'!#REF!</definedName>
    <definedName name="BLPR1420040129204514642_1_5" hidden="1">'[14]Spread Sheet'!#REF!</definedName>
    <definedName name="BLPR1420040129204514642_2_5" hidden="1">'[14]Spread Sheet'!#REF!</definedName>
    <definedName name="BLPR1420040129204514642_3_5" hidden="1">'[14]Spread Sheet'!#REF!</definedName>
    <definedName name="BLPR1420040129204514642_4_5" hidden="1">'[14]Spread Sheet'!#REF!</definedName>
    <definedName name="BLPR1420040129204514642_5_5" hidden="1">'[14]Spread Sheet'!#REF!</definedName>
    <definedName name="BLPR1520040129204514652" hidden="1">'[14]Spread Sheet'!#REF!</definedName>
    <definedName name="BLPR1520040129204514652_1_5" hidden="1">'[14]Spread Sheet'!#REF!</definedName>
    <definedName name="BLPR1520040129204514652_2_5" hidden="1">'[14]Spread Sheet'!#REF!</definedName>
    <definedName name="BLPR1520040129204514652_3_5" hidden="1">'[14]Spread Sheet'!#REF!</definedName>
    <definedName name="BLPR1520040129204514652_4_5" hidden="1">'[14]Spread Sheet'!#REF!</definedName>
    <definedName name="BLPR1520040129204514652_5_5" hidden="1">'[14]Spread Sheet'!#REF!</definedName>
    <definedName name="BLPR1620040129204514652" hidden="1">'[14]Spread Sheet'!#REF!</definedName>
    <definedName name="BLPR1620040129204514652_1_5" hidden="1">'[14]Spread Sheet'!#REF!</definedName>
    <definedName name="BLPR1620040129204514652_2_5" hidden="1">'[14]Spread Sheet'!#REF!</definedName>
    <definedName name="BLPR1620040129204514652_3_5" hidden="1">'[14]Spread Sheet'!#REF!</definedName>
    <definedName name="BLPR1620040129204514652_4_5" hidden="1">'[14]Spread Sheet'!#REF!</definedName>
    <definedName name="BLPR1620040129204514652_5_5" hidden="1">'[14]Spread Sheet'!#REF!</definedName>
    <definedName name="BLPR1720040129204514652" hidden="1">'[14]Spread Sheet'!#REF!</definedName>
    <definedName name="BLPR1720040129204514652_1_5" hidden="1">'[14]Spread Sheet'!#REF!</definedName>
    <definedName name="BLPR1720040129204514652_2_5" hidden="1">'[14]Spread Sheet'!#REF!</definedName>
    <definedName name="BLPR1720040129204514652_3_5" hidden="1">'[14]Spread Sheet'!#REF!</definedName>
    <definedName name="BLPR1720040129204514652_4_5" hidden="1">'[14]Spread Sheet'!#REF!</definedName>
    <definedName name="BLPR1720040129204514652_5_5" hidden="1">'[14]Spread Sheet'!#REF!</definedName>
    <definedName name="BLPR1820040129204514652" hidden="1">'[14]Spread Sheet'!#REF!</definedName>
    <definedName name="BLPR1820040129204514652_1_5" hidden="1">'[14]Spread Sheet'!#REF!</definedName>
    <definedName name="BLPR1820040129204514652_2_5" hidden="1">'[14]Spread Sheet'!#REF!</definedName>
    <definedName name="BLPR1820040129204514652_3_5" hidden="1">'[14]Spread Sheet'!#REF!</definedName>
    <definedName name="BLPR1820040129204514652_4_5" hidden="1">'[14]Spread Sheet'!#REF!</definedName>
    <definedName name="BLPR1820040129204514652_5_5" hidden="1">'[14]Spread Sheet'!#REF!</definedName>
    <definedName name="BLPR1920040129204514652" hidden="1">'[14]Spread Sheet'!#REF!</definedName>
    <definedName name="BLPR1920040129204514652_1_5" hidden="1">'[14]Spread Sheet'!#REF!</definedName>
    <definedName name="BLPR1920040129204514652_2_5" hidden="1">'[14]Spread Sheet'!#REF!</definedName>
    <definedName name="BLPR1920040129204514652_3_5" hidden="1">'[14]Spread Sheet'!#REF!</definedName>
    <definedName name="BLPR1920040129204514652_4_5" hidden="1">'[14]Spread Sheet'!#REF!</definedName>
    <definedName name="BLPR1920040129204514652_5_5" hidden="1">'[14]Spread Sheet'!#REF!</definedName>
    <definedName name="BLPR2020040129204514652" hidden="1">'[14]Spread Sheet'!#REF!</definedName>
    <definedName name="BLPR2020040129204514652_1_5" hidden="1">'[14]Spread Sheet'!#REF!</definedName>
    <definedName name="BLPR2020040129204514652_2_5" hidden="1">'[14]Spread Sheet'!#REF!</definedName>
    <definedName name="BLPR2020040129204514652_3_5" hidden="1">'[14]Spread Sheet'!#REF!</definedName>
    <definedName name="BLPR2020040129204514652_4_5" hidden="1">'[14]Spread Sheet'!#REF!</definedName>
    <definedName name="BLPR2020040129204514652_5_5" hidden="1">'[14]Spread Sheet'!#REF!</definedName>
    <definedName name="BLPR2120040129204514652" hidden="1">'[14]Spread Sheet'!#REF!</definedName>
    <definedName name="BLPR2120040129204514652_1_5" hidden="1">'[14]Spread Sheet'!#REF!</definedName>
    <definedName name="BLPR2120040129204514652_2_5" hidden="1">'[14]Spread Sheet'!#REF!</definedName>
    <definedName name="BLPR2120040129204514652_3_5" hidden="1">'[14]Spread Sheet'!#REF!</definedName>
    <definedName name="BLPR2120040129204514652_4_5" hidden="1">'[14]Spread Sheet'!#REF!</definedName>
    <definedName name="BLPR2120040129204514652_5_5" hidden="1">'[14]Spread Sheet'!#REF!</definedName>
    <definedName name="BLPR220040129203645421" hidden="1">'[14]Spread Sheet'!#REF!</definedName>
    <definedName name="BLPR220040129203645421_1_4" hidden="1">'[14]Spread Sheet'!#REF!</definedName>
    <definedName name="BLPR220040129203645421_2_4" hidden="1">'[14]Spread Sheet'!#REF!</definedName>
    <definedName name="BLPR220040129203645421_3_4" hidden="1">'[14]Spread Sheet'!#REF!</definedName>
    <definedName name="BLPR220040129203645421_4_4" hidden="1">'[14]Spread Sheet'!#REF!</definedName>
    <definedName name="BLPR2220040129204514652" hidden="1">'[14]Spread Sheet'!#REF!</definedName>
    <definedName name="BLPR2220040129204514652_1_5" hidden="1">'[14]Spread Sheet'!#REF!</definedName>
    <definedName name="BLPR2220040129204514652_2_5" hidden="1">'[14]Spread Sheet'!#REF!</definedName>
    <definedName name="BLPR2220040129204514652_3_5" hidden="1">'[14]Spread Sheet'!#REF!</definedName>
    <definedName name="BLPR2220040129204514652_4_5" hidden="1">'[14]Spread Sheet'!#REF!</definedName>
    <definedName name="BLPR2220040129204514652_5_5" hidden="1">'[14]Spread Sheet'!#REF!</definedName>
    <definedName name="BLPR2320040129204514662" hidden="1">'[14]Spread Sheet'!#REF!</definedName>
    <definedName name="BLPR2320040129204514662_1_5" hidden="1">'[14]Spread Sheet'!#REF!</definedName>
    <definedName name="BLPR2320040129204514662_2_5" hidden="1">'[14]Spread Sheet'!#REF!</definedName>
    <definedName name="BLPR2320040129204514662_3_5" hidden="1">'[14]Spread Sheet'!#REF!</definedName>
    <definedName name="BLPR2320040129204514662_4_5" hidden="1">'[14]Spread Sheet'!#REF!</definedName>
    <definedName name="BLPR2320040129204514662_5_5" hidden="1">'[14]Spread Sheet'!#REF!</definedName>
    <definedName name="BLPR2420040129204514662" hidden="1">'[14]Spread Sheet'!#REF!</definedName>
    <definedName name="BLPR2420040129204514662_1_5" hidden="1">'[14]Spread Sheet'!#REF!</definedName>
    <definedName name="BLPR2420040129204514662_2_5" hidden="1">'[14]Spread Sheet'!#REF!</definedName>
    <definedName name="BLPR2420040129204514662_3_5" hidden="1">'[14]Spread Sheet'!#REF!</definedName>
    <definedName name="BLPR2420040129204514662_4_5" hidden="1">'[14]Spread Sheet'!#REF!</definedName>
    <definedName name="BLPR2420040129204514662_5_5" hidden="1">'[14]Spread Sheet'!#REF!</definedName>
    <definedName name="BLPR2520040129204514662" hidden="1">'[14]Spread Sheet'!#REF!</definedName>
    <definedName name="BLPR2520040129204514662_1_5" hidden="1">'[14]Spread Sheet'!#REF!</definedName>
    <definedName name="BLPR2520040129204514662_2_5" hidden="1">'[14]Spread Sheet'!#REF!</definedName>
    <definedName name="BLPR2520040129204514662_3_5" hidden="1">'[14]Spread Sheet'!#REF!</definedName>
    <definedName name="BLPR2520040129204514662_4_5" hidden="1">'[14]Spread Sheet'!#REF!</definedName>
    <definedName name="BLPR2520040129204514662_5_5" hidden="1">'[14]Spread Sheet'!#REF!</definedName>
    <definedName name="BLPR2620040129204514662" hidden="1">'[14]Spread Sheet'!#REF!</definedName>
    <definedName name="BLPR2620040129204514662_1_5" hidden="1">'[14]Spread Sheet'!#REF!</definedName>
    <definedName name="BLPR2620040129204514662_2_5" hidden="1">'[14]Spread Sheet'!#REF!</definedName>
    <definedName name="BLPR2620040129204514662_3_5" hidden="1">'[14]Spread Sheet'!#REF!</definedName>
    <definedName name="BLPR2620040129204514662_4_5" hidden="1">'[14]Spread Sheet'!#REF!</definedName>
    <definedName name="BLPR2620040129204514662_5_5" hidden="1">'[14]Spread Sheet'!#REF!</definedName>
    <definedName name="BLPR2720040129204514662" hidden="1">'[14]Spread Sheet'!#REF!</definedName>
    <definedName name="BLPR2720040129204514662_1_5" hidden="1">'[14]Spread Sheet'!#REF!</definedName>
    <definedName name="BLPR2720040129204514662_2_5" hidden="1">'[14]Spread Sheet'!#REF!</definedName>
    <definedName name="BLPR2720040129204514662_3_5" hidden="1">'[14]Spread Sheet'!#REF!</definedName>
    <definedName name="BLPR2720040129204514662_4_5" hidden="1">'[14]Spread Sheet'!#REF!</definedName>
    <definedName name="BLPR2720040129204514662_5_5" hidden="1">'[14]Spread Sheet'!#REF!</definedName>
    <definedName name="BLPR2820040129204514662" hidden="1">'[14]Spread Sheet'!#REF!</definedName>
    <definedName name="BLPR2820040129204514662_1_5" hidden="1">'[14]Spread Sheet'!#REF!</definedName>
    <definedName name="BLPR2820040129204514662_2_5" hidden="1">'[14]Spread Sheet'!#REF!</definedName>
    <definedName name="BLPR2820040129204514662_3_5" hidden="1">'[14]Spread Sheet'!#REF!</definedName>
    <definedName name="BLPR2820040129204514662_4_5" hidden="1">'[14]Spread Sheet'!#REF!</definedName>
    <definedName name="BLPR2820040129204514662_5_5" hidden="1">'[14]Spread Sheet'!#REF!</definedName>
    <definedName name="BLPR2920040129204514662" hidden="1">'[14]Spread Sheet'!#REF!</definedName>
    <definedName name="BLPR2920040129204514662_1_5" hidden="1">'[14]Spread Sheet'!#REF!</definedName>
    <definedName name="BLPR2920040129204514662_2_5" hidden="1">'[14]Spread Sheet'!#REF!</definedName>
    <definedName name="BLPR2920040129204514662_3_5" hidden="1">'[14]Spread Sheet'!#REF!</definedName>
    <definedName name="BLPR2920040129204514662_4_5" hidden="1">'[14]Spread Sheet'!#REF!</definedName>
    <definedName name="BLPR2920040129204514662_5_5" hidden="1">'[14]Spread Sheet'!#REF!</definedName>
    <definedName name="BLPR3020040129204514672" hidden="1">'[14]Spread Sheet'!#REF!</definedName>
    <definedName name="BLPR3020040129204514672_1_5" hidden="1">'[14]Spread Sheet'!#REF!</definedName>
    <definedName name="BLPR3020040129204514672_2_5" hidden="1">'[14]Spread Sheet'!#REF!</definedName>
    <definedName name="BLPR3020040129204514672_3_5" hidden="1">'[14]Spread Sheet'!#REF!</definedName>
    <definedName name="BLPR3020040129204514672_4_5" hidden="1">'[14]Spread Sheet'!#REF!</definedName>
    <definedName name="BLPR3020040129204514672_5_5" hidden="1">'[14]Spread Sheet'!#REF!</definedName>
    <definedName name="BLPR3120040129204514692" hidden="1">'[14]Spread Sheet'!#REF!</definedName>
    <definedName name="BLPR3120040129204514692_1_1" hidden="1">'[14]Spread Sheet'!#REF!</definedName>
    <definedName name="BLPR320040129203645431" hidden="1">'[14]Spread Sheet'!#REF!</definedName>
    <definedName name="BLPR320040129203645431_1_4" hidden="1">'[14]Spread Sheet'!#REF!</definedName>
    <definedName name="BLPR320040129203645431_2_4" hidden="1">'[14]Spread Sheet'!#REF!</definedName>
    <definedName name="BLPR320040129203645431_3_4" hidden="1">'[14]Spread Sheet'!#REF!</definedName>
    <definedName name="BLPR320040129203645431_4_4" hidden="1">'[14]Spread Sheet'!#REF!</definedName>
    <definedName name="BLPR3220040129204514692" hidden="1">'[14]Spread Sheet'!#REF!</definedName>
    <definedName name="BLPR3220040129204514692_1_1" hidden="1">'[14]Spread Sheet'!#REF!</definedName>
    <definedName name="BLPR3320040129204514702" hidden="1">'[14]Spread Sheet'!#REF!</definedName>
    <definedName name="BLPR3320040129204514702_1_1" hidden="1">'[14]Spread Sheet'!#REF!</definedName>
    <definedName name="BLPR3420040129204514702" hidden="1">'[14]Spread Sheet'!#REF!</definedName>
    <definedName name="BLPR3420040129204514702_1_1" hidden="1">'[14]Spread Sheet'!#REF!</definedName>
    <definedName name="BLPR3520040129204514702" hidden="1">'[14]Spread Sheet'!#REF!</definedName>
    <definedName name="BLPR3520040129204514702_1_1" hidden="1">'[14]Spread Sheet'!#REF!</definedName>
    <definedName name="BLPR420040129203645431" hidden="1">'[14]Spread Sheet'!#REF!</definedName>
    <definedName name="BLPR420040129203645431_1_4" hidden="1">'[14]Spread Sheet'!#REF!</definedName>
    <definedName name="BLPR420040129203645431_2_4" hidden="1">'[14]Spread Sheet'!#REF!</definedName>
    <definedName name="BLPR420040129203645431_3_4" hidden="1">'[14]Spread Sheet'!#REF!</definedName>
    <definedName name="BLPR420040129203645431_4_4" hidden="1">'[14]Spread Sheet'!#REF!</definedName>
    <definedName name="BLPR520040129203645441" hidden="1">'[14]Spread Sheet'!#REF!</definedName>
    <definedName name="BLPR520040129203645441_1_4" hidden="1">'[14]Spread Sheet'!#REF!</definedName>
    <definedName name="BLPR520040129203645441_2_4" hidden="1">'[14]Spread Sheet'!#REF!</definedName>
    <definedName name="BLPR520040129203645441_3_4" hidden="1">'[14]Spread Sheet'!#REF!</definedName>
    <definedName name="BLPR520040129203645441_4_4" hidden="1">'[14]Spread Sheet'!#REF!</definedName>
    <definedName name="BLPR620040129204149993" hidden="1">'[14]Spread Sheet'!#REF!</definedName>
    <definedName name="BLPR620040129204149993_1_5" hidden="1">'[14]Spread Sheet'!#REF!</definedName>
    <definedName name="BLPR620040129204149993_2_5" hidden="1">'[14]Spread Sheet'!#REF!</definedName>
    <definedName name="BLPR620040129204149993_3_5" hidden="1">'[14]Spread Sheet'!#REF!</definedName>
    <definedName name="BLPR620040129204149993_4_5" hidden="1">'[14]Spread Sheet'!#REF!</definedName>
    <definedName name="BLPR620040129204149993_5_5" hidden="1">'[14]Spread Sheet'!#REF!</definedName>
    <definedName name="BLPR720040129204514631" hidden="1">'[14]Spread Sheet'!#REF!</definedName>
    <definedName name="BLPR720040129204514631_1_5" hidden="1">'[14]Spread Sheet'!#REF!</definedName>
    <definedName name="BLPR720040129204514631_2_5" hidden="1">'[14]Spread Sheet'!#REF!</definedName>
    <definedName name="BLPR720040129204514631_3_5" hidden="1">'[14]Spread Sheet'!#REF!</definedName>
    <definedName name="BLPR720040129204514631_4_5" hidden="1">'[14]Spread Sheet'!#REF!</definedName>
    <definedName name="BLPR720040129204514631_5_5" hidden="1">'[14]Spread Sheet'!#REF!</definedName>
    <definedName name="BLPR820040129204514642" hidden="1">'[14]Spread Sheet'!#REF!</definedName>
    <definedName name="BLPR820040129204514642_1_5" hidden="1">'[14]Spread Sheet'!#REF!</definedName>
    <definedName name="BLPR820040129204514642_2_5" hidden="1">'[14]Spread Sheet'!#REF!</definedName>
    <definedName name="BLPR820040129204514642_3_5" hidden="1">'[14]Spread Sheet'!#REF!</definedName>
    <definedName name="BLPR820040129204514642_4_5" hidden="1">'[14]Spread Sheet'!#REF!</definedName>
    <definedName name="BLPR820040129204514642_5_5" hidden="1">'[14]Spread Sheet'!#REF!</definedName>
    <definedName name="BLPR920040129204514642" hidden="1">'[14]Spread Sheet'!#REF!</definedName>
    <definedName name="BLPR920040129204514642_1_5" hidden="1">'[14]Spread Sheet'!#REF!</definedName>
    <definedName name="BLPR920040129204514642_2_5" hidden="1">'[14]Spread Sheet'!#REF!</definedName>
    <definedName name="BLPR920040129204514642_3_5" hidden="1">'[14]Spread Sheet'!#REF!</definedName>
    <definedName name="BLPR920040129204514642_4_5" hidden="1">'[14]Spread Sheet'!#REF!</definedName>
    <definedName name="BLPR920040129204514642_5_5" hidden="1">'[14]Spread Sheet'!#REF!</definedName>
    <definedName name="BNE_MESSAGES_HIDDEN" hidden="1">#REF!</definedName>
    <definedName name="BOY_Hale_PBO">#REF!</definedName>
    <definedName name="BOY_KU_ABO">'[9]Expense Liability Input'!$H$21</definedName>
    <definedName name="BOY_KU_ABOSC">'[9]Expense Liability Input'!$H$22</definedName>
    <definedName name="BOY_KU_ExpDis">'[9]Expense Liability Input'!$H$23</definedName>
    <definedName name="BOY_KU_PBO" localSheetId="2">'[15]Expense Liability Input'!$H$19</definedName>
    <definedName name="BOY_KU_PBO">'[9]Expense Liability Input'!$H$19</definedName>
    <definedName name="BOY_KU_PBOSC">'[9]Expense Liability Input'!$H$20</definedName>
    <definedName name="BOY_LGENonUnion_ABO">'[9]Expense Liability Input'!$B$21</definedName>
    <definedName name="BOY_LGENonUnion_ABOSC">'[9]Expense Liability Input'!$B$22</definedName>
    <definedName name="BOY_LGENonUnion_ExpDis">'[9]Expense Liability Input'!$B$23</definedName>
    <definedName name="BOY_LGENonUnion_PBO" localSheetId="2">'[15]Expense Liability Input'!$B$19</definedName>
    <definedName name="BOY_LGENonUnion_PBO">'[9]Expense Liability Input'!$B$19</definedName>
    <definedName name="BOY_LGENonUnion_PBOSC">'[9]Expense Liability Input'!$B$20</definedName>
    <definedName name="BOY_LGEUnion_ABO">'[9]Expense Liability Input'!$B$36</definedName>
    <definedName name="BOY_LGEUnion_ABOSC">#REF!</definedName>
    <definedName name="BOY_LGEUnion_ExpDis">'[9]Expense Liability Input'!$B$38</definedName>
    <definedName name="BOY_LGEUnion_PBO" localSheetId="2">'[15]Expense Liability Input'!$B$34</definedName>
    <definedName name="BOY_LGEUnion_PBO">'[9]Expense Liability Input'!$B$34</definedName>
    <definedName name="BOY_LGEUnion_PBOSC">'[9]Expense Liability Input'!$B$35</definedName>
    <definedName name="BOY_Officer_pbo">#REF!</definedName>
    <definedName name="BOY_PRW_KU_ExpDis" localSheetId="2">#REF!</definedName>
    <definedName name="BOY_PRW_KU_ExpDis">[11]Input!$B$80</definedName>
    <definedName name="BOY_PRW_KU_PBO" localSheetId="2">#REF!</definedName>
    <definedName name="BOY_PRW_KU_PBO">[11]Input!$B$64</definedName>
    <definedName name="BOY_PRW_KU_PBOSC" localSheetId="2">#REF!</definedName>
    <definedName name="BOY_PRW_KU_PBOSC">[11]Input!$B$72</definedName>
    <definedName name="BOY_PRW_LGE_ExpDis" localSheetId="2">#REF!</definedName>
    <definedName name="BOY_PRW_LGE_ExpDis">[11]Input!$B$77</definedName>
    <definedName name="BOY_PRW_LGE_PBO" localSheetId="2">#REF!</definedName>
    <definedName name="BOY_PRW_LGE_PBO">[11]Input!$B$61</definedName>
    <definedName name="BOY_PRW_LGE_PBOSC" localSheetId="2">#REF!</definedName>
    <definedName name="BOY_PRW_LGE_PBOSC">[11]Input!$B$69</definedName>
    <definedName name="BOY_PRW_LGEunion_ExpDis" localSheetId="2">#REF!</definedName>
    <definedName name="BOY_PRW_LGEunion_ExpDis">[11]Input!$B$82</definedName>
    <definedName name="BOY_PRW_LGEUnion_PBO" localSheetId="2">#REF!</definedName>
    <definedName name="BOY_PRW_LGEUnion_PBO">[11]Input!$B$66</definedName>
    <definedName name="BOY_PRW_LGEUnion_PBOSC" localSheetId="2">#REF!</definedName>
    <definedName name="BOY_PRW_LGEUnion_PBOSC">[11]Input!$B$74</definedName>
    <definedName name="BOY_PRW_LPI_ExpDis" localSheetId="2">#REF!</definedName>
    <definedName name="BOY_PRW_LPI_ExpDis">[11]Input!$B$79</definedName>
    <definedName name="BOY_PRW_LPI_PBO" localSheetId="2">#REF!</definedName>
    <definedName name="BOY_PRW_LPI_PBO">[11]Input!$B$63</definedName>
    <definedName name="BOY_PRW_ServCo_ExpDis" localSheetId="2">#REF!</definedName>
    <definedName name="BOY_PRW_ServCo_ExpDis">[11]Input!$B$78</definedName>
    <definedName name="BOY_PRW_ServCo_PBO" localSheetId="2">#REF!</definedName>
    <definedName name="BOY_PRW_ServCo_PBO">[11]Input!$B$62</definedName>
    <definedName name="BOY_PRW_ServCo_PBOSC" localSheetId="2">#REF!</definedName>
    <definedName name="BOY_PRW_ServCo_PBOSC">[11]Input!$B$70</definedName>
    <definedName name="BOY_PRW_WKE_ExpDis" localSheetId="2">#REF!</definedName>
    <definedName name="BOY_PRW_WKE_ExpDis">#REF!</definedName>
    <definedName name="BOY_PRW_WKE_PBO" localSheetId="2">#REF!</definedName>
    <definedName name="BOY_PRW_WKE_PBO">#REF!</definedName>
    <definedName name="BOY_PRW_WKE_PBOSC" localSheetId="2">#REF!</definedName>
    <definedName name="BOY_PRW_WKE_PBOSC">#REF!</definedName>
    <definedName name="BOY_PRW_WKEUnion_ExpDis" localSheetId="2">#REF!</definedName>
    <definedName name="BOY_PRW_WKEUnion_ExpDis">[11]Input!$B$83</definedName>
    <definedName name="BOY_PRW_WKEUnion_PBO" localSheetId="2">#REF!</definedName>
    <definedName name="BOY_PRW_WKEUnion_PBO">[11]Input!$B$67</definedName>
    <definedName name="BOY_PRW_WKEUnion_PBOSC" localSheetId="2">#REF!</definedName>
    <definedName name="BOY_PRW_WKEUnion_PBOSC">[11]Input!$B$75</definedName>
    <definedName name="BOY_Restoration_PBO">#REF!</definedName>
    <definedName name="BOY_ServCo_ABO">'[9]Expense Liability Input'!$E$21</definedName>
    <definedName name="BOY_ServCo_ABOSC">'[9]Expense Liability Input'!$E$22</definedName>
    <definedName name="BOY_ServCo_ExpDis">'[9]Expense Liability Input'!$E$23</definedName>
    <definedName name="BOY_ServCo_PBO" localSheetId="2">'[15]Expense Liability Input'!$E$19</definedName>
    <definedName name="BOY_ServCo_PBO">'[9]Expense Liability Input'!$E$19</definedName>
    <definedName name="BOY_ServCo_PBOSC">'[9]Expense Liability Input'!$E$20</definedName>
    <definedName name="BOY_WKE_ABO">'[9]Expense Liability Input'!$K$21</definedName>
    <definedName name="BOY_WKE_ABOSC">'[9]Expense Liability Input'!$K$22</definedName>
    <definedName name="BOY_WKE_ExpDis">'[9]Expense Liability Input'!$K$23</definedName>
    <definedName name="BOY_WKE_PBO" localSheetId="2">'[15]Expense Liability Input'!$K$19</definedName>
    <definedName name="BOY_WKE_PBO">'[9]Expense Liability Input'!$K$19</definedName>
    <definedName name="BOY_WKE_PBOSC">'[9]Expense Liability Input'!$K$20</definedName>
    <definedName name="BOY_WKEUnion_ABO">'[9]Expense Liability Input'!$B$51</definedName>
    <definedName name="BOY_WKEUnion_ABOSC">#REF!</definedName>
    <definedName name="BOY_WKEUnion_ExpDis">'[9]Expense Liability Input'!$B$53</definedName>
    <definedName name="BOY_WKEUnion_PBO" localSheetId="2">'[15]Expense Liability Input'!$B$49</definedName>
    <definedName name="BOY_WKEUnion_PBO">'[9]Expense Liability Input'!$B$49</definedName>
    <definedName name="BOY_WKEUnion_PBOSC">'[9]Expense Liability Input'!$B$50</definedName>
    <definedName name="BudgetDate1">'[16]BudgetYr1 Calculations'!$C$40</definedName>
    <definedName name="BudgetDate2">#REF!</definedName>
    <definedName name="BURDEN">'[4]BURDEN SCHEDULE'!$A$1:$A$4</definedName>
    <definedName name="Calc_Data">#REF!</definedName>
    <definedName name="CALCS">#REF!</definedName>
    <definedName name="canerun" hidden="1">#REF!</definedName>
    <definedName name="cb_sChart41E9A35_opts" hidden="1">"1, 9, 1, False, 2, False, False, , 0, False, True, 1, 1"</definedName>
    <definedName name="cb_sChart68E08A4_opts" hidden="1">"1, 1, 1, False, 2, True, False, , 0, False, False, 2, 2"</definedName>
    <definedName name="cb_sChart6F544DD_opts" hidden="1">"1, 3, 1, False, 2, False, False, , 0, False, False, 2, 1"</definedName>
    <definedName name="cb_sChart74FE4B0_opts" hidden="1">"1, 4, 1, False, 2, True, False, , 0, False, False, 1, 1"</definedName>
    <definedName name="cb_sChart74FE8FC_opts" hidden="1">"1, 4, 1, False, 2, True, False, , 0, False, False, 1, 1"</definedName>
    <definedName name="cb_sChartF046D89_opts" hidden="1">"1, 1, 1, False, 2, True, False, , 1, False, False, 1, 1"</definedName>
    <definedName name="cb_sChartF048B26_opts" hidden="1">"1, 5, 1, False, 2, False, False, , 1, False, False, 1, 2"</definedName>
    <definedName name="cb_sChartF2B7B01_opts" hidden="1">"1, 1, 1, False, 2, True, False, , 1, False, False, 1, 1"</definedName>
    <definedName name="ccccc" hidden="1">{#N/A,#N/A,FALSE,"Costi per Gruppo ";#N/A,#N/A,FALSE,"New-RegularBevel";#N/A,#N/A,FALSE,"Optiva-Optiva2";#N/A,#N/A,FALSE,"Cathlon-Monoblok";#N/A,#N/A,FALSE,"Stylets";#N/A,#N/A,FALSE,"Totali"}</definedName>
    <definedName name="Change_Type">'[17]Change Type'!$A$3:$A$6</definedName>
    <definedName name="CheckDataCol_49">[18]Data!$BK$81</definedName>
    <definedName name="ClrInptFrAct">[19]Input!$K$22:$K$22,[19]Input!$K$29:$K$29,[19]Input!#REF!,[19]Input!$K$48:$K$49,[19]Input!$K$53:$K$59,[19]Input!$K$63,[19]Input!$K$79:$K$80,[19]Input!$K$84:$K$85</definedName>
    <definedName name="ClrInptFrEst">[5]Input!$K$62,[5]Input!$K$64,[5]Input!$K$66,[5]Input!$K$69,[5]Input!#REF!,[5]Input!#REF!,[5]Input!#REF!,[5]Input!$K$101,[5]Input!$K$42,[5]Input!$K$43,[5]Input!$K$44</definedName>
    <definedName name="CM">#REF!</definedName>
    <definedName name="ColumnAttributes1">#REF!</definedName>
    <definedName name="ColumnHeadings1">#REF!</definedName>
    <definedName name="combined">[20]Main!#REF!</definedName>
    <definedName name="COMP_IFRS">#REF!</definedName>
    <definedName name="COMP_OP_UNIT">#REF!</definedName>
    <definedName name="cons_bs">'[21]CONSOLIDATION REPORT-Bal Sht'!$A$2:$A$65</definedName>
    <definedName name="cons_is">'[21]CONSOLIDATION REPORT-Inc Stmt'!$A$2:$A$47</definedName>
    <definedName name="CONS_RPT_BS">'[4]CONS RPT - BAL SHEET'!$A$2:$A$66</definedName>
    <definedName name="CONS_RPT_IS">'[4]CONS RPT - INC STMT'!$A$2:$A$29</definedName>
    <definedName name="CORE_ACCT">#REF!</definedName>
    <definedName name="CORE_ACCT_EXP">#REF!</definedName>
    <definedName name="CORE_CO">#REF!</definedName>
    <definedName name="CORE_MATURITY">#REF!</definedName>
    <definedName name="CORE_MGMT">#REF!</definedName>
    <definedName name="CORE_NONOP">#REF!</definedName>
    <definedName name="Corporate_Org">'[17]Corporate Org'!$A$3:$A$7</definedName>
    <definedName name="CREDIT">#REF!</definedName>
    <definedName name="CurBillMonth">[18]Input!$K$4</definedName>
    <definedName name="Current_Copy_Name">#REF!</definedName>
    <definedName name="Current_Year_No_Purch">#REF!</definedName>
    <definedName name="Current_Year_Purch">#REF!</definedName>
    <definedName name="CY_Hale_abo_eoy">#REF!</definedName>
    <definedName name="CY_Hale_Amort_planChange">#REF!</definedName>
    <definedName name="CY_Hale_bp">#REF!</definedName>
    <definedName name="CY_Hale_Contrib">#REF!</definedName>
    <definedName name="CY_Hale_discomp">#REF!</definedName>
    <definedName name="CY_Hale_Disrate">#REF!</definedName>
    <definedName name="CY_Hale_expcomp">#REF!</definedName>
    <definedName name="CY_Hale_netact">#REF!</definedName>
    <definedName name="CY_Hale_netamt_eoy">#REF!</definedName>
    <definedName name="CY_Hale_pbo_eoy">#REF!</definedName>
    <definedName name="CY_Hale_PlanChange">#REF!</definedName>
    <definedName name="CY_Hale_PSC">#REF!</definedName>
    <definedName name="CY_KU_ABO_EOY">[9]Input!$B$167</definedName>
    <definedName name="CY_KU_AFS_dis">[9]Input!$B$96</definedName>
    <definedName name="CY_KU_AFS_exp">[9]Input!$B$66</definedName>
    <definedName name="CY_KU_Amort" localSheetId="2">[10]Input!$B$173</definedName>
    <definedName name="CY_KU_Amort">[9]Input!$B$176</definedName>
    <definedName name="CY_KU_Amort_PlanChange" localSheetId="2">#REF!</definedName>
    <definedName name="CY_KU_Amort_PlanChange">#REF!</definedName>
    <definedName name="CY_KU_Base">#REF!</definedName>
    <definedName name="CY_KU_BP">[9]Input!$B$172</definedName>
    <definedName name="CY_KU_BP_expected">[9]Input!#REF!</definedName>
    <definedName name="CY_KU_Comp">[9]Input!$B$31</definedName>
    <definedName name="CY_KU_Contrib">[9]Input!$B$171</definedName>
    <definedName name="CY_KU_DisComp" localSheetId="2">[10]Input!$B$88</definedName>
    <definedName name="CY_KU_DisComp">[9]Input!$B$88</definedName>
    <definedName name="CY_KU_DisEROA" localSheetId="2">[10]Input!$B$81</definedName>
    <definedName name="CY_KU_DisEROA">[9]Input!$B$81</definedName>
    <definedName name="CY_KU_Disrate" localSheetId="2">[10]Input!$B$74</definedName>
    <definedName name="CY_KU_Disrate">[9]Input!$B$74</definedName>
    <definedName name="CY_KU_EROA">[9]Input!$B$24</definedName>
    <definedName name="CY_KU_exprate">[9]Input!$B$17</definedName>
    <definedName name="CY_KU_Fed_Subsidy" localSheetId="2">#REF!</definedName>
    <definedName name="CY_KU_Fed_Subsidy">[11]Input!$B$200</definedName>
    <definedName name="CY_KU_FVAssets_eoy" localSheetId="2">[10]Input!$B$166</definedName>
    <definedName name="CY_KU_FVAssets_eoy">[9]Input!$B$169</definedName>
    <definedName name="CY_KU_MRVA">[9]Input!$B$170</definedName>
    <definedName name="CY_KU_netact">[9]Input!$B$179</definedName>
    <definedName name="CY_KU_netamt_eoy">[9]Input!$B$181</definedName>
    <definedName name="CY_KU_PBO_EOY" localSheetId="2">[10]Input!$B$163</definedName>
    <definedName name="CY_KU_PBO_EOY">[9]Input!$B$166</definedName>
    <definedName name="CY_KU_PlanChange" localSheetId="2">#REF!</definedName>
    <definedName name="CY_KU_PlanChange">[9]Input!$B$183</definedName>
    <definedName name="CY_KU_PSC">#REF!</definedName>
    <definedName name="CY_LGE_ABO_EOY">[9]Input!$B$124</definedName>
    <definedName name="CY_LGE_AFS_dis">[9]Input!$B$94</definedName>
    <definedName name="CY_LGE_AFS_exp">[9]Input!$B$64</definedName>
    <definedName name="CY_LGE_Amort_PlanChange" localSheetId="2">#REF!</definedName>
    <definedName name="CY_LGE_Amort_PlanChange">#REF!</definedName>
    <definedName name="CY_LGE_BP">[9]Input!$B$129</definedName>
    <definedName name="CY_LGE_BP_expected">[9]Input!#REF!</definedName>
    <definedName name="CY_LGE_Comp">[9]Input!$B$29</definedName>
    <definedName name="CY_LGE_Contrib">[9]Input!$B$128</definedName>
    <definedName name="CY_LGE_DisComp" localSheetId="2">[10]Input!$B$86</definedName>
    <definedName name="CY_LGE_DisComp">[9]Input!$B$86</definedName>
    <definedName name="CY_LGE_DisEROA" localSheetId="2">[10]Input!$B$79</definedName>
    <definedName name="CY_LGE_DisEROA">[9]Input!$B$79</definedName>
    <definedName name="CY_LGE_Disrate" localSheetId="2">[10]Input!$B$72</definedName>
    <definedName name="CY_LGE_Disrate">[9]Input!$B$72</definedName>
    <definedName name="CY_LGE_EROA">[9]Input!$B$22</definedName>
    <definedName name="CY_LGE_exprate">[9]Input!$B$15</definedName>
    <definedName name="CY_lge_FVAssets_eoy" localSheetId="2">[10]Input!$B$125</definedName>
    <definedName name="CY_lge_FVAssets_eoy">[9]Input!$B$126</definedName>
    <definedName name="CY_LGE_MRVA">[9]Input!$B$127</definedName>
    <definedName name="CY_lge_netact">[9]Input!$B$136</definedName>
    <definedName name="CY_lge_netamt_eoy">[9]Input!$B$138</definedName>
    <definedName name="CY_LGE_PBO_EOY" localSheetId="2">[10]Input!$B$122</definedName>
    <definedName name="CY_LGE_PBO_EOY">[9]Input!$B$123</definedName>
    <definedName name="CY_LGE_PlanChange" localSheetId="2">#REF!</definedName>
    <definedName name="CY_LGE_Planchange">[9]Input!$B$140</definedName>
    <definedName name="CY_lge_PSC">#REF!</definedName>
    <definedName name="CY_LGENonUnion_Amort" localSheetId="2">[10]Input!$B$132</definedName>
    <definedName name="CY_LGENonUnion_Amort">[9]Input!$B$133</definedName>
    <definedName name="CY_LGENonUnion_Base">#REF!</definedName>
    <definedName name="CY_LGEUn_Comp">[9]Input!$B$28</definedName>
    <definedName name="CY_LGEUn_EROA">[9]Input!$B$21</definedName>
    <definedName name="CY_LGEUn_exprate">[9]Input!$B$14</definedName>
    <definedName name="CY_LGEUnion_ABO_EOY">[9]Input!$B$103</definedName>
    <definedName name="CY_LGEUnion_AFS_dis">[9]Input!$B$93</definedName>
    <definedName name="CY_LGEUnion_AFS_exp">[9]Input!$B$63</definedName>
    <definedName name="CY_LGEUnion_Amort" localSheetId="2">[10]Input!$B$112</definedName>
    <definedName name="CY_LGEUnion_Amort">[9]Input!$B$112</definedName>
    <definedName name="CY_lgeunion_amort_planchange" localSheetId="2">#REF!</definedName>
    <definedName name="CY_LGEUnion_Amort_PlanChange">#REF!</definedName>
    <definedName name="CY_LGEUnion_Base">#REF!</definedName>
    <definedName name="CY_LGEUnion_BP">[9]Input!$B$108</definedName>
    <definedName name="CY_LGEUnion_BP_expected">[9]Input!#REF!</definedName>
    <definedName name="CY_LGEUnion_Contrib">[9]Input!$B$107</definedName>
    <definedName name="CY_LGEUnion_Discomp" localSheetId="2">[10]Input!$B$85</definedName>
    <definedName name="CY_LGEUnion_Discomp">[9]Input!$B$85</definedName>
    <definedName name="CY_LGEUnion_DisEROA" localSheetId="2">[10]Input!$B$78</definedName>
    <definedName name="CY_LGEUnion_DisEROA">[9]Input!$B$78</definedName>
    <definedName name="CY_LGEUnion_Disrate" localSheetId="2">[10]Input!$B$71</definedName>
    <definedName name="CY_LGEUnion_Disrate">[9]Input!$B$71</definedName>
    <definedName name="CY_lgeunion_FVAssets_eoy" localSheetId="2">[10]Input!$B$105</definedName>
    <definedName name="CY_lgeunion_FVAssets_eoy">[9]Input!$B$105</definedName>
    <definedName name="CY_LGEUnion_MRVA">#REF!</definedName>
    <definedName name="CY_lgeunion_netact">[9]Input!$B$115</definedName>
    <definedName name="CY_lgeunion_netamt_eoy">[9]Input!$B$117</definedName>
    <definedName name="CY_LGEUnion_PBO_EOY" localSheetId="2">[10]Input!$B$102</definedName>
    <definedName name="CY_LGEUnion_PBO_EOY">[9]Input!$B$102</definedName>
    <definedName name="CY_LGEUnion_PlanChange" localSheetId="2">#REF!</definedName>
    <definedName name="CY_LGEUnion_PlanChange">[9]Input!$B$119</definedName>
    <definedName name="CY_lgeunion_PSC">#REF!</definedName>
    <definedName name="CY_LPI_Amort_PlanChange" localSheetId="2">#REF!</definedName>
    <definedName name="CY_LPI_Amort_PlanChange">#REF!</definedName>
    <definedName name="CY_LPI_PlanChange" localSheetId="2">#REF!</definedName>
    <definedName name="CY_LPI_PlanChange">[11]Input!$B$185</definedName>
    <definedName name="CY_Officer_abo_eoy">#REF!</definedName>
    <definedName name="CY_Officer_Amort_PlanChange">#REF!</definedName>
    <definedName name="CY_Officer_bp">#REF!</definedName>
    <definedName name="CY_Officer_Contrib">#REF!</definedName>
    <definedName name="cy_officer_discomp">#REF!</definedName>
    <definedName name="CY_Officer_Disrate">#REF!</definedName>
    <definedName name="CY_Officer_expcomp">#REF!</definedName>
    <definedName name="CY_Officer_netact">#REF!</definedName>
    <definedName name="CY_officer_netamt_eoy">#REF!</definedName>
    <definedName name="CY_Officer_pbo_eoy">#REF!</definedName>
    <definedName name="CY_Officer_PlanChange">#REF!</definedName>
    <definedName name="CY_Officer_PSC">#REF!</definedName>
    <definedName name="cy_prw_ku_amort" localSheetId="2">#REF!</definedName>
    <definedName name="cy_prw_ku_amort">[11]Input!$B$202</definedName>
    <definedName name="CY_PRW_KU_Amort_Fin" localSheetId="2">#REF!</definedName>
    <definedName name="CY_PRW_KU_Amort_Fin">#REF!</definedName>
    <definedName name="CY_PRW_KU_assets_boy" localSheetId="2">#REF!</definedName>
    <definedName name="CY_PRW_KU_assets_boy">[11]Input!$B$192</definedName>
    <definedName name="CY_PRW_KU_assets_eoy" localSheetId="2">#REF!</definedName>
    <definedName name="CY_PRW_KU_assets_eoy">[11]Input!$B$193</definedName>
    <definedName name="cy_prw_ku_base" localSheetId="2">#REF!</definedName>
    <definedName name="cy_prw_ku_base">#REF!</definedName>
    <definedName name="CY_PRW_KU_Base_Fin" localSheetId="2">#REF!</definedName>
    <definedName name="CY_PRW_KU_Base_Fin">#REF!</definedName>
    <definedName name="cy_prw_ku_bp" localSheetId="2">#REF!</definedName>
    <definedName name="cy_prw_ku_bp">[11]Input!$B$198</definedName>
    <definedName name="CY_PRW_KU_COMP" localSheetId="2">#REF!</definedName>
    <definedName name="CY_PRW_KU_COMP">[11]Input!$B$32</definedName>
    <definedName name="CY_PRW_KU_CorpContrib" localSheetId="2">#REF!</definedName>
    <definedName name="CY_PRW_KU_CorpContrib">[11]Input!$B$196</definedName>
    <definedName name="CY_PRW_KU_DISCOMP" localSheetId="2">#REF!</definedName>
    <definedName name="CY_PRW_KU_DISCOMP">[11]Input!$B$107</definedName>
    <definedName name="CY_PRW_KU_DISEROA" localSheetId="2">#REF!</definedName>
    <definedName name="CY_PRW_KU_DISEROA">[11]Input!$B$99</definedName>
    <definedName name="CY_PRW_KU_DISRATE" localSheetId="2">#REF!</definedName>
    <definedName name="CY_PRW_KU_DISRATE">[11]Input!$B$91</definedName>
    <definedName name="CY_PRW_KU_EEContrib" localSheetId="2">#REF!</definedName>
    <definedName name="CY_PRW_KU_EEContrib">[11]Input!$B$197</definedName>
    <definedName name="cy_PRW_ku_effect_of_subsidy_eoy" localSheetId="2">#REF!</definedName>
    <definedName name="cy_PRW_ku_effect_of_subsidy_eoy">[11]Input!$B$191</definedName>
    <definedName name="CY_PRW_KU_EROA" localSheetId="2">#REF!</definedName>
    <definedName name="CY_PRW_KU_EROA">[11]Input!$B$24</definedName>
    <definedName name="CY_PRW_KU_EXPRATE" localSheetId="2">#REF!</definedName>
    <definedName name="CY_PRW_KU_EXPRATE">[11]Input!$B$16</definedName>
    <definedName name="cy_prw_ku_inspaid" localSheetId="2">#REF!</definedName>
    <definedName name="cy_prw_ku_inspaid">#REF!</definedName>
    <definedName name="CY_PRW_KU_pbo_eoy" localSheetId="2">#REF!</definedName>
    <definedName name="CY_PRW_KU_pbo_eoy">[11]Input!$B$189</definedName>
    <definedName name="CY_PRW_KU_Trend" localSheetId="2">#REF!</definedName>
    <definedName name="CY_PRW_KU_Trend">[11]Input!$B$40</definedName>
    <definedName name="CY_PRW_KU_UltTrend" localSheetId="2">#REF!</definedName>
    <definedName name="CY_PRW_KU_UltTrend">[11]Input!$B$48</definedName>
    <definedName name="CY_PRW_KU_VEBAContrib" localSheetId="2">#REF!</definedName>
    <definedName name="CY_PRW_KU_VEBAContrib">[11]Input!$B$195</definedName>
    <definedName name="CY_PRW_KU_without_subsidy_eoy" localSheetId="2">#REF!</definedName>
    <definedName name="CY_PRW_KU_without_subsidy_eoy">[11]Input!$B$190</definedName>
    <definedName name="CY_PRW_KU_Yrs" localSheetId="2">#REF!</definedName>
    <definedName name="CY_PRW_KU_Yrs">[11]Input!$B$56</definedName>
    <definedName name="CY_PRW_LGE_Amort_fin" localSheetId="2">#REF!</definedName>
    <definedName name="CY_PRW_LGE_Amort_fin">#REF!</definedName>
    <definedName name="CY_PRW_LGE_assets_boy" localSheetId="2">#REF!</definedName>
    <definedName name="CY_PRW_LGE_assets_boy">[11]Input!$B$114</definedName>
    <definedName name="CY_PRW_LGE_assets_eoy" localSheetId="2">#REF!</definedName>
    <definedName name="CY_PRW_LGE_assets_eoy">[11]Input!$B$115</definedName>
    <definedName name="CY_PRW_LGE_Base_fin" localSheetId="2">#REF!</definedName>
    <definedName name="CY_PRW_LGE_Base_fin">#REF!</definedName>
    <definedName name="cy_prw_lge_bp" localSheetId="2">#REF!</definedName>
    <definedName name="cy_prw_lge_bp">[11]Input!$B$120</definedName>
    <definedName name="CY_PRW_LGE_COMP" localSheetId="2">#REF!</definedName>
    <definedName name="CY_PRW_LGE_COMP">[11]Input!$B$29</definedName>
    <definedName name="CY_PRW_LGE_CorpContrib" localSheetId="2">#REF!</definedName>
    <definedName name="CY_PRW_LGE_CorpContrib">[11]Input!$B$118</definedName>
    <definedName name="CY_PRW_LGE_DISCOMP" localSheetId="2">#REF!</definedName>
    <definedName name="CY_PRW_LGE_DISCOMP">[11]Input!$B$104</definedName>
    <definedName name="CY_PRW_LGE_DISEROA" localSheetId="2">#REF!</definedName>
    <definedName name="CY_PRW_LGE_DISEROA">[11]Input!$B$96</definedName>
    <definedName name="CY_PRW_LGE_DISRATE" localSheetId="2">#REF!</definedName>
    <definedName name="CY_PRW_LGE_DISRATE">[11]Input!$B$88</definedName>
    <definedName name="CY_PRW_LGE_EEContrib" localSheetId="2">#REF!</definedName>
    <definedName name="CY_PRW_LGE_EEContrib">[11]Input!$B$119</definedName>
    <definedName name="CY_PRW_LGE_EROA" localSheetId="2">#REF!</definedName>
    <definedName name="CY_PRW_LGE_EROA">[11]Input!$B$21</definedName>
    <definedName name="CY_PRW_LGE_EXPRATE" localSheetId="2">#REF!</definedName>
    <definedName name="CY_PRW_LGE_EXPRATE">[11]Input!$B$13</definedName>
    <definedName name="cy_prw_lge_inspaid" localSheetId="2">#REF!</definedName>
    <definedName name="cy_prw_lge_inspaid">#REF!</definedName>
    <definedName name="CY_PRW_LGE_pbo_eoy" localSheetId="2">#REF!</definedName>
    <definedName name="CY_PRW_LGE_pbo_eoy">[11]Input!$B$113</definedName>
    <definedName name="CY_PRW_LGE_PSC_reg" localSheetId="2">#REF!</definedName>
    <definedName name="CY_PRW_LGE_PSC_reg">#REF!</definedName>
    <definedName name="CY_PRW_LGE_Trend" localSheetId="2">#REF!</definedName>
    <definedName name="CY_PRW_LGE_Trend">[11]Input!$B$37</definedName>
    <definedName name="CY_PRW_LGE_UltTrend" localSheetId="2">#REF!</definedName>
    <definedName name="CY_PRW_LGE_UltTrend">[11]Input!$B$45</definedName>
    <definedName name="CY_PRW_LGE_VEBAContrib" localSheetId="2">#REF!</definedName>
    <definedName name="CY_PRW_LGE_VEBAContrib">[11]Input!$B$117</definedName>
    <definedName name="CY_PRW_LGE_Yrs" localSheetId="2">#REF!</definedName>
    <definedName name="CY_PRW_LGE_Yrs">[11]Input!$B$53</definedName>
    <definedName name="cy_prw_lgenonunion_amort" localSheetId="2">#REF!</definedName>
    <definedName name="cy_prw_lgenonunion_amort">[11]Input!$B$123</definedName>
    <definedName name="CY_PRW_lgenonunion_base" localSheetId="2">#REF!</definedName>
    <definedName name="CY_PRW_lgenonunion_base">#REF!</definedName>
    <definedName name="cy_prw_lgeunion_amort" localSheetId="2">#REF!</definedName>
    <definedName name="cy_prw_lgeunion_amort">[11]Input!$B$252</definedName>
    <definedName name="CY_PRW_LGEUnion_Amort_Fin" localSheetId="2">#REF!</definedName>
    <definedName name="CY_PRW_LGEUnion_Amort_Fin">#REF!</definedName>
    <definedName name="CY_PRW_LGEUnion_assets_boy" localSheetId="2">#REF!</definedName>
    <definedName name="CY_PRW_LGEUnion_assets_boy">[11]Input!$B$243</definedName>
    <definedName name="CY_PRW_LGEUnion_assets_eoy" localSheetId="2">#REF!</definedName>
    <definedName name="CY_PRW_LGEUnion_assets_eoy">[11]Input!$B$244</definedName>
    <definedName name="cy_prw_lgeunion_base" localSheetId="2">#REF!</definedName>
    <definedName name="cy_prw_lgeunion_base">#REF!</definedName>
    <definedName name="CY_PRW_LGEUnion_Base_Fin" localSheetId="2">#REF!</definedName>
    <definedName name="CY_PRW_LGEUnion_Base_Fin">#REF!</definedName>
    <definedName name="cy_prw_lgeUnion_bp" localSheetId="2">#REF!</definedName>
    <definedName name="cy_prw_lgeUnion_bp">[11]Input!$B$249</definedName>
    <definedName name="CY_PRW_LGEUNION_COMP" localSheetId="2">#REF!</definedName>
    <definedName name="CY_PRW_LGEUNION_COMP">[11]Input!$B$34</definedName>
    <definedName name="CY_PRW_LGEUnion_CorpContrib" localSheetId="2">#REF!</definedName>
    <definedName name="CY_PRW_LGEUnion_CorpContrib">[11]Input!$B$247</definedName>
    <definedName name="CY_PRW_LGEUNION_DISCOMP" localSheetId="2">#REF!</definedName>
    <definedName name="CY_PRW_LGEUNION_DISCOMP">[11]Input!$B$109</definedName>
    <definedName name="CY_PRW_LGEUNION_DISEROA" localSheetId="2">#REF!</definedName>
    <definedName name="CY_PRW_LGEUNION_DISEROA">[11]Input!$B$101</definedName>
    <definedName name="CY_PRW_LGEUNION_DISRATE" localSheetId="2">#REF!</definedName>
    <definedName name="CY_PRW_LGEUNION_DISRATE">[11]Input!$B$93</definedName>
    <definedName name="CY_PRW_LGEunion_EEContrib" localSheetId="2">#REF!</definedName>
    <definedName name="CY_PRW_LGEunion_EEContrib">[11]Input!$B$248</definedName>
    <definedName name="CY_PRW_LGEUNION_EROA" localSheetId="2">#REF!</definedName>
    <definedName name="CY_PRW_LGEUNION_EROA">[11]Input!$B$26</definedName>
    <definedName name="CY_PRW_LGEUNION_EXPRATE" localSheetId="2">#REF!</definedName>
    <definedName name="CY_PRW_LGEUNION_EXPRATE">[11]Input!$B$18</definedName>
    <definedName name="cy_prw_lgeunion_inspaid" localSheetId="2">#REF!</definedName>
    <definedName name="cy_prw_lgeunion_inspaid">#REF!</definedName>
    <definedName name="CY_PRW_LGEUnion_pbo_eoy" localSheetId="2">#REF!</definedName>
    <definedName name="CY_PRW_LGEUnion_pbo_eoy">[11]Input!$B$242</definedName>
    <definedName name="CY_PRW_LGEUnion_Trend" localSheetId="2">#REF!</definedName>
    <definedName name="CY_PRW_LGEUnion_Trend">[11]Input!$B$42</definedName>
    <definedName name="CY_PRW_LGEUnion_UltTrend" localSheetId="2">#REF!</definedName>
    <definedName name="CY_PRW_LGEUnion_UltTrend">[11]Input!$B$50</definedName>
    <definedName name="CY_PRW_LGEUnion_VEBAContrib" localSheetId="2">#REF!</definedName>
    <definedName name="CY_PRW_LGEUnion_VEBAContrib">[11]Input!$B$246</definedName>
    <definedName name="CY_PRW_LGEUnion_Yrs" localSheetId="2">#REF!</definedName>
    <definedName name="CY_PRW_LGEUnion_Yrs">[11]Input!$B$58</definedName>
    <definedName name="cy_prw_lpi_amort" localSheetId="2">#REF!</definedName>
    <definedName name="cy_prw_lpi_amort">#REF!</definedName>
    <definedName name="CY_PRW_LPI_Amort_Fin" localSheetId="2">#REF!</definedName>
    <definedName name="CY_PRW_LPI_Amort_Fin">#REF!</definedName>
    <definedName name="CY_PRW_LPI_assets_boy" localSheetId="2">#REF!</definedName>
    <definedName name="CY_PRW_LPI_assets_boy">[11]Input!$B$165</definedName>
    <definedName name="CY_PRW_LPI_assets_eoy" localSheetId="2">#REF!</definedName>
    <definedName name="CY_PRW_LPI_assets_eoy">[11]Input!$B$166</definedName>
    <definedName name="cy_prw_lpi_base" localSheetId="2">#REF!</definedName>
    <definedName name="cy_prw_lpi_base">#REF!</definedName>
    <definedName name="CY_PRW_LPI_Base_Fin" localSheetId="2">#REF!</definedName>
    <definedName name="CY_PRW_LPI_Base_Fin">#REF!</definedName>
    <definedName name="cy_prw_lpi_bp" localSheetId="2">#REF!</definedName>
    <definedName name="cy_prw_lpi_bp">[11]Input!$B$171</definedName>
    <definedName name="CY_PRW_LPI_COMP" localSheetId="2">#REF!</definedName>
    <definedName name="CY_PRW_LPI_COMP">[11]Input!$B$31</definedName>
    <definedName name="CY_PRW_LPI_CorpContrib" localSheetId="2">#REF!</definedName>
    <definedName name="CY_PRW_LPI_CorpContrib">[11]Input!$B$169</definedName>
    <definedName name="CY_PRW_LPI_DISCOMP" localSheetId="2">#REF!</definedName>
    <definedName name="CY_PRW_LPI_DISCOMP">[11]Input!$B$106</definedName>
    <definedName name="CY_PRW_LPI_DISEROA" localSheetId="2">#REF!</definedName>
    <definedName name="CY_PRW_LPI_DISEROA">[11]Input!$B$98</definedName>
    <definedName name="CY_PRW_LPI_DISRATE" localSheetId="2">#REF!</definedName>
    <definedName name="CY_PRW_LPI_DISRATE">[11]Input!$B$90</definedName>
    <definedName name="CY_PRW_LPI_EEContrib" localSheetId="2">#REF!</definedName>
    <definedName name="CY_PRW_LPI_EEContrib">[11]Input!$B$170</definedName>
    <definedName name="CY_PRW_LPI_EROA" localSheetId="2">#REF!</definedName>
    <definedName name="CY_PRW_LPI_EROA">[11]Input!$B$23</definedName>
    <definedName name="CY_PRW_LPI_EXPRATE" localSheetId="2">#REF!</definedName>
    <definedName name="CY_PRW_LPI_EXPRATE">[11]Input!$B$15</definedName>
    <definedName name="cy_prw_lpi_inspaid" localSheetId="2">#REF!</definedName>
    <definedName name="cy_prw_lpi_inspaid">#REF!</definedName>
    <definedName name="CY_PRW_LPI_pbo_eoy" localSheetId="2">#REF!</definedName>
    <definedName name="CY_PRW_LPI_pbo_eoy">[11]Input!$B$164</definedName>
    <definedName name="CY_PRW_LPI_PBOSC" localSheetId="2">#REF!</definedName>
    <definedName name="CY_PRW_LPI_PBOSC">[11]Input!$B$71</definedName>
    <definedName name="CY_PRW_LPI_Trend" localSheetId="2">#REF!</definedName>
    <definedName name="CY_PRW_LPI_Trend">[11]Input!$B$39</definedName>
    <definedName name="CY_PRW_LPI_UltTrend" localSheetId="2">#REF!</definedName>
    <definedName name="CY_PRW_LPI_UltTrend">[11]Input!$B$47</definedName>
    <definedName name="CY_PRW_LPI_VEBAContrib" localSheetId="2">#REF!</definedName>
    <definedName name="CY_PRW_LPI_VEBAContrib">[11]Input!$B$168</definedName>
    <definedName name="CY_PRW_LPI_Yrs" localSheetId="2">#REF!</definedName>
    <definedName name="CY_PRW_LPI_Yrs">[11]Input!$B$55</definedName>
    <definedName name="CY_PRW_ServCo_Amort" localSheetId="2">#REF!</definedName>
    <definedName name="CY_PRW_ServCo_Amort">[11]Input!$B$149</definedName>
    <definedName name="CY_PRW_ServCo_Amort_Fin" localSheetId="2">#REF!</definedName>
    <definedName name="CY_PRW_ServCo_Amort_Fin">[11]Input!$B$151</definedName>
    <definedName name="CY_PRW_Servco_assets_boy" localSheetId="2">#REF!</definedName>
    <definedName name="CY_PRW_Servco_assets_boy">[11]Input!$B$139</definedName>
    <definedName name="CY_PRW_ServCo_assets_eoy" localSheetId="2">#REF!</definedName>
    <definedName name="CY_PRW_ServCo_assets_eoy">[11]Input!$B$140</definedName>
    <definedName name="CY_PRW_ServCo_Base" localSheetId="2">#REF!</definedName>
    <definedName name="CY_PRW_ServCo_Base">#REF!</definedName>
    <definedName name="CY_PRW_ServCo_Base_Fin" localSheetId="2">#REF!</definedName>
    <definedName name="CY_PRW_ServCo_Base_Fin">#REF!</definedName>
    <definedName name="cy_prw_servco_bp" localSheetId="2">#REF!</definedName>
    <definedName name="cy_prw_servco_bp">[11]Input!$B$145</definedName>
    <definedName name="CY_PRW_SERVCO_COMP" localSheetId="2">#REF!</definedName>
    <definedName name="CY_PRW_SERVCO_COMP">[11]Input!$B$30</definedName>
    <definedName name="CY_PRW_ServCo_CorpContrib" localSheetId="2">#REF!</definedName>
    <definedName name="CY_PRW_ServCo_CorpContrib">[11]Input!$B$143</definedName>
    <definedName name="CY_PRW_SERVCO_DISCOMP" localSheetId="2">#REF!</definedName>
    <definedName name="CY_PRW_SERVCO_DISCOMP">[11]Input!$B$105</definedName>
    <definedName name="CY_PRW_SERVCO_DISEROA" localSheetId="2">#REF!</definedName>
    <definedName name="CY_PRW_SERVCO_DISEROA">[11]Input!$B$97</definedName>
    <definedName name="CY_PRW_SERVCO_DISRATE" localSheetId="2">#REF!</definedName>
    <definedName name="CY_PRW_SERVCO_DISRATE">[11]Input!$B$89</definedName>
    <definedName name="CY_PRW_ServCo_EEContrib" localSheetId="2">#REF!</definedName>
    <definedName name="CY_PRW_ServCo_EEContrib">[11]Input!$B$144</definedName>
    <definedName name="CY_PRW_SERVCO_EROA" localSheetId="2">#REF!</definedName>
    <definedName name="CY_PRW_SERVCO_EROA">[11]Input!$B$22</definedName>
    <definedName name="CY_PRW_SERVCO_EXPRATE" localSheetId="2">#REF!</definedName>
    <definedName name="CY_PRW_SERVCO_EXPRATE">[11]Input!$B$14</definedName>
    <definedName name="cy_prw_servco_inspaid" localSheetId="2">#REF!</definedName>
    <definedName name="cy_prw_servco_inspaid">#REF!</definedName>
    <definedName name="CY_PRW_ServCo_pbo_eoy" localSheetId="2">#REF!</definedName>
    <definedName name="CY_PRW_ServCo_pbo_eoy">[11]Input!$B$138</definedName>
    <definedName name="cy_prw_servco_reg_amort" localSheetId="2">#REF!</definedName>
    <definedName name="cy_prw_servco_reg_amort">[11]Input!#REF!</definedName>
    <definedName name="cy_prw_servco_reg_base" localSheetId="2">#REF!</definedName>
    <definedName name="cy_prw_servco_reg_base">[11]Input!#REF!</definedName>
    <definedName name="CY_PRW_ServCo_Trend" localSheetId="2">#REF!</definedName>
    <definedName name="CY_PRW_ServCo_Trend">[11]Input!$B$38</definedName>
    <definedName name="CY_PRW_ServCo_UltTrend" localSheetId="2">#REF!</definedName>
    <definedName name="CY_PRW_ServCo_UltTrend">[11]Input!$B$46</definedName>
    <definedName name="CY_PRW_ServCo_VEBAContrib" localSheetId="2">#REF!</definedName>
    <definedName name="CY_PRW_ServCo_VEBAContrib">[11]Input!$B$142</definedName>
    <definedName name="CY_PRW_ServCo_Yrs" localSheetId="2">#REF!</definedName>
    <definedName name="CY_PRW_ServCo_Yrs">[11]Input!$B$54</definedName>
    <definedName name="CY_PRW_WKE_Amort_Fin" localSheetId="2">#REF!</definedName>
    <definedName name="CY_PRW_WKE_Amort_Fin">#REF!</definedName>
    <definedName name="CY_PRW_WKE_assets_boy" localSheetId="2">#REF!</definedName>
    <definedName name="CY_PRW_WKE_assets_boy">#REF!</definedName>
    <definedName name="CY_PRW_WKE_assets_eoy" localSheetId="2">#REF!</definedName>
    <definedName name="CY_PRW_WKE_assets_eoy">[11]Input!$B$219</definedName>
    <definedName name="CY_PRW_WKE_Base_Fin" localSheetId="2">#REF!</definedName>
    <definedName name="CY_PRW_WKE_Base_Fin">#REF!</definedName>
    <definedName name="cy_prw_wke_bp" localSheetId="2">#REF!</definedName>
    <definedName name="cy_prw_wke_bp">[11]Input!$B$224</definedName>
    <definedName name="CY_PRW_WKE_COMP" localSheetId="2">#REF!</definedName>
    <definedName name="CY_PRW_WKE_COMP">[11]Input!$B$33</definedName>
    <definedName name="CY_PRW_WKE_CorpContrib" localSheetId="2">#REF!</definedName>
    <definedName name="CY_PRW_WKE_CorpContrib">[11]Input!$B$222</definedName>
    <definedName name="CY_PRW_WKE_DISCOMP" localSheetId="2">#REF!</definedName>
    <definedName name="CY_PRW_WKE_DISCOMP">[11]Input!$B$108</definedName>
    <definedName name="CY_PRW_WKE_DISEROA" localSheetId="2">#REF!</definedName>
    <definedName name="CY_PRW_WKE_DISEROA">[11]Input!$B$100</definedName>
    <definedName name="CY_PRW_WKE_DISRATE" localSheetId="2">#REF!</definedName>
    <definedName name="CY_PRW_WKE_DISRATE">[11]Input!$B$92</definedName>
    <definedName name="CY_PRW_WKE_EEContrib" localSheetId="2">#REF!</definedName>
    <definedName name="CY_PRW_WKE_EEContrib">[11]Input!$B$223</definedName>
    <definedName name="CY_PRW_WKE_EROA" localSheetId="2">#REF!</definedName>
    <definedName name="CY_PRW_WKE_EROA">[11]Input!$B$25</definedName>
    <definedName name="CY_PRW_WKE_EXPRATE" localSheetId="2">#REF!</definedName>
    <definedName name="CY_PRW_WKE_EXPRATE">[11]Input!$B$17</definedName>
    <definedName name="cy_prw_wke_inspaid" localSheetId="2">#REF!</definedName>
    <definedName name="cy_prw_wke_inspaid">#REF!</definedName>
    <definedName name="CY_PRW_WKE_pbo_eoy" localSheetId="2">#REF!</definedName>
    <definedName name="CY_PRW_WKE_pbo_eoy">[11]Input!$B$217</definedName>
    <definedName name="CY_PRW_WKE_Trend" localSheetId="2">#REF!</definedName>
    <definedName name="CY_PRW_WKE_Trend">#REF!</definedName>
    <definedName name="CY_PRW_WKE_UltTrend" localSheetId="2">#REF!</definedName>
    <definedName name="CY_PRW_WKE_UltTrend">#REF!</definedName>
    <definedName name="CY_PRW_WKE_VEBAContrib" localSheetId="2">#REF!</definedName>
    <definedName name="CY_PRW_WKE_VEBAContrib">[11]Input!$B$221</definedName>
    <definedName name="CY_PRW_WKE_Yrs" localSheetId="2">#REF!</definedName>
    <definedName name="CY_PRW_WKE_Yrs">#REF!</definedName>
    <definedName name="cy_prw_wkenonunion_amort" localSheetId="2">#REF!</definedName>
    <definedName name="cy_prw_wkenonunion_amort">#REF!</definedName>
    <definedName name="cy_prw_wkenonunion_base" localSheetId="2">#REF!</definedName>
    <definedName name="cy_prw_wkenonunion_base">#REF!</definedName>
    <definedName name="cy_prw_wkeunion_amort" localSheetId="2">#REF!</definedName>
    <definedName name="cy_prw_wkeunion_amort">#REF!</definedName>
    <definedName name="CY_PRW_WKeUnion_Amort_Fin" localSheetId="2">#REF!</definedName>
    <definedName name="CY_PRW_WKeUnion_Amort_Fin">#REF!</definedName>
    <definedName name="CY_PRW_WKEUnion_assets_boy" localSheetId="2">#REF!</definedName>
    <definedName name="CY_PRW_WKEUnion_assets_boy">[11]Input!$B$268</definedName>
    <definedName name="CY_PRW_WKEUnion_assets_eoy" localSheetId="2">#REF!</definedName>
    <definedName name="CY_PRW_WKEUnion_assets_eoy">[11]Input!$B$269</definedName>
    <definedName name="cy_prw_wkeunion_base" localSheetId="2">#REF!</definedName>
    <definedName name="cy_prw_wkeunion_base">#REF!</definedName>
    <definedName name="CY_PRW_WKEUnion_Base_Fin" localSheetId="2">#REF!</definedName>
    <definedName name="CY_PRW_WKEUnion_Base_Fin">#REF!</definedName>
    <definedName name="cy_prw_wkeunion_bp" localSheetId="2">#REF!</definedName>
    <definedName name="cy_prw_wkeunion_bp">[11]Input!$B$274</definedName>
    <definedName name="CY_PRW_WKEUNION_COMP" localSheetId="2">#REF!</definedName>
    <definedName name="CY_PRW_WKEUNION_COMP">[11]Input!$B$35</definedName>
    <definedName name="CY_PRW_WKEUnion_CorpContrib" localSheetId="2">#REF!</definedName>
    <definedName name="CY_PRW_WKEUnion_CorpContrib">[11]Input!$B$272</definedName>
    <definedName name="CY_PRW_WKEUNION_DISCOMP" localSheetId="2">#REF!</definedName>
    <definedName name="CY_PRW_WKEUNION_DISCOMP">[11]Input!$B$110</definedName>
    <definedName name="CY_PRW_WKEUNION_DISEROA" localSheetId="2">#REF!</definedName>
    <definedName name="CY_PRW_WKEUNION_DISEROA">[11]Input!$B$102</definedName>
    <definedName name="CY_PRW_WKEUNION_DISRATE" localSheetId="2">#REF!</definedName>
    <definedName name="CY_PRW_WKEUNION_DISRATE">[11]Input!$B$94</definedName>
    <definedName name="CY_PRW_WKEUnion_EEcontrib" localSheetId="2">#REF!</definedName>
    <definedName name="CY_PRW_WKEUnion_EEcontrib">[11]Input!$B$273</definedName>
    <definedName name="CY_PRW_WKEUNION_EROA" localSheetId="2">#REF!</definedName>
    <definedName name="CY_PRW_WKEUNION_EROA">[11]Input!$B$27</definedName>
    <definedName name="CY_PRW_WKEUNION_EXPRATE" localSheetId="2">#REF!</definedName>
    <definedName name="CY_PRW_WKEUNION_EXPRATE">[11]Input!$B$19</definedName>
    <definedName name="cy_prw_wkeunion_inspaid" localSheetId="2">#REF!</definedName>
    <definedName name="cy_prw_wkeunion_inspaid">#REF!</definedName>
    <definedName name="CY_PRW_WKEUnion_pbo_eoy" localSheetId="2">#REF!</definedName>
    <definedName name="CY_PRW_WKEUnion_pbo_eoy">[11]Input!$B$267</definedName>
    <definedName name="CY_PRW_WKEUnion_Trend" localSheetId="2">#REF!</definedName>
    <definedName name="CY_PRW_WKEUnion_Trend">[11]Input!$B$43</definedName>
    <definedName name="CY_PRW_WKEUnion_UltTrend" localSheetId="2">#REF!</definedName>
    <definedName name="CY_PRW_WKEUnion_UltTrend">[11]Input!$B$51</definedName>
    <definedName name="CY_PRW_WKEUnion_VEBAContrib" localSheetId="2">#REF!</definedName>
    <definedName name="CY_PRW_WKEUnion_VEBAContrib">[11]Input!$B$271</definedName>
    <definedName name="CY_PRW_WKEUnion_Yrs" localSheetId="2">#REF!</definedName>
    <definedName name="CY_PRW_WKEUnion_Yrs">[11]Input!$B$59</definedName>
    <definedName name="CY_Restoration_abo_eoy">#REF!</definedName>
    <definedName name="CY_Restoration_amort_planChange">#REF!</definedName>
    <definedName name="CY_Restoration_bp">#REF!</definedName>
    <definedName name="CY_restoration_comp">#REF!</definedName>
    <definedName name="CY_Restoration_Contrib">#REF!</definedName>
    <definedName name="CY_restoration_discomp">#REF!</definedName>
    <definedName name="CY_Restoration_Disrate">#REF!</definedName>
    <definedName name="cy_restoration_expcomp">#REF!</definedName>
    <definedName name="CY_restoration_netact">#REF!</definedName>
    <definedName name="CY_restoration_netamt_eoy">#REF!</definedName>
    <definedName name="CY_Restoration_pbo_eoy">#REF!</definedName>
    <definedName name="CY_Restoration_PlanChange">#REF!</definedName>
    <definedName name="CY_restoration_PSC">#REF!</definedName>
    <definedName name="CY_ServCo_ABO_EOY">[9]Input!$B$146</definedName>
    <definedName name="CY_ServCo_AFS_dis">[9]Input!$B$95</definedName>
    <definedName name="CY_Servco_AFS_exp">[9]Input!$B$65</definedName>
    <definedName name="CY_Servco_amort" localSheetId="2">[10]Input!$B$153</definedName>
    <definedName name="CY_Servco_amort">[9]Input!$B$155</definedName>
    <definedName name="CY_Servco_Amort_PlanChange" localSheetId="2">#REF!</definedName>
    <definedName name="CY_ServCo_amort_PlanChange">#REF!</definedName>
    <definedName name="CY_Servco_base">#REF!</definedName>
    <definedName name="CY_ServCo_BP">[9]Input!$B$151</definedName>
    <definedName name="CY_ServCo_BP_expected">[9]Input!#REF!</definedName>
    <definedName name="CY_ServCo_Comp">[9]Input!$B$30</definedName>
    <definedName name="CY_ServCo_Contrib">[9]Input!$B$150</definedName>
    <definedName name="CY_ServCo_Discomp" localSheetId="2">[10]Input!$B$87</definedName>
    <definedName name="CY_ServCo_Discomp">[9]Input!$B$87</definedName>
    <definedName name="CY_ServCo_DisEROA" localSheetId="2">[10]Input!$B$80</definedName>
    <definedName name="CY_ServCo_DisEROA">[9]Input!$B$80</definedName>
    <definedName name="CY_ServCo_Disrate" localSheetId="2">[10]Input!$B$73</definedName>
    <definedName name="CY_ServCo_Disrate">[9]Input!$B$73</definedName>
    <definedName name="CY_ServCo_EROA">[9]Input!$B$23</definedName>
    <definedName name="CY_ServCo_exprate">[9]Input!$B$16</definedName>
    <definedName name="CY_ServCo_FVAssets_eoy" localSheetId="2">[10]Input!$B$146</definedName>
    <definedName name="CY_ServCo_FVAssets_eoy">[9]Input!$B$148</definedName>
    <definedName name="CY_ServCo_MRVA">[9]Input!$B$149</definedName>
    <definedName name="CY_Servco_netact">[9]Input!$B$158</definedName>
    <definedName name="CY_ServCo_netamt_eoy">[9]Input!$B$160</definedName>
    <definedName name="CY_ServCo_PBO_EOY" localSheetId="2">[10]Input!$B$143</definedName>
    <definedName name="CY_ServCo_PBO_EOY">[9]Input!$B$145</definedName>
    <definedName name="CY_Servco_PlanChange" localSheetId="2">#REF!</definedName>
    <definedName name="CY_ServCo_PlanChange">[9]Input!$B$162</definedName>
    <definedName name="CY_ServCo_PSC">#REF!</definedName>
    <definedName name="CY_ServCo_Reg_Amort" localSheetId="2">[10]Input!$B$229</definedName>
    <definedName name="CY_ServCo_Reg_Amort">[9]Input!$B$233</definedName>
    <definedName name="CY_ServCo_Reg_Base">#REF!</definedName>
    <definedName name="CY_Servco_reg_netamt_eoy">[9]Input!$B$238</definedName>
    <definedName name="CY_ServcoReg_Amort_PlanChange">#REF!</definedName>
    <definedName name="CY_ServCoReg_Contrib">[9]Input!$B$231</definedName>
    <definedName name="CY_ServCoReg_netact">[9]Input!$B$236</definedName>
    <definedName name="CY_ServcoReg_Planchange">[9]Input!$B$240</definedName>
    <definedName name="CY_ServcoReg_PSC">#REF!</definedName>
    <definedName name="CY_ValDate_BOY" localSheetId="2">#REF!</definedName>
    <definedName name="CY_ValDate_BOY">[9]Input!$B$9</definedName>
    <definedName name="CY_Valdate_EOY" localSheetId="2">#REF!</definedName>
    <definedName name="CY_Valdate_EOY">[9]Input!$B$10</definedName>
    <definedName name="CY_WKE_ABO_EOY">[9]Input!$B$188</definedName>
    <definedName name="CY_WKE_AFS_dis">[9]Input!$B$97</definedName>
    <definedName name="CY_WKE_AFS_exp">[9]Input!$B$67</definedName>
    <definedName name="cy_wke_amort">[9]Input!$B$197</definedName>
    <definedName name="CY_WKE_Amort_PlanChange" localSheetId="2">#REF!</definedName>
    <definedName name="CY_WKE_Amort_PlanChange">[9]Input!$B$204</definedName>
    <definedName name="CY_wke_base">#REF!</definedName>
    <definedName name="CY_WKE_BP">[9]Input!$B$193</definedName>
    <definedName name="CY_WKE_BP_expected">[9]Input!#REF!</definedName>
    <definedName name="CY_WKE_Comp">[9]Input!$B$32</definedName>
    <definedName name="CY_WKE_Contrib">[9]Input!$B$192</definedName>
    <definedName name="cy_WKE_DisComp">[9]Input!$B$89</definedName>
    <definedName name="CY_WKE_DisEROA">[9]Input!$B$82</definedName>
    <definedName name="CY_WKE_disrate">[9]Input!$B$75</definedName>
    <definedName name="CY_WKE_EROA">[9]Input!$B$25</definedName>
    <definedName name="CY_WKE_exprate">[9]Input!$B$18</definedName>
    <definedName name="cy_WKE_FVAssets_eoy">[9]Input!$B$190</definedName>
    <definedName name="CY_WKE_MRVA">[9]Input!$B$191</definedName>
    <definedName name="CY_WKE_netact">[9]Input!$B$200</definedName>
    <definedName name="CY_WKE_netamt_eoy">[9]Input!$B$201</definedName>
    <definedName name="CY_WKE_PBO_EOY">[9]Input!$B$187</definedName>
    <definedName name="CY_WKE_PlanChange" localSheetId="2">#REF!</definedName>
    <definedName name="CY_WKE_PlanChange">[9]Input!$B$203</definedName>
    <definedName name="CY_WKE_PSC">#REF!</definedName>
    <definedName name="CY_WKEUn_Comp">#REF!</definedName>
    <definedName name="CY_WKEUn_EROA">[9]Input!$B$26</definedName>
    <definedName name="CY_WKEUn_exprate">[9]Input!$B$19</definedName>
    <definedName name="CY_WKEUnion_ABO_EOY">[9]Input!$B$208</definedName>
    <definedName name="CY_WKEUnion_AFS_dis">[9]Input!$B$98</definedName>
    <definedName name="CY_WKEUnion_AFS_exp">[9]Input!$B$68</definedName>
    <definedName name="cy_wkeunion_amort">[9]Input!$B$217</definedName>
    <definedName name="cy_wkeunion_amort_planchange" localSheetId="2">#REF!</definedName>
    <definedName name="CY_WKEunion_amort_planchange">[9]Input!$B$224</definedName>
    <definedName name="CY_WKEUnion_BP">[9]Input!$B$213</definedName>
    <definedName name="CY_WKEUnion_BP_expected">[9]Input!#REF!</definedName>
    <definedName name="CY_WKEunion_Contrib">[9]Input!$B$212</definedName>
    <definedName name="CY_WKEUnion_DisComp">[9]Input!$B$90</definedName>
    <definedName name="CY_WKEUnion_DisEROA">[9]Input!$B$83</definedName>
    <definedName name="CY_WKEunion_disrate">[9]Input!$B$76</definedName>
    <definedName name="CY_WKEUnion_FVAssets_eoy">[9]Input!$B$210</definedName>
    <definedName name="CY_WKEUnion_MRVA">[9]Input!$B$211</definedName>
    <definedName name="CY_WKEunion_netact">[9]Input!$B$220</definedName>
    <definedName name="CY_wkeunion_netamt_eoy">[9]Input!$B$221</definedName>
    <definedName name="CY_WKEUnion_PBO_EOY">[9]Input!$B$207</definedName>
    <definedName name="CY_wkeunion_planchange" localSheetId="2">#REF!</definedName>
    <definedName name="CY_WKEunion_Planchange">[9]Input!$B$223</definedName>
    <definedName name="CY_WKEunion_PSC">#REF!</definedName>
    <definedName name="cy_wkeunuion_base">#REF!</definedName>
    <definedName name="data">[20]Main!#REF!</definedName>
    <definedName name="data8">#REF!</definedName>
    <definedName name="DataCol_01_01">[22]Data!#REF!</definedName>
    <definedName name="DataCol_01_03">[22]Data!#REF!</definedName>
    <definedName name="DataCol_02_01">[22]Data!#REF!</definedName>
    <definedName name="DataCol_02_03">[22]Data!#REF!</definedName>
    <definedName name="DataCol_03_01">[22]Data!#REF!</definedName>
    <definedName name="DataCol_03_03">[22]Data!#REF!</definedName>
    <definedName name="dataone">[23]Main!#REF!</definedName>
    <definedName name="Date_Of_Last_Review">#REF!</definedName>
    <definedName name="DEBIT">#REF!</definedName>
    <definedName name="dflt4">'[24]Customize Your Invoice'!$E$26</definedName>
    <definedName name="dflt5">'[24]Customize Your Invoice'!$E$27</definedName>
    <definedName name="dflt6">'[24]Customize Your Invoice'!$D$28</definedName>
    <definedName name="DisRate_decrease_bps">[9]Input!#REF!</definedName>
    <definedName name="DolUnitFactor">[25]ListsValues!$M$29</definedName>
    <definedName name="DolUnitList">[25]ListsValues!$C$32:$C$34</definedName>
    <definedName name="DR" localSheetId="2">#REF!</definedName>
    <definedName name="DR">#REF!</definedName>
    <definedName name="drop_down_listing.xls">[21]Yes_No!$A$1:$A$2</definedName>
    <definedName name="ElecUnitFactor">[25]ListsValues!$M$37</definedName>
    <definedName name="ElecUnitList">[25]ListsValues!$C$40:$C$41</definedName>
    <definedName name="emiuie">#REF!</definedName>
    <definedName name="entry1">#REF!</definedName>
    <definedName name="entry12">#REF!</definedName>
    <definedName name="entry2">#REF!</definedName>
    <definedName name="entry3">#REF!</definedName>
    <definedName name="entry4">#REF!</definedName>
    <definedName name="entry5">#REF!</definedName>
    <definedName name="entry6">#REF!</definedName>
    <definedName name="entry7">#REF!</definedName>
    <definedName name="ENTRYN">[26]SupportN!#REF!</definedName>
    <definedName name="ENTRYQ">[26]SupportN!#REF!</definedName>
    <definedName name="EROA">#REF!</definedName>
    <definedName name="EXP_TYPE_CORE_ACCT">#REF!</definedName>
    <definedName name="Expected_BP_NonQualified_Plan">#REF!</definedName>
    <definedName name="Expected_BP_PRW" localSheetId="2">#REF!</definedName>
    <definedName name="Expected_BP_PRW">[11]Cashflows!$A$13:$I$92</definedName>
    <definedName name="Expected_BP_Qualified_Plan" localSheetId="2">[10]Cashflows!$A$13:$H$92</definedName>
    <definedName name="Expected_BP_Qualified_Plan">[9]Cashflows!$A$9:$H$88</definedName>
    <definedName name="Expected_Fed_Subsidy_Payments" localSheetId="2">#REF!</definedName>
    <definedName name="Expected_Fed_Subsidy_Payments">#REF!</definedName>
    <definedName name="Expense_Yr1" localSheetId="2">'[27]Exhibit p.4-4c'!$A$1:$I$15</definedName>
    <definedName name="Expense_Yr1">[28]Exhibit!$A$1:$K$15</definedName>
    <definedName name="Expense_Yr2" localSheetId="2">'[27]Exhibit p.4-4c'!$A$25:$I$39</definedName>
    <definedName name="Expense_Yr2">[28]Exhibit!$A$25:$K$39</definedName>
    <definedName name="Expense_Yr3" localSheetId="2">'[27]Exhibit p.4-4c'!$A$48:$I$64</definedName>
    <definedName name="Expense_Yr3">[28]Exhibit!$A$48:$K$62</definedName>
    <definedName name="Expense_Yr4" localSheetId="2">'[27]Exhibit p.4-4c'!$A$74:$I$88</definedName>
    <definedName name="Expense_Yr4">[28]Exhibit!$A$72:$K$86</definedName>
    <definedName name="Expense_Yr5" localSheetId="2">'[27]Exhibit p.4-4c'!$A$100:$I$114</definedName>
    <definedName name="Expense_Yr5">[28]Exhibit!$A$95:$K$109</definedName>
    <definedName name="Factor">#REF!</definedName>
    <definedName name="faf" hidden="1">#REF!</definedName>
    <definedName name="February">#REF!</definedName>
    <definedName name="FERC_BS">'[4]FERC REPORTING - BAL SHT'!$B$2:$B$63</definedName>
    <definedName name="FERC_IS">'[4]FERC REPORTING - INC STMT'!$B$1:$B$33</definedName>
    <definedName name="fl" hidden="1">[29]PopCache!$A$1:$A$2</definedName>
    <definedName name="flowname_weekly" hidden="1">{#N/A,#N/A,TRUE,"Table1";#N/A,#N/A,TRUE,"Table2";#N/A,#N/A,TRUE,"Table3";#N/A,#N/A,TRUE,"Table4";#N/A,#N/A,TRUE,"Table5";#N/A,#N/A,TRUE,"Table6";#N/A,#N/A,TRUE,"Table7";#N/A,#N/A,TRUE,"Table8";#N/A,#N/A,TRUE,"Table9";#N/A,#N/A,TRUE,"Table10";#N/A,#N/A,TRUE,"Table11";#N/A,#N/A,TRUE,"Table12";#N/A,#N/A,TRUE,"Table13";#N/A,#N/A,TRUE,"Table14"}</definedName>
    <definedName name="GasUnitFactor">[25]ListsValues!$M$44</definedName>
    <definedName name="GasUnitList">[25]ListsValues!$C$47</definedName>
    <definedName name="ggg">#REF!</definedName>
    <definedName name="GL_Org_Parent">[17]GL_Org_Parent!$A$3:$A$268</definedName>
    <definedName name="HideColumn">#REF!,#REF!,#REF!,#REF!,#REF!,#REF!</definedName>
    <definedName name="History_of_Updates">#REF!</definedName>
    <definedName name="HTML_CodePage" hidden="1">1252</definedName>
    <definedName name="HTML_Control" localSheetId="3" hidden="1">{"'Server Configuration'!$A$1:$DB$281"}</definedName>
    <definedName name="HTML_Control" hidden="1">{"'Server Configuration'!$A$1:$DB$281"}</definedName>
    <definedName name="HTML_Description" hidden="1">""</definedName>
    <definedName name="HTML_Email" hidden="1">""</definedName>
    <definedName name="HTML_Header" hidden="1">"Server Configuration"</definedName>
    <definedName name="HTML_LastUpdate" hidden="1">"2/9/01"</definedName>
    <definedName name="HTML_LineAfter" hidden="1">FALSE</definedName>
    <definedName name="HTML_LineBefore" hidden="1">FALSE</definedName>
    <definedName name="HTML_Name" hidden="1">"Corporate Network Services"</definedName>
    <definedName name="HTML_OBDlg2" hidden="1">TRUE</definedName>
    <definedName name="HTML_OBDlg3" hidden="1">TRUE</definedName>
    <definedName name="HTML_OBDlg4" hidden="1">TRUE</definedName>
    <definedName name="HTML_OS" hidden="1">0</definedName>
    <definedName name="HTML_PathFile" hidden="1">"C:\WINNT\Profiles\E003999\Desktop\MyHTML.htm"</definedName>
    <definedName name="HTML_PathTemplate" hidden="1">"Z:\gochart.htm"</definedName>
    <definedName name="HTML_Title" hidden="1">"Asset Tracking 2_9_01"</definedName>
    <definedName name="HTML1_1" hidden="1">"[MWHCUST.XLW]Intranet!$A$1:$I$42"</definedName>
    <definedName name="HTML1_10" hidden="1">""</definedName>
    <definedName name="HTML1_11" hidden="1">1</definedName>
    <definedName name="HTML1_12" hidden="1">"E:\Working\pages\Update\MwhCust.htm"</definedName>
    <definedName name="HTML1_2" hidden="1">1</definedName>
    <definedName name="HTML1_3" hidden="1">""</definedName>
    <definedName name="HTML1_4" hidden="1">""</definedName>
    <definedName name="HTML1_5" hidden="1">""</definedName>
    <definedName name="HTML1_6" hidden="1">-4146</definedName>
    <definedName name="HTML1_7" hidden="1">1</definedName>
    <definedName name="HTML1_8" hidden="1">"10/10/96"</definedName>
    <definedName name="HTML1_9" hidden="1">"LGE Energy Division User"</definedName>
    <definedName name="HTML2_1" hidden="1">"[MWHCUST.XLW]Intranet!$A$1:$I$40"</definedName>
    <definedName name="HTML2_10" hidden="1">""</definedName>
    <definedName name="HTML2_11" hidden="1">1</definedName>
    <definedName name="HTML2_12" hidden="1">"E:\Working\pages\Update\mwhcust.htm"</definedName>
    <definedName name="HTML2_2" hidden="1">1</definedName>
    <definedName name="HTML2_3" hidden="1">""</definedName>
    <definedName name="HTML2_4" hidden="1">""</definedName>
    <definedName name="HTML2_5" hidden="1">""</definedName>
    <definedName name="HTML2_6" hidden="1">-4146</definedName>
    <definedName name="HTML2_7" hidden="1">1</definedName>
    <definedName name="HTML2_8" hidden="1">"10/10/96"</definedName>
    <definedName name="HTML2_9" hidden="1">"LGE Energy Division User"</definedName>
    <definedName name="HTML3_1" hidden="1">"[MWHCUST.XLW]Intranet!$A$1:$J$40"</definedName>
    <definedName name="HTML3_10" hidden="1">""</definedName>
    <definedName name="HTML3_11" hidden="1">1</definedName>
    <definedName name="HTML3_12" hidden="1">"E:\Working\pages\Update\MwhCust.htm"</definedName>
    <definedName name="HTML3_2" hidden="1">1</definedName>
    <definedName name="HTML3_3" hidden="1">""</definedName>
    <definedName name="HTML3_4" hidden="1">""</definedName>
    <definedName name="HTML3_5" hidden="1">""</definedName>
    <definedName name="HTML3_6" hidden="1">-4146</definedName>
    <definedName name="HTML3_7" hidden="1">1</definedName>
    <definedName name="HTML3_8" hidden="1">"10/10/96"</definedName>
    <definedName name="HTML3_9" hidden="1">"LGE Energy Division User"</definedName>
    <definedName name="HTMLCount" hidden="1">3</definedName>
    <definedName name="IC_Act">[30]IC!$A$4:$AE$19</definedName>
    <definedName name="Input_Data">#REF!</definedName>
    <definedName name="int_rate">#REF!</definedName>
    <definedName name="INTERNET" hidden="1">{#N/A,#N/A,FALSE,"CONS-LIN";#N/A,#N/A,FALSE,"CONS-Analog";#N/A,#N/A,FALSE,"KXAN";#N/A,#N/A,FALSE,"WANE";#N/A,#N/A,FALSE,"WAVY";#N/A,#N/A,FALSE,"WISH";#N/A,#N/A,FALSE,"WNLO";#N/A,#N/A,FALSE,"WIVB";#N/A,#N/A,FALSE,"WLFI";#N/A,#N/A,FALSE,"WOOD";#N/A,#N/A,FALSE,"WTNH";#N/A,#N/A,FALSE,"WWLP";#N/A,#N/A,FALSE,"WWLP";#N/A,#N/A,FALSE,"WAPA";#N/A,#N/A,FALSE,"KNVA";#N/A,#N/A,FALSE,"WCTX";#N/A,#N/A,FALSE,"WXSP";#N/A,#N/A,FALSE,"WOTV";#N/A,#N/A,FALSE,"WVBT";#N/A,#N/A,FALSE,"WAND"}</definedName>
    <definedName name="IntRate">[31]Inputs!$D$10:$H$10</definedName>
    <definedName name="IQ_1_4_FAMILY_JUNIOR_LIENS_CHARGE_OFFS_FDIC" hidden="1">"c6605"</definedName>
    <definedName name="IQ_1_4_FAMILY_JUNIOR_LIENS_NET_CHARGE_OFFS_FDIC" hidden="1">"c6643"</definedName>
    <definedName name="IQ_1_4_FAMILY_JUNIOR_LIENS_RECOVERIES_FDIC" hidden="1">"c6624"</definedName>
    <definedName name="IQ_1_4_FAMILY_SENIOR_LIENS_CHARGE_OFFS_FDIC" hidden="1">"c6604"</definedName>
    <definedName name="IQ_1_4_FAMILY_SENIOR_LIENS_NET_CHARGE_OFFS_FDIC" hidden="1">"c6642"</definedName>
    <definedName name="IQ_1_4_FAMILY_SENIOR_LIENS_RECOVERIES_FDIC" hidden="1">"c6623"</definedName>
    <definedName name="IQ_1_4_HOME_EQUITY_NET_LOANS_FDIC" hidden="1">"c6441"</definedName>
    <definedName name="IQ_1_4_RESIDENTIAL_FIRST_LIENS_NET_LOANS_FDIC" hidden="1">"c6439"</definedName>
    <definedName name="IQ_1_4_RESIDENTIAL_JUNIOR_LIENS_NET_LOANS_FDIC" hidden="1">"c6440"</definedName>
    <definedName name="IQ_1_4_RESIDENTIAL_LOANS_FDIC" hidden="1">"c6310"</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"c2108"</definedName>
    <definedName name="IQ_ACQ_COST_SUB" hidden="1">"c2125"</definedName>
    <definedName name="IQ_ACQ_COSTS_CAPITALIZED" hidden="1">"c5"</definedName>
    <definedName name="IQ_ACQUIRE_REAL_ESTATE_CF" hidden="1">"c6"</definedName>
    <definedName name="IQ_ACQUIRED_BY_REPORTING_BANK_FDIC" hidden="1">"c6535"</definedName>
    <definedName name="IQ_ACQUISITION_RE_ASSETS" hidden="1">"c1628"</definedName>
    <definedName name="IQ_AD" hidden="1">"c7"</definedName>
    <definedName name="IQ_ADD_PAID_IN" hidden="1">"c1344"</definedName>
    <definedName name="IQ_ADDIN" hidden="1">"AUTO"</definedName>
    <definedName name="IQ_ADDITIONAL_NON_INT_INC_FDIC" hidden="1">"c6574"</definedName>
    <definedName name="IQ_ADJUSTABLE_RATE_LOANS_FDIC" hidden="1">"c6375"</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FTER_TAX_INCOME_FDIC" hidden="1">"c6583"</definedName>
    <definedName name="IQ_AGRICULTURAL_PRODUCTION_CHARGE_OFFS_FDIC" hidden="1">"c6597"</definedName>
    <definedName name="IQ_AGRICULTURAL_PRODUCTION_CHARGE_OFFS_LESS_THAN_300M_FDIC" hidden="1">"c6655"</definedName>
    <definedName name="IQ_AGRICULTURAL_PRODUCTION_NET_CHARGE_OFFS_FDIC" hidden="1">"c6635"</definedName>
    <definedName name="IQ_AGRICULTURAL_PRODUCTION_NET_CHARGE_OFFS_LESS_THAN_300M_FDIC" hidden="1">"c6657"</definedName>
    <definedName name="IQ_AGRICULTURAL_PRODUCTION_RECOVERIES_FDIC" hidden="1">"c6616"</definedName>
    <definedName name="IQ_AGRICULTURAL_PRODUCTION_RECOVERIES_LESS_THAN_300M_FDIC" hidden="1">"c6656"</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ENDED_BALANCE_PREVIOUS_YR_FDIC" hidden="1">"c6499"</definedName>
    <definedName name="IQ_AMORT_EXPENSE_FDIC" hidden="1">"c6677"</definedName>
    <definedName name="IQ_AMORTIZATION" hidden="1">"c1591"</definedName>
    <definedName name="IQ_AMORTIZED_COST_FDIC" hidden="1">"c6426"</definedName>
    <definedName name="IQ_AMT_OUT" hidden="1">"c2145"</definedName>
    <definedName name="IQ_ANNUAL_DIVIDEND" hidden="1">"c229"</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BACKED_FDIC" hidden="1">"c6301"</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HELD_FDIC" hidden="1">"c6305"</definedName>
    <definedName name="IQ_ASSETS_OPER_LEASE_DEPR" hidden="1">"c2070"</definedName>
    <definedName name="IQ_ASSETS_OPER_LEASE_GROSS" hidden="1">"c2071"</definedName>
    <definedName name="IQ_ASSETS_PER_EMPLOYEE_FDIC" hidden="1">"c6737"</definedName>
    <definedName name="IQ_ASSETS_SOLD_1_4_FAMILY_LOANS_FDIC" hidden="1">"c6686"</definedName>
    <definedName name="IQ_ASSETS_SOLD_AUTO_LOANS_FDIC" hidden="1">"c6680"</definedName>
    <definedName name="IQ_ASSETS_SOLD_CL_LOANS_FDIC" hidden="1">"c6681"</definedName>
    <definedName name="IQ_ASSETS_SOLD_CREDIT_CARDS_RECEIVABLES_FDIC" hidden="1">"c6683"</definedName>
    <definedName name="IQ_ASSETS_SOLD_HOME_EQUITY_LINES_FDIC" hidden="1">"c6684"</definedName>
    <definedName name="IQ_ASSETS_SOLD_OTHER_CONSUMER_LOANS_FDIC" hidden="1">"c6682"</definedName>
    <definedName name="IQ_ASSETS_SOLD_OTHER_LOANS_FDIC" hidden="1">"c6685"</definedName>
    <definedName name="IQ_AUDITOR_NAME" hidden="1">"c1539"</definedName>
    <definedName name="IQ_AUDITOR_OPINION" hidden="1">"c1540"</definedName>
    <definedName name="IQ_AUTO_WRITTEN" hidden="1">"c62"</definedName>
    <definedName name="IQ_AVAILABLE_FOR_SALE_FDIC" hidden="1">"c6409"</definedName>
    <definedName name="IQ_AVERAGE_ASSETS_FDIC" hidden="1">"c6362"</definedName>
    <definedName name="IQ_AVERAGE_ASSETS_QUART_FDIC" hidden="1">"c6363"</definedName>
    <definedName name="IQ_AVERAGE_EARNING_ASSETS_FDIC" hidden="1">"c6748"</definedName>
    <definedName name="IQ_AVERAGE_EQUITY_FDIC" hidden="1">"c6749"</definedName>
    <definedName name="IQ_AVERAGE_LOANS_FDIC" hidden="1">"c6750"</definedName>
    <definedName name="IQ_AVG_BANK_ASSETS" hidden="1">"c2072"</definedName>
    <definedName name="IQ_AVG_BANK_LOANS" hidden="1">"c2073"</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V" hidden="1">"c84"</definedName>
    <definedName name="IQ_AVG_VOLUME" hidden="1">"c1346"</definedName>
    <definedName name="IQ_BALANCES_DUE_DEPOSITORY_INSTITUTIONS_FDIC" hidden="1">"c6389"</definedName>
    <definedName name="IQ_BALANCES_DUE_FOREIGN_FDIC" hidden="1">"c6391"</definedName>
    <definedName name="IQ_BALANCES_DUE_FRB_FDIC" hidden="1">"c6393"</definedName>
    <definedName name="IQ_BANK_BENEFICIARY_FDIC" hidden="1">"c6505"</definedName>
    <definedName name="IQ_BANK_GUARANTOR_FDIC" hidden="1">"c6506"</definedName>
    <definedName name="IQ_BANK_PREMISES_FDIC" hidden="1">"c6329"</definedName>
    <definedName name="IQ_BANK_SECURITIZATION_1_4_FAMILY_LOANS_FDIC" hidden="1">"c6721"</definedName>
    <definedName name="IQ_BANK_SECURITIZATION_AUTO_LOANS_FDIC" hidden="1">"c6715"</definedName>
    <definedName name="IQ_BANK_SECURITIZATION_CL_LOANS_FDIC" hidden="1">"c6716"</definedName>
    <definedName name="IQ_BANK_SECURITIZATION_CREDIT_CARDS_RECEIVABLES_FDIC" hidden="1">"c6718"</definedName>
    <definedName name="IQ_BANK_SECURITIZATION_HOME_EQUITY_LINES_FDIC" hidden="1">"c6719"</definedName>
    <definedName name="IQ_BANK_SECURITIZATION_OTHER_CONSUMER_LOANS_FDIC" hidden="1">"c6717"</definedName>
    <definedName name="IQ_BANK_SECURITIZATION_OTHER_LOANS_FDIC" hidden="1">"c6720"</definedName>
    <definedName name="IQ_BANKS_FOREIGN_COUNTRIES_TOTAL_DEPOSITS_FDIC" hidden="1">"c6475"</definedName>
    <definedName name="IQ_BASIC_EPS_EXCL" hidden="1">"c85"</definedName>
    <definedName name="IQ_BASIC_EPS_INCL" hidden="1">"c86"</definedName>
    <definedName name="IQ_BASIC_NORMAL_EPS" hidden="1">"c1592"</definedName>
    <definedName name="IQ_BASIC_WEIGHT" hidden="1">"c87"</definedName>
    <definedName name="IQ_BENCHMARK_SECURITY" hidden="1">"c2154"</definedName>
    <definedName name="IQ_BENCHMARK_SPRD" hidden="1">"c2153"</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IZ_SEG_ASSETS" hidden="1">"c90"</definedName>
    <definedName name="IQ_BIZ_SEG_EBT" hidden="1">"c91"</definedName>
    <definedName name="IQ_BIZ_SEG_GP" hidden="1">"c92"</definedName>
    <definedName name="IQ_BIZ_SEG_NI" hidden="1">"c93"</definedName>
    <definedName name="IQ_BIZ_SEG_OPER_INC" hidden="1">"c94"</definedName>
    <definedName name="IQ_BIZ_SEG_REV" hidden="1">"c95"</definedName>
    <definedName name="IQ_BOARD_MEMBER" hidden="1">"c96"</definedName>
    <definedName name="IQ_BOARD_MEMBER_BACKGROUND" hidden="1">"c2101"</definedName>
    <definedName name="IQ_BOARD_MEMBER_TITLE" hidden="1">"c97"</definedName>
    <definedName name="IQ_BOND_COUPON" hidden="1">"c2183"</definedName>
    <definedName name="IQ_BOND_COUPON_TYPE" hidden="1">"c2184"</definedName>
    <definedName name="IQ_BOND_PRICE" hidden="1">"c2162"</definedName>
    <definedName name="IQ_BONDRATING_FITCH" hidden="1">"c223"</definedName>
    <definedName name="IQ_BONDRATING_FITCH_DATE" hidden="1">"c241"</definedName>
    <definedName name="IQ_BONDRATING_SP" hidden="1">"c224"</definedName>
    <definedName name="IQ_BONDRATING_SP_DATE" hidden="1">"c242"</definedName>
    <definedName name="IQ_BOOK_VALUE" hidden="1">"c68"</definedName>
    <definedName name="IQ_BROK_COMISSION" hidden="1">"c98"</definedName>
    <definedName name="IQ_BROKERED_DEPOSITS_FDIC" hidden="1">"c6486"</definedName>
    <definedName name="IQ_BUILDINGS" hidden="1">"c99"</definedName>
    <definedName name="IQ_BUSINESS_DESCRIPTION" hidden="1">"c322"</definedName>
    <definedName name="IQ_BV_OVER_SHARES" hidden="1">"c1349"</definedName>
    <definedName name="IQ_BV_SHARE" hidden="1">"c100"</definedName>
    <definedName name="IQ_CAL_Q" hidden="1">"c101"</definedName>
    <definedName name="IQ_CAL_Y" hidden="1">"c102"</definedName>
    <definedName name="IQ_CALL_FEATURE" hidden="1">"c2197"</definedName>
    <definedName name="IQ_CALLABLE" hidden="1">"c2196"</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IZED_INTEREST" hidden="1">"c2076"</definedName>
    <definedName name="IQ_CASH" hidden="1">"c1458"</definedName>
    <definedName name="IQ_CASH_ACQUIRE_CF" hidden="1">"c1630"</definedName>
    <definedName name="IQ_CASH_CONVERSION" hidden="1">"c117"</definedName>
    <definedName name="IQ_CASH_DIVIDENDS_NET_INCOME_FDIC" hidden="1">"c6738"</definedName>
    <definedName name="IQ_CASH_DUE_BANKS" hidden="1">"c1351"</definedName>
    <definedName name="IQ_CASH_EQUIV" hidden="1">"c118"</definedName>
    <definedName name="IQ_CASH_FINAN" hidden="1">"c119"</definedName>
    <definedName name="IQ_CASH_IN_PROCESS_FDIC" hidden="1">"c6386"</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CE_FDIC" hidden="1">"c6296"</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FPS_ACT_OR_EST" hidden="1">"c2217"</definedName>
    <definedName name="IQ_CFPS_EST" hidden="1">"c1667"</definedName>
    <definedName name="IQ_CFPS_HIGH_EST" hidden="1">"c1669"</definedName>
    <definedName name="IQ_CFPS_LOW_EST" hidden="1">"c1670"</definedName>
    <definedName name="IQ_CFPS_MEDIAN_EST" hidden="1">"c1668"</definedName>
    <definedName name="IQ_CFPS_NUM_EST" hidden="1">"c1671"</definedName>
    <definedName name="IQ_CFPS_STDDEV_EST" hidden="1">"c1672"</definedName>
    <definedName name="IQ_CH" hidden="1">110000</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WORKING_CAPITAL" hidden="1">"c1909"</definedName>
    <definedName name="IQ_CHANGE_OTHER_NET_OPER_ASSETS_BR" hidden="1">"c3595"</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1_4_FAMILY_FDIC" hidden="1">"c6756"</definedName>
    <definedName name="IQ_CHARGE_OFFS_1_4_FAMILY_LOANS_FDIC" hidden="1">"c6714"</definedName>
    <definedName name="IQ_CHARGE_OFFS_AUTO_LOANS_FDIC" hidden="1">"c6708"</definedName>
    <definedName name="IQ_CHARGE_OFFS_CL_LOANS_FDIC" hidden="1">"c6709"</definedName>
    <definedName name="IQ_CHARGE_OFFS_COMMERCIAL_INDUSTRIAL_FDIC" hidden="1">"c6759"</definedName>
    <definedName name="IQ_CHARGE_OFFS_COMMERCIAL_RE_FDIC" hidden="1">"c6754"</definedName>
    <definedName name="IQ_CHARGE_OFFS_COMMERCIAL_RE_NOT_SECURED_FDIC" hidden="1">"c6764"</definedName>
    <definedName name="IQ_CHARGE_OFFS_CONSTRUCTION_DEVELOPMENT_FDIC" hidden="1">"c6753"</definedName>
    <definedName name="IQ_CHARGE_OFFS_CREDIT_CARDS_FDIC" hidden="1">"c6761"</definedName>
    <definedName name="IQ_CHARGE_OFFS_CREDIT_CARDS_RECEIVABLES_FDIC" hidden="1">"c6711"</definedName>
    <definedName name="IQ_CHARGE_OFFS_GROSS" hidden="1">"c162"</definedName>
    <definedName name="IQ_CHARGE_OFFS_HOME_EQUITY_FDIC" hidden="1">"c6757"</definedName>
    <definedName name="IQ_CHARGE_OFFS_HOME_EQUITY_LINES_FDIC" hidden="1">"c6712"</definedName>
    <definedName name="IQ_CHARGE_OFFS_INDIVIDUALS_FDIC" hidden="1">"c6760"</definedName>
    <definedName name="IQ_CHARGE_OFFS_MULTI_FAMILY_FDIC" hidden="1">"c6755"</definedName>
    <definedName name="IQ_CHARGE_OFFS_NET" hidden="1">"c163"</definedName>
    <definedName name="IQ_CHARGE_OFFS_OTHER_1_4_FAMILY_FDIC" hidden="1">"c6758"</definedName>
    <definedName name="IQ_CHARGE_OFFS_OTHER_CONSUMER_LOANS_FDIC" hidden="1">"c6710"</definedName>
    <definedName name="IQ_CHARGE_OFFS_OTHER_INDIVIDUAL_FDIC" hidden="1">"c6762"</definedName>
    <definedName name="IQ_CHARGE_OFFS_OTHER_LOANS_FDIC" hidden="1">"c6763"</definedName>
    <definedName name="IQ_CHARGE_OFFS_OTHER_LOANS_OTHER_FDIC" hidden="1">"c6713"</definedName>
    <definedName name="IQ_CHARGE_OFFS_RE_LOANS_FDIC" hidden="1">"c6752"</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ASSA_OUTSTANDING_BS_DATE" hidden="1">"c1971"</definedName>
    <definedName name="IQ_CLASSA_OUTSTANDING_FILING_DATE" hidden="1">"c1973"</definedName>
    <definedName name="IQ_CLOSEPRICE" hidden="1">"c174"</definedName>
    <definedName name="IQ_CLOSEPRICE_ADJ" hidden="1">"c2115"</definedName>
    <definedName name="IQ_CMO_FDIC" hidden="1">"c6406"</definedName>
    <definedName name="IQ_COGS" hidden="1">"c175"</definedName>
    <definedName name="IQ_COLLECTION_DOMESTIC_FDIC" hidden="1">"c6387"</definedName>
    <definedName name="IQ_COMBINED_RATIO" hidden="1">"c176"</definedName>
    <definedName name="IQ_COMMERCIAL_BANKS_DEPOSITS_FOREIGN_FDIC" hidden="1">"c6480"</definedName>
    <definedName name="IQ_COMMERCIAL_BANKS_LOANS_FDIC" hidden="1">"c6434"</definedName>
    <definedName name="IQ_COMMERCIAL_BANKS_NONTRANSACTION_ACCOUNTS_FDIC" hidden="1">"c6548"</definedName>
    <definedName name="IQ_COMMERCIAL_BANKS_TOTAL_DEPOSITS_FDIC" hidden="1">"c6474"</definedName>
    <definedName name="IQ_COMMERCIAL_BANKS_TOTAL_LOANS_FOREIGN_FDIC" hidden="1">"c6444"</definedName>
    <definedName name="IQ_COMMERCIAL_BANKS_TRANSACTION_ACCOUNTS_FDIC" hidden="1">"c6540"</definedName>
    <definedName name="IQ_COMMERCIAL_DOM" hidden="1">"c177"</definedName>
    <definedName name="IQ_COMMERCIAL_FIRE_WRITTEN" hidden="1">"c178"</definedName>
    <definedName name="IQ_COMMERCIAL_INDUSTRIAL_CHARGE_OFFS_FDIC" hidden="1">"c6598"</definedName>
    <definedName name="IQ_COMMERCIAL_INDUSTRIAL_LOANS_NET_FDIC" hidden="1">"c6317"</definedName>
    <definedName name="IQ_COMMERCIAL_INDUSTRIAL_NET_CHARGE_OFFS_FDIC" hidden="1">"c6636"</definedName>
    <definedName name="IQ_COMMERCIAL_INDUSTRIAL_RECOVERIES_FDIC" hidden="1">"c6617"</definedName>
    <definedName name="IQ_COMMERCIAL_INDUSTRIAL_TOTAL_LOANS_FOREIGN_FDIC" hidden="1">"c6451"</definedName>
    <definedName name="IQ_COMMERCIAL_MORT" hidden="1">"c179"</definedName>
    <definedName name="IQ_COMMERCIAL_RE_CONSTRUCTION_LAND_DEV_FDIC" hidden="1">"c6526"</definedName>
    <definedName name="IQ_COMMERCIAL_RE_LOANS_FDIC" hidden="1">"c6312"</definedName>
    <definedName name="IQ_COMMISS_FEES" hidden="1">"c180"</definedName>
    <definedName name="IQ_COMMISSION_DEF" hidden="1">"c181"</definedName>
    <definedName name="IQ_COMMITMENTS_MATURITY_EXCEEDING_1YR_FDIC" hidden="1">"c6531"</definedName>
    <definedName name="IQ_COMMITMENTS_NOT_SECURED_RE_FDIC" hidden="1">"c6528"</definedName>
    <definedName name="IQ_COMMITMENTS_SECURED_RE_FDIC" hidden="1">"c6527"</definedName>
    <definedName name="IQ_COMMODITY_EXPOSURES_FDIC" hidden="1">"c6665"</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FDIC" hidden="1">"c6350"</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DEV_LOANS_FDIC" hidden="1">"c6313"</definedName>
    <definedName name="IQ_CONSTRUCTION_LAND_DEVELOPMENT_CHARGE_OFFS_FDIC" hidden="1">"c6594"</definedName>
    <definedName name="IQ_CONSTRUCTION_LAND_DEVELOPMENT_NET_CHARGE_OFFS_FDIC" hidden="1">"c6632"</definedName>
    <definedName name="IQ_CONSTRUCTION_LAND_DEVELOPMENT_RECOVERIES_FDIC" hidden="1">"c6613"</definedName>
    <definedName name="IQ_CONSTRUCTION_LOANS" hidden="1">"c222"</definedName>
    <definedName name="IQ_CONSUMER_LOANS" hidden="1">"c223"</definedName>
    <definedName name="IQ_CONTRACTS_OTHER_COMMODITIES_EQUITIES_FDIC" hidden="1">"c6522"</definedName>
    <definedName name="IQ_CONV_DATE" hidden="1">"c2191"</definedName>
    <definedName name="IQ_CONV_PREMIUM" hidden="1">"c2195"</definedName>
    <definedName name="IQ_CONV_PRICE" hidden="1">"c2193"</definedName>
    <definedName name="IQ_CONV_RATE" hidden="1">"c2192"</definedName>
    <definedName name="IQ_CONV_SECURITY" hidden="1">"c2189"</definedName>
    <definedName name="IQ_CONV_SECURITY_ISSUER" hidden="1">"c2190"</definedName>
    <definedName name="IQ_CONV_SECURITY_PRICE" hidden="1">"c2194"</definedName>
    <definedName name="IQ_CONVERT_DEBT" hidden="1">"c224"</definedName>
    <definedName name="IQ_CONVEXITY" hidden="1">"c2182"</definedName>
    <definedName name="IQ_CONVEYED_TO_OTHERS_FDIC" hidden="1">"c6534"</definedName>
    <definedName name="IQ_CORE_CAPITAL_RATIO_FDIC" hidden="1">"c6745"</definedName>
    <definedName name="IQ_COST_BORROWINGS" hidden="1">"c225"</definedName>
    <definedName name="IQ_COST_OF_FUNDING_ASSETS_FDIC" hidden="1">"c6725"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Q" hidden="1">5000</definedName>
    <definedName name="IQ_CREDIT_CARD_CHARGE_OFFS_FDIC" hidden="1">"c6652"</definedName>
    <definedName name="IQ_CREDIT_CARD_FEE" hidden="1">"c231"</definedName>
    <definedName name="IQ_CREDIT_CARD_FEE_BNK" hidden="1">"c231"</definedName>
    <definedName name="IQ_CREDIT_CARD_FEE_FIN" hidden="1">"c1583"</definedName>
    <definedName name="IQ_CREDIT_CARD_LINES_FDIC" hidden="1">"c6525"</definedName>
    <definedName name="IQ_CREDIT_CARD_LOANS_FDIC" hidden="1">"c6319"</definedName>
    <definedName name="IQ_CREDIT_CARD_NET_CHARGE_OFFS_FDIC" hidden="1">"c6654"</definedName>
    <definedName name="IQ_CREDIT_CARD_RECOVERIES_FDIC" hidden="1">"c6653"</definedName>
    <definedName name="IQ_CREDIT_LOSS_CF" hidden="1">"c232"</definedName>
    <definedName name="IQ_CREDIT_LOSS_PROVISION_NET_CHARGE_OFFS_FDIC" hidden="1">"c6734"</definedName>
    <definedName name="IQ_CUMULATIVE_SPLIT_FACTOR" hidden="1">"c2094"</definedName>
    <definedName name="IQ_CURR_DOMESTIC_TAXES" hidden="1">"c2074"</definedName>
    <definedName name="IQ_CURR_FOREIGN_TAXES" hidden="1">"c2075"</definedName>
    <definedName name="IQ_CURRENCY_COIN_DOMESTIC_FDIC" hidden="1">"c6388"</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RATIO" hidden="1">"c246"</definedName>
    <definedName name="IQ_CUSIP" hidden="1">"c2245"</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ILY" hidden="1">500000</definedName>
    <definedName name="IQ_DATED_DATE" hidden="1">"c2185"</definedName>
    <definedName name="IQ_DAY_COUNT" hidden="1">"c2161"</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OTHER_COST" hidden="1">"c284"</definedName>
    <definedName name="IQ_DEF_BENEFIT_ROA" hidden="1">"c285"</definedName>
    <definedName name="IQ_DEF_BENEFIT_SERVICE_COST" hidden="1">"c286"</definedName>
    <definedName name="IQ_DEF_BENEFIT_TOTAL_COST" hidden="1">"c287"</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MAND_DEPOSITS_FDIC" hidden="1">"c6489"</definedName>
    <definedName name="IQ_DEPOSIT_ACCOUNTS_LESS_THAN_100K_FDIC" hidden="1">"c6494"</definedName>
    <definedName name="IQ_DEPOSIT_ACCOUNTS_MORE_THAN_100K_FDIC" hidden="1">"c6492"</definedName>
    <definedName name="IQ_DEPOSITORY_INSTITUTIONS_CHARGE_OFFS_FDIC" hidden="1">"c6596"</definedName>
    <definedName name="IQ_DEPOSITORY_INSTITUTIONS_NET_CHARGE_OFFS_FDIC" hidden="1">"c6634"</definedName>
    <definedName name="IQ_DEPOSITORY_INSTITUTIONS_RECOVERIES_FDIC" hidden="1">"c6615"</definedName>
    <definedName name="IQ_DEPOSITS_FIN" hidden="1">"c321"</definedName>
    <definedName name="IQ_DEPOSITS_HELD_DOMESTIC_FDIC" hidden="1">"c6340"</definedName>
    <definedName name="IQ_DEPOSITS_HELD_FOREIGN_FDIC" hidden="1">"c6341"</definedName>
    <definedName name="IQ_DEPOSITS_LESS_THAN_100K_AFTER_THREE_YEARS_FDIC" hidden="1">"c6464"</definedName>
    <definedName name="IQ_DEPOSITS_LESS_THAN_100K_THREE_MONTHS_FDIC" hidden="1">"c6461"</definedName>
    <definedName name="IQ_DEPOSITS_LESS_THAN_100K_THREE_YEARS_FDIC" hidden="1">"c6463"</definedName>
    <definedName name="IQ_DEPOSITS_LESS_THAN_100K_TWELVE_MONTHS_FDIC" hidden="1">"c6462"</definedName>
    <definedName name="IQ_DEPOSITS_MORE_THAN_100K_AFTER_THREE_YEARS_FDIC" hidden="1">"c6469"</definedName>
    <definedName name="IQ_DEPOSITS_MORE_THAN_100K_THREE_MONTHS_FDIC" hidden="1">"c6466"</definedName>
    <definedName name="IQ_DEPOSITS_MORE_THAN_100K_THREE_YEARS_FDIC" hidden="1">"c6468"</definedName>
    <definedName name="IQ_DEPOSITS_MORE_THAN_100K_TWELVE_MONTHS_FDIC" hidden="1">"c6467"</definedName>
    <definedName name="IQ_DEPRE_AMORT" hidden="1">"c1360"</definedName>
    <definedName name="IQ_DEPRE_AMORT_SUPPL" hidden="1">"c1593"</definedName>
    <definedName name="IQ_DEPRE_DEPLE" hidden="1">"c1361"</definedName>
    <definedName name="IQ_DEPRE_SUPP" hidden="1">"c1443"</definedName>
    <definedName name="IQ_DERIVATIVES_FDIC" hidden="1">"c6523"</definedName>
    <definedName name="IQ_DESCRIPTION_LONG" hidden="1">"c1520"</definedName>
    <definedName name="IQ_DEVELOP_LAND" hidden="1">"c323"</definedName>
    <definedName name="IQ_DIFF_LASTCLOSE_TARGET_PRICE" hidden="1">"c1854"</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V_PAYMENT_DATE" hidden="1">"c2106"</definedName>
    <definedName name="IQ_DIV_RECORD_DATE" hidden="1">"c2105"</definedName>
    <definedName name="IQ_DIV_SHARE" hidden="1">"c330"</definedName>
    <definedName name="IQ_DIVEST_CF" hidden="1">"c331"</definedName>
    <definedName name="IQ_DIVID_SHARE" hidden="1">"c1366"</definedName>
    <definedName name="IQ_DIVIDEND_YIELD" hidden="1">"c332"</definedName>
    <definedName name="IQ_DIVIDENDS_DECLARED_COMMON_FDIC" hidden="1">"c6659"</definedName>
    <definedName name="IQ_DIVIDENDS_DECLARED_PREFERRED_FDIC" hidden="1">"c6658"</definedName>
    <definedName name="IQ_DIVIDENDS_FDIC" hidden="1">"c6660"</definedName>
    <definedName name="IQ_DNTM" hidden="1">700000</definedName>
    <definedName name="IQ_DO" hidden="1">"c333"</definedName>
    <definedName name="IQ_DO_ASSETS_CURRENT" hidden="1">"c334"</definedName>
    <definedName name="IQ_DO_ASSETS_LT" hidden="1">"c335"</definedName>
    <definedName name="IQ_DO_CF" hidden="1">"c336"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PS_ACT_OR_EST" hidden="1">"c2218"</definedName>
    <definedName name="IQ_DPS_EST" hidden="1">"c1674"</definedName>
    <definedName name="IQ_DPS_HIGH_EST" hidden="1">"c1676"</definedName>
    <definedName name="IQ_DPS_LOW_EST" hidden="1">"c1677"</definedName>
    <definedName name="IQ_DPS_MEDIAN_EST" hidden="1">"c1675"</definedName>
    <definedName name="IQ_DPS_NUM_EST" hidden="1">"c1678"</definedName>
    <definedName name="IQ_DPS_STDDEV_EST" hidden="1">"c1679"</definedName>
    <definedName name="IQ_DURATION" hidden="1">"c2181"</definedName>
    <definedName name="IQ_EARNING_ASSET_YIELD" hidden="1">"c343"</definedName>
    <definedName name="IQ_EARNING_ASSETS_FDIC" hidden="1">"c6360"</definedName>
    <definedName name="IQ_EARNING_ASSETS_YIELD_FDIC" hidden="1">"c6724"</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ARNINGS_ANNOUNCE_DATE" hidden="1">"c1649"</definedName>
    <definedName name="IQ_EARNINGS_COVERAGE_NET_CHARGE_OFFS_FDIC" hidden="1">"c6735"</definedName>
    <definedName name="IQ_EBIT" hidden="1">"c352"</definedName>
    <definedName name="IQ_EBIT_10K" hidden="1">"IQ_EBIT_10K"</definedName>
    <definedName name="IQ_EBIT_10Q" hidden="1">"IQ_EBIT_10Q"</definedName>
    <definedName name="IQ_EBIT_10Q1" hidden="1">"IQ_EBIT_10Q1"</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ACT_OR_EST" hidden="1">"c2219"</definedName>
    <definedName name="IQ_EBIT_EST" hidden="1">"c1681"</definedName>
    <definedName name="IQ_EBIT_GROWTH_1" hidden="1">"c157"</definedName>
    <definedName name="IQ_EBIT_GROWTH_2" hidden="1">"c161"</definedName>
    <definedName name="IQ_EBIT_HIGH_EST" hidden="1">"c1683"</definedName>
    <definedName name="IQ_EBIT_INT" hidden="1">"c360"</definedName>
    <definedName name="IQ_EBIT_LOW_EST" hidden="1">"c1684"</definedName>
    <definedName name="IQ_EBIT_MARGIN" hidden="1">"c359"</definedName>
    <definedName name="IQ_EBIT_MEDIAN_EST" hidden="1">"c1682"</definedName>
    <definedName name="IQ_EBIT_NET_INT" hidden="1">"c360"</definedName>
    <definedName name="IQ_EBIT_NUM_EST" hidden="1">"c1685"</definedName>
    <definedName name="IQ_EBIT_OVER_IE" hidden="1">"c1369"</definedName>
    <definedName name="IQ_EBIT_STDDEV_EST" hidden="1">"c1686"</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MARGIN" hidden="1">"c1963"</definedName>
    <definedName name="IQ_EBITDA" hidden="1">"c361"</definedName>
    <definedName name="IQ_EBITDA_10K" hidden="1">"IQ_EBITDA_10K"</definedName>
    <definedName name="IQ_EBITDA_10Q" hidden="1">"IQ_EBITDA_10Q"</definedName>
    <definedName name="IQ_EBITDA_10Q1" hidden="1">"IQ_EBITDA_10Q1"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ACT_OR_EST" hidden="1">"c2215"</definedName>
    <definedName name="IQ_EBITDA_CAPEX_INT" hidden="1">"c368"</definedName>
    <definedName name="IQ_EBITDA_CAPEX_NET_INT" hidden="1">"c368"</definedName>
    <definedName name="IQ_EBITDA_CAPEX_OVER_TOTAL_IE" hidden="1">"c1370"</definedName>
    <definedName name="IQ_EBITDA_EST" hidden="1">"c369"</definedName>
    <definedName name="IQ_EBITDA_GROWTH_1" hidden="1">"c156"</definedName>
    <definedName name="IQ_EBITDA_GROWTH_2" hidden="1">"c160"</definedName>
    <definedName name="IQ_EBITDA_HIGH_EST" hidden="1">"c370"</definedName>
    <definedName name="IQ_EBITDA_INT" hidden="1">"c373"</definedName>
    <definedName name="IQ_EBITDA_LOW_EST" hidden="1">"c371"</definedName>
    <definedName name="IQ_EBITDA_MARGIN" hidden="1">"c372"</definedName>
    <definedName name="IQ_EBITDA_MEDIAN_EST" hidden="1">"c1663"</definedName>
    <definedName name="IQ_EBITDA_NET_INT" hidden="1">"c373"</definedName>
    <definedName name="IQ_EBITDA_NUM_EST" hidden="1">"c374"</definedName>
    <definedName name="IQ_EBITDA_OVER_TOTAL_IE" hidden="1">"c1371"</definedName>
    <definedName name="IQ_EBITDA_STDDEV_EST" hidden="1">"c375"</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FFICIENCY_RATIO_FDIC" hidden="1">"c6736"</definedName>
    <definedName name="IQ_EMPLOYEES" hidden="1">"c392"</definedName>
    <definedName name="IQ_ENTERPRISE_VALUE" hidden="1">"c1348"</definedName>
    <definedName name="IQ_EPS" hidden="1">"IQ_EPS"</definedName>
    <definedName name="IQ_EPS_10K" hidden="1">"IQ_EPS_10K"</definedName>
    <definedName name="IQ_EPS_10Q" hidden="1">"IQ_EPS_10Q"</definedName>
    <definedName name="IQ_EPS_10Q1" hidden="1">"IQ_EPS_10Q1"</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ACT_OR_EST" hidden="1">"c2213"</definedName>
    <definedName name="IQ_EPS_EST" hidden="1">"c399"</definedName>
    <definedName name="IQ_EPS_EST_1" hidden="1">"c189"</definedName>
    <definedName name="IQ_EPS_GW_ACT_OR_EST" hidden="1">"c2223"</definedName>
    <definedName name="IQ_EPS_GW_EST" hidden="1">"c1737"</definedName>
    <definedName name="IQ_EPS_GW_HIGH_EST" hidden="1">"c1739"</definedName>
    <definedName name="IQ_EPS_GW_LOW_EST" hidden="1">"c1740"</definedName>
    <definedName name="IQ_EPS_GW_MEDIAN_EST" hidden="1">"c1738"</definedName>
    <definedName name="IQ_EPS_GW_NUM_EST" hidden="1">"c1741"</definedName>
    <definedName name="IQ_EPS_GW_STDDEV_EST" hidden="1">"c1742"</definedName>
    <definedName name="IQ_EPS_HIGH_EST" hidden="1">"c400"</definedName>
    <definedName name="IQ_EPS_LOW_EST" hidden="1">"c401"</definedName>
    <definedName name="IQ_EPS_MEDIAN_EST" hidden="1">"c1661"</definedName>
    <definedName name="IQ_EPS_NORM" hidden="1">"c1902"</definedName>
    <definedName name="IQ_EPS_NORM_EST" hidden="1">"c2226"</definedName>
    <definedName name="IQ_EPS_NORM_HIGH_EST" hidden="1">"c2228"</definedName>
    <definedName name="IQ_EPS_NORM_LOW_EST" hidden="1">"c2229"</definedName>
    <definedName name="IQ_EPS_NORM_MEDIAN_EST" hidden="1">"c2227"</definedName>
    <definedName name="IQ_EPS_NORM_NUM_EST" hidden="1">"c2230"</definedName>
    <definedName name="IQ_EPS_NORM_STDDEV_EST" hidden="1">"c2231"</definedName>
    <definedName name="IQ_EPS_NUM_EST" hidden="1">"c402"</definedName>
    <definedName name="IQ_EPS_REPORT_ACT_OR_EST" hidden="1">"c2224"</definedName>
    <definedName name="IQ_EPS_REPORTED_EST" hidden="1">"c1744"</definedName>
    <definedName name="IQ_EPS_REPORTED_HIGH_EST" hidden="1">"c1746"</definedName>
    <definedName name="IQ_EPS_REPORTED_LOW_EST" hidden="1">"c1747"</definedName>
    <definedName name="IQ_EPS_REPORTED_MEDIAN_EST" hidden="1">"c1745"</definedName>
    <definedName name="IQ_EPS_REPORTED_NUM_EST" hidden="1">"c1748"</definedName>
    <definedName name="IQ_EPS_REPORTED_STDDEV_EST" hidden="1">"c1749"</definedName>
    <definedName name="IQ_EPS_STDDEV_EST" hidden="1">"c403"</definedName>
    <definedName name="IQ_EQUITY_AFFIL" hidden="1">"c1451"</definedName>
    <definedName name="IQ_EQUITY_CAPITAL_ASSETS_FDIC" hidden="1">"c6744"</definedName>
    <definedName name="IQ_EQUITY_FDIC" hidden="1">"c6353"</definedName>
    <definedName name="IQ_EQUITY_METHOD" hidden="1">"c404"</definedName>
    <definedName name="IQ_EQUITY_SECURITIES_FDIC" hidden="1">"c6304"</definedName>
    <definedName name="IQ_EQUITY_SECURITY_EXPOSURES_FDIC" hidden="1">"c6664"</definedName>
    <definedName name="IQ_EQV_OVER_BV" hidden="1">"c1596"</definedName>
    <definedName name="IQ_EQV_OVER_LTM_PRETAX_INC" hidden="1">"c1390"</definedName>
    <definedName name="IQ_ESOP_DEBT" hidden="1">"c1597"</definedName>
    <definedName name="IQ_EST_ACT_CFPS" hidden="1">"c1673"</definedName>
    <definedName name="IQ_EST_ACT_DPS" hidden="1">"c1680"</definedName>
    <definedName name="IQ_EST_ACT_EBIT" hidden="1">"c1687"</definedName>
    <definedName name="IQ_EST_ACT_EBITDA" hidden="1">"c1664"</definedName>
    <definedName name="IQ_EST_ACT_EPS" hidden="1">"c1648"</definedName>
    <definedName name="IQ_EST_ACT_EPS_GW" hidden="1">"c1743"</definedName>
    <definedName name="IQ_EST_ACT_EPS_NORM" hidden="1">"c2232"</definedName>
    <definedName name="IQ_EST_ACT_EPS_REPORTED" hidden="1">"c1750"</definedName>
    <definedName name="IQ_EST_ACT_FFO" hidden="1">"c1666"</definedName>
    <definedName name="IQ_EST_ACT_NAV" hidden="1">"c1757"</definedName>
    <definedName name="IQ_EST_ACT_NI" hidden="1">"c1722"</definedName>
    <definedName name="IQ_EST_ACT_NI_GW" hidden="1">"c1729"</definedName>
    <definedName name="IQ_EST_ACT_NI_REPORTED" hidden="1">"c1736"</definedName>
    <definedName name="IQ_EST_ACT_OPER_INC" hidden="1">"c1694"</definedName>
    <definedName name="IQ_EST_ACT_PRETAX_GW_INC" hidden="1">"c1708"</definedName>
    <definedName name="IQ_EST_ACT_PRETAX_INC" hidden="1">"c1701"</definedName>
    <definedName name="IQ_EST_ACT_PRETAX_REPORT_INC" hidden="1">"c1715"</definedName>
    <definedName name="IQ_EST_ACT_REV" hidden="1">"c2113"</definedName>
    <definedName name="IQ_EST_CFPS_DIFF" hidden="1">"c1871"</definedName>
    <definedName name="IQ_EST_CFPS_GROWTH_1YR" hidden="1">"c1774"</definedName>
    <definedName name="IQ_EST_CFPS_GROWTH_2YR" hidden="1">"c1775"</definedName>
    <definedName name="IQ_EST_CFPS_GROWTH_Q_1YR" hidden="1">"c1776"</definedName>
    <definedName name="IQ_EST_CFPS_SEQ_GROWTH_Q" hidden="1">"c1777"</definedName>
    <definedName name="IQ_EST_CFPS_SURPRISE_PERCENT" hidden="1">"c1872"</definedName>
    <definedName name="IQ_EST_CURRENCY" hidden="1">"c2140"</definedName>
    <definedName name="IQ_EST_DATE" hidden="1">"c1634"</definedName>
    <definedName name="IQ_EST_DPS_DIFF" hidden="1">"c1873"</definedName>
    <definedName name="IQ_EST_DPS_GROWTH_1YR" hidden="1">"c1778"</definedName>
    <definedName name="IQ_EST_DPS_GROWTH_2YR" hidden="1">"c1779"</definedName>
    <definedName name="IQ_EST_DPS_GROWTH_Q_1YR" hidden="1">"c1780"</definedName>
    <definedName name="IQ_EST_DPS_SEQ_GROWTH_Q" hidden="1">"c1781"</definedName>
    <definedName name="IQ_EST_DPS_SURPRISE_PERCENT" hidden="1">"c1874"</definedName>
    <definedName name="IQ_EST_EBIT_DIFF" hidden="1">"c1875"</definedName>
    <definedName name="IQ_EST_EBIT_SURPRISE_PERCENT" hidden="1">"c1876"</definedName>
    <definedName name="IQ_EST_EBITDA_DIFF" hidden="1">"c1867"</definedName>
    <definedName name="IQ_EST_EBITDA_GROWTH_1YR" hidden="1">"c1766"</definedName>
    <definedName name="IQ_EST_EBITDA_GROWTH_2YR" hidden="1">"c1767"</definedName>
    <definedName name="IQ_EST_EBITDA_GROWTH_Q_1YR" hidden="1">"c1768"</definedName>
    <definedName name="IQ_EST_EBITDA_SEQ_GROWTH_Q" hidden="1">"c1769"</definedName>
    <definedName name="IQ_EST_EBITDA_SURPRISE_PERCENT" hidden="1">"c1868"</definedName>
    <definedName name="IQ_EST_EPS_DIFF" hidden="1">"c1864"</definedName>
    <definedName name="IQ_EST_EPS_GROWTH_1YR" hidden="1">"c1636"</definedName>
    <definedName name="IQ_EST_EPS_GROWTH_2YR" hidden="1">"c1637"</definedName>
    <definedName name="IQ_EST_EPS_GROWTH_5YR" hidden="1">"c1655"</definedName>
    <definedName name="IQ_EST_EPS_GROWTH_5YR_HIGH" hidden="1">"c1657"</definedName>
    <definedName name="IQ_EST_EPS_GROWTH_5YR_LOW" hidden="1">"c1658"</definedName>
    <definedName name="IQ_EST_EPS_GROWTH_5YR_MEDIAN" hidden="1">"c1656"</definedName>
    <definedName name="IQ_EST_EPS_GROWTH_5YR_NUM" hidden="1">"c1659"</definedName>
    <definedName name="IQ_EST_EPS_GROWTH_5YR_STDDEV" hidden="1">"c1660"</definedName>
    <definedName name="IQ_EST_EPS_GROWTH_Q_1YR" hidden="1">"c1641"</definedName>
    <definedName name="IQ_EST_EPS_GW_DIFF" hidden="1">"c1891"</definedName>
    <definedName name="IQ_EST_EPS_GW_SURPRISE_PERCENT" hidden="1">"c1892"</definedName>
    <definedName name="IQ_EST_EPS_NORM_DIFF" hidden="1">"c2247"</definedName>
    <definedName name="IQ_EST_EPS_NORM_SURPRISE_PERCENT" hidden="1">"c2248"</definedName>
    <definedName name="IQ_EST_EPS_REPORT_DIFF" hidden="1">"c1893"</definedName>
    <definedName name="IQ_EST_EPS_REPORT_SURPRISE_PERCENT" hidden="1">"c1894"</definedName>
    <definedName name="IQ_EST_EPS_SEQ_GROWTH_Q" hidden="1">"c1764"</definedName>
    <definedName name="IQ_EST_EPS_SURPRISE" hidden="1">"c1635"</definedName>
    <definedName name="IQ_EST_EPS_SURPRISE_PERCENT" hidden="1">"c1635"</definedName>
    <definedName name="IQ_EST_FFO_DIFF" hidden="1">"c1869"</definedName>
    <definedName name="IQ_EST_FFO_GROWTH_1YR" hidden="1">"c1770"</definedName>
    <definedName name="IQ_EST_FFO_GROWTH_2YR" hidden="1">"c1771"</definedName>
    <definedName name="IQ_EST_FFO_GROWTH_Q_1YR" hidden="1">"c1772"</definedName>
    <definedName name="IQ_EST_FFO_SEQ_GROWTH_Q" hidden="1">"c1773"</definedName>
    <definedName name="IQ_EST_FFO_SURPRISE_PERCENT" hidden="1">"c1870"</definedName>
    <definedName name="IQ_EST_NAV_DIFF" hidden="1">"c1895"</definedName>
    <definedName name="IQ_EST_NAV_SURPRISE_PERCENT" hidden="1">"c1896"</definedName>
    <definedName name="IQ_EST_NI_DIFF" hidden="1">"c1885"</definedName>
    <definedName name="IQ_EST_NI_GW_DIFF" hidden="1">"c1887"</definedName>
    <definedName name="IQ_EST_NI_GW_SURPRISE_PERCENT" hidden="1">"c1888"</definedName>
    <definedName name="IQ_EST_NI_REPORT_DIFF" hidden="1">"c1889"</definedName>
    <definedName name="IQ_EST_NI_REPORT_SURPRISE_PERCENT" hidden="1">"c1890"</definedName>
    <definedName name="IQ_EST_NI_SURPRISE_PERCENT" hidden="1">"c1886"</definedName>
    <definedName name="IQ_EST_NUM_BUY" hidden="1">"c1759"</definedName>
    <definedName name="IQ_EST_NUM_HOLD" hidden="1">"c1761"</definedName>
    <definedName name="IQ_EST_NUM_NO_OPINION" hidden="1">"c1758"</definedName>
    <definedName name="IQ_EST_NUM_OUTPERFORM" hidden="1">"c1760"</definedName>
    <definedName name="IQ_EST_NUM_SELL" hidden="1">"c1763"</definedName>
    <definedName name="IQ_EST_NUM_UNDERPERFORM" hidden="1">"c1762"</definedName>
    <definedName name="IQ_EST_OPER_INC_DIFF" hidden="1">"c1877"</definedName>
    <definedName name="IQ_EST_OPER_INC_SURPRISE_PERCENT" hidden="1">"c1878"</definedName>
    <definedName name="IQ_EST_PRE_TAX_DIFF" hidden="1">"c1879"</definedName>
    <definedName name="IQ_EST_PRE_TAX_GW_DIFF" hidden="1">"c1881"</definedName>
    <definedName name="IQ_EST_PRE_TAX_GW_SURPRISE_PERCENT" hidden="1">"c1882"</definedName>
    <definedName name="IQ_EST_PRE_TAX_REPORT_DIFF" hidden="1">"c1883"</definedName>
    <definedName name="IQ_EST_PRE_TAX_REPORT_SURPRISE_PERCENT" hidden="1">"c1884"</definedName>
    <definedName name="IQ_EST_PRE_TAX_SURPRISE_PERCENT" hidden="1">"c1880"</definedName>
    <definedName name="IQ_EST_REV_DIFF" hidden="1">"c1865"</definedName>
    <definedName name="IQ_EST_REV_GROWTH_1YR" hidden="1">"c1638"</definedName>
    <definedName name="IQ_EST_REV_GROWTH_2YR" hidden="1">"c1639"</definedName>
    <definedName name="IQ_EST_REV_GROWTH_Q_1YR" hidden="1">"c1640"</definedName>
    <definedName name="IQ_EST_REV_SEQ_GROWTH_Q" hidden="1">"c1765"</definedName>
    <definedName name="IQ_EST_REV_SURPRISE_PERCENT" hidden="1">"c1866"</definedName>
    <definedName name="IQ_ESTIMATED_ASSESSABLE_DEPOSITS_FDIC" hidden="1">"c6490"</definedName>
    <definedName name="IQ_ESTIMATED_INSURED_DEPOSITS_FDIC" hidden="1">"c6491"</definedName>
    <definedName name="IQ_EV_OVER_EMPLOYEE" hidden="1">"c1428"</definedName>
    <definedName name="IQ_EV_OVER_LTM_EBIT" hidden="1">"c1426"</definedName>
    <definedName name="IQ_EV_OVER_LTM_EBITDA" hidden="1">"c1427"</definedName>
    <definedName name="IQ_EV_OVER_LTM_REVENUE" hidden="1">"c1429"</definedName>
    <definedName name="IQ_EV_OVER_REVENUE_EST" hidden="1">"c165"</definedName>
    <definedName name="IQ_EV_OVER_REVENUE_EST_1" hidden="1">"c166"</definedName>
    <definedName name="IQ_EVAL_DATE" hidden="1">"c2180"</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EXTRAORDINARY_GAINS_FDIC" hidden="1">"c6586"</definedName>
    <definedName name="IQ_FAIR_VALUE_FDIC" hidden="1">"c6427"</definedName>
    <definedName name="IQ_FARM_LOANS_NET_FDIC" hidden="1">"c6316"</definedName>
    <definedName name="IQ_FARM_LOANS_TOTAL_LOANS_FOREIGN_FDIC" hidden="1">"c6450"</definedName>
    <definedName name="IQ_FARMLAND_LOANS_FDIC" hidden="1">"c6314"</definedName>
    <definedName name="IQ_FDIC" hidden="1">"c417"</definedName>
    <definedName name="IQ_FED_FUNDS_PURCHASED_FDIC" hidden="1">"c6343"</definedName>
    <definedName name="IQ_FED_FUNDS_SOLD_FDIC" hidden="1">"c6307"</definedName>
    <definedName name="IQ_FFO" hidden="1">"c1574"</definedName>
    <definedName name="IQ_FFO_ACT_OR_EST" hidden="1">"c2216"</definedName>
    <definedName name="IQ_FFO_EST" hidden="1">"c418"</definedName>
    <definedName name="IQ_FFO_HIGH_EST" hidden="1">"c419"</definedName>
    <definedName name="IQ_FFO_LOW_EST" hidden="1">"c420"</definedName>
    <definedName name="IQ_FFO_MEDIAN_EST" hidden="1">"c1665"</definedName>
    <definedName name="IQ_FFO_NUM_EST" hidden="1">"c421"</definedName>
    <definedName name="IQ_FFO_STDDEV_EST" hidden="1">"c422"</definedName>
    <definedName name="IQ_FH" hidden="1">100000</definedName>
    <definedName name="IQ_FHLB_ADVANCES_FDIC" hidden="1">"c6366"</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DUCIARY_ACTIVITIES_FDIC" hidden="1">"c6571"</definedName>
    <definedName name="IQ_FIFETEEN_YEAR_FIXED_AND_FLOATING_RATE_FDIC" hidden="1">"c6423"</definedName>
    <definedName name="IQ_FIFETEEN_YEAR_MORTGAGE_PASS_THROUGHS_FDIC" hidden="1">"c6415"</definedName>
    <definedName name="IQ_FILING_CURRENCY" hidden="1">"c2129"</definedName>
    <definedName name="IQ_FILINGDATE_BS" hidden="1">"c424"</definedName>
    <definedName name="IQ_FILINGDATE_CF" hidden="1">"c425"</definedName>
    <definedName name="IQ_FILINGDATE_IS" hidden="1">"c426"</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INT_DATE" hidden="1">"c2186"</definedName>
    <definedName name="IQ_FIRST_YEAR_LIFE" hidden="1">"c439"</definedName>
    <definedName name="IQ_FISCAL_Q" hidden="1">"c440"</definedName>
    <definedName name="IQ_FISCAL_Y" hidden="1">"c441"</definedName>
    <definedName name="IQ_FIVE_PERCENT_AMOUNT" hidden="1">"c240"</definedName>
    <definedName name="IQ_FIVE_PERCENT_OWNER" hidden="1">"c442"</definedName>
    <definedName name="IQ_FIVE_YEAR_FIXED_AND_FLOATING_RATE_FDIC" hidden="1">"c6422"</definedName>
    <definedName name="IQ_FIVE_YEAR_MORTGAGE_PASS_THROUGHS_FDIC" hidden="1">"c6414"</definedName>
    <definedName name="IQ_FIVEPERCENT_OWNER" hidden="1">"c239"</definedName>
    <definedName name="IQ_FIVEPERCENT_PERCENT" hidden="1">"c443"</definedName>
    <definedName name="IQ_FIVEPERCENT_SHARES" hidden="1">"c444"</definedName>
    <definedName name="IQ_FIXED_ASSET_TURNS" hidden="1">"c445"</definedName>
    <definedName name="IQ_FLOAT" hidden="1">"c225"</definedName>
    <definedName name="IQ_FLOAT_PERCENT" hidden="1">"c1575"</definedName>
    <definedName name="IQ_FNMA_FHLMC_FDIC" hidden="1">"c6397"</definedName>
    <definedName name="IQ_FNMA_FHLMC_GNMA_FDIC" hidden="1">"c6399"</definedName>
    <definedName name="IQ_FORECLOSED_PROPERTIES_FDIC" hidden="1">"c6459"</definedName>
    <definedName name="IQ_FOREIGN_BANK_LOANS_FDIC" hidden="1">"c6437"</definedName>
    <definedName name="IQ_FOREIGN_BANKS_DEPOSITS_FOREIGN_FDIC" hidden="1">"c6481"</definedName>
    <definedName name="IQ_FOREIGN_BANKS_LOAN_CHARG_OFFS_FDIC" hidden="1">"c6645"</definedName>
    <definedName name="IQ_FOREIGN_BANKS_NET_CHARGE_OFFS_FDIC" hidden="1">"c6647"</definedName>
    <definedName name="IQ_FOREIGN_BANKS_NONTRANSACTION_ACCOUNTS_FDIC" hidden="1">"c6550"</definedName>
    <definedName name="IQ_FOREIGN_BANKS_RECOVERIES_FDIC" hidden="1">"c6646"</definedName>
    <definedName name="IQ_FOREIGN_BANKS_TRANSACTION_ACCOUNTS_FDIC" hidden="1">"c6542"</definedName>
    <definedName name="IQ_FOREIGN_BRANCHES_US_BANKS_FDIC" hidden="1">"c6392"</definedName>
    <definedName name="IQ_FOREIGN_BRANCHES_US_BANKS_LOANS_FDIC" hidden="1">"c6438"</definedName>
    <definedName name="IQ_FOREIGN_COUNTRIES_BANKS_TOTAL_LOANS_FOREIGN_FDIC" hidden="1">"c6445"</definedName>
    <definedName name="IQ_FOREIGN_DEBT_SECURITIES_FDIC" hidden="1">"c6303"</definedName>
    <definedName name="IQ_FOREIGN_DEP_IB" hidden="1">"c446"</definedName>
    <definedName name="IQ_FOREIGN_DEP_NON_IB" hidden="1">"c447"</definedName>
    <definedName name="IQ_FOREIGN_DEPOSITS_NONTRANSACTION_ACCOUNTS_FDIC" hidden="1">"c6549"</definedName>
    <definedName name="IQ_FOREIGN_DEPOSITS_TRANSACTION_ACCOUNTS_FDIC" hidden="1">"c6541"</definedName>
    <definedName name="IQ_FOREIGN_EXCHANGE" hidden="1">"c1376"</definedName>
    <definedName name="IQ_FOREIGN_EXCHANGE_EXPOSURES_FDIC" hidden="1">"c6663"</definedName>
    <definedName name="IQ_FOREIGN_GOVERNMENT_LOANS_FDIC" hidden="1">"c6430"</definedName>
    <definedName name="IQ_FOREIGN_GOVERNMENTS_CHARGE_OFFS_FDIC" hidden="1">"c6600"</definedName>
    <definedName name="IQ_FOREIGN_GOVERNMENTS_DEPOSITS_FOREIGN_FDIC" hidden="1">"c6482"</definedName>
    <definedName name="IQ_FOREIGN_GOVERNMENTS_NET_CHARGE_OFFS_FDIC" hidden="1">"c6638"</definedName>
    <definedName name="IQ_FOREIGN_GOVERNMENTS_NONTRANSACTION_ACCOUNTS_FDIC" hidden="1">"c6551"</definedName>
    <definedName name="IQ_FOREIGN_GOVERNMENTS_RECOVERIES_FDIC" hidden="1">"c6619"</definedName>
    <definedName name="IQ_FOREIGN_GOVERNMENTS_TOTAL_DEPOSITS_FDIC" hidden="1">"c6476"</definedName>
    <definedName name="IQ_FOREIGN_GOVERNMENTS_TRANSACTION_ACCOUNTS_FDIC" hidden="1">"c6543"</definedName>
    <definedName name="IQ_FOREIGN_LOANS" hidden="1">"c448"</definedName>
    <definedName name="IQ_FQ" hidden="1">500</definedName>
    <definedName name="IQ_FUEL" hidden="1">"c449"</definedName>
    <definedName name="IQ_FULL_TIME" hidden="1">"c450"</definedName>
    <definedName name="IQ_FULLY_INSURED_DEPOSITS_FDIC" hidden="1">"c6487"</definedName>
    <definedName name="IQ_FUTURES_FORWARD_CONTRACTS_NOTIONAL_AMOUNT_FDIC" hidden="1">"c6518"</definedName>
    <definedName name="IQ_FUTURES_FORWARD_CONTRACTS_RATE_RISK_FDIC" hidden="1">"c6508"</definedName>
    <definedName name="IQ_FWD" hidden="1">"LTM"</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WD_Q3" hidden="1">"504"</definedName>
    <definedName name="IQ_FWD_Q4" hidden="1">"505"</definedName>
    <definedName name="IQ_FWD_Q5" hidden="1">"506"</definedName>
    <definedName name="IQ_FWD_Q6" hidden="1">"507"</definedName>
    <definedName name="IQ_FWD_Q7" hidden="1">"508"</definedName>
    <definedName name="IQ_FWD1" hidden="1">"LTM"</definedName>
    <definedName name="IQ_FX" hidden="1">"c451"</definedName>
    <definedName name="IQ_FX_CONTRACTS_FDIC" hidden="1">"c6517"</definedName>
    <definedName name="IQ_FX_CONTRACTS_SPOT_FDIC" hidden="1">"c6356"</definedName>
    <definedName name="IQ_FY" hidden="1">1000</definedName>
    <definedName name="IQ_FY_DATE" hidden="1">"IQ_FY_DATE"</definedName>
    <definedName name="IQ_GA_EXP" hidden="1">"c2241"</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C" hidden="1">"c464"</definedName>
    <definedName name="IQ_GAIN_ASSETS_REC_BNK" hidden="1">"c465"</definedName>
    <definedName name="IQ_GAIN_ASSETS_REC_BR" hidden="1">"c466"</definedName>
    <definedName name="IQ_GAIN_ASSETS_REC_FIN" hidden="1">"c467"</definedName>
    <definedName name="IQ_GAIN_ASSETS_REC_INS" hidden="1">"c468"</definedName>
    <definedName name="IQ_GAIN_ASSETS_REC_REIT" hidden="1">"c469"</definedName>
    <definedName name="IQ_GAIN_ASSETS_REC_UTI" hidden="1">"c470"</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C" hidden="1">"c487"</definedName>
    <definedName name="IQ_GAIN_INVEST_REC_BNK" hidden="1">"c488"</definedName>
    <definedName name="IQ_GAIN_INVEST_REC_BR" hidden="1">"c489"</definedName>
    <definedName name="IQ_GAIN_INVEST_REC_FIN" hidden="1">"c490"</definedName>
    <definedName name="IQ_GAIN_INVEST_REC_INS" hidden="1">"c491"</definedName>
    <definedName name="IQ_GAIN_INVEST_REC_REIT" hidden="1">"c492"</definedName>
    <definedName name="IQ_GAIN_INVEST_REC_UTI" hidden="1">"c493"</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AIN_SALE_LOANS_FDIC" hidden="1">"c6673"</definedName>
    <definedName name="IQ_GAIN_SALE_RE_FDIC" hidden="1">"c6674"</definedName>
    <definedName name="IQ_GAINS_SALE_ASSETS_FDIC" hidden="1">"c6675"</definedName>
    <definedName name="IQ_GEO_SEG_ASSETS" hidden="1">"c505"</definedName>
    <definedName name="IQ_GEO_SEG_EBT" hidden="1">"c506"</definedName>
    <definedName name="IQ_GEO_SEG_GP" hidden="1">"c507"</definedName>
    <definedName name="IQ_GEO_SEG_NI" hidden="1">"c508"</definedName>
    <definedName name="IQ_GEO_SEG_OPER_INC" hidden="1">"c509"</definedName>
    <definedName name="IQ_GEO_SEG_REV" hidden="1">"c510"</definedName>
    <definedName name="IQ_GNMA_FDIC" hidden="1">"c6398"</definedName>
    <definedName name="IQ_GOODWILL_FDIC" hidden="1">"c6334"</definedName>
    <definedName name="IQ_GOODWILL_IMPAIRMENT_FDIC" hidden="1">"c6678"</definedName>
    <definedName name="IQ_GOODWILL_INTAN_FDIC" hidden="1">"c6333"</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DIVID" hidden="1">"c1446"</definedName>
    <definedName name="IQ_GROSS_GW" hidden="1">"c519"</definedName>
    <definedName name="IQ_GROSS_INTAN" hidden="1">"c520"</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ROFIT" hidden="1">"c1378"</definedName>
    <definedName name="IQ_GROSS_SPRD" hidden="1">"c2155"</definedName>
    <definedName name="IQ_GW" hidden="1">"c530"</definedName>
    <definedName name="IQ_GW_AMORT" hidden="1">"c531"</definedName>
    <definedName name="IQ_GW_AMORT_BR" hidden="1">"c532"</definedName>
    <definedName name="IQ_GW_AMORT_CF" hidden="1">"c533"</definedName>
    <definedName name="IQ_GW_AMORT_CF_BNK" hidden="1">"c534"</definedName>
    <definedName name="IQ_GW_AMORT_CF_BR" hidden="1">"c535"</definedName>
    <definedName name="IQ_GW_AMORT_CF_FIN" hidden="1">"c536"</definedName>
    <definedName name="IQ_GW_AMORT_CF_INS" hidden="1">"c537"</definedName>
    <definedName name="IQ_GW_AMORT_CF_REIT" hidden="1">"c538"</definedName>
    <definedName name="IQ_GW_AMORT_CF_UTI" hidden="1">"c539"</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ELD_MATURITY_FDIC" hidden="1">"c6408"</definedName>
    <definedName name="IQ_HIGH_TARGET_PRICE" hidden="1">"c1651"</definedName>
    <definedName name="IQ_HIGHPRICE" hidden="1">"c545"</definedName>
    <definedName name="IQ_HOME_EQUITY_LOC_NET_CHARGE_OFFS_FDIC" hidden="1">"c6644"</definedName>
    <definedName name="IQ_HOME_EQUITY_LOC_TOTAL_CHARGE_OFFS_FDIC" hidden="1">"c6606"</definedName>
    <definedName name="IQ_HOME_EQUITY_LOC_TOTAL_RECOVERIES_FDIC" hidden="1">"c6625"</definedName>
    <definedName name="IQ_HOMEOWNERS_WRITTEN" hidden="1">"c546"</definedName>
    <definedName name="IQ_IMPAIR_OIL" hidden="1">"c547"</definedName>
    <definedName name="IQ_IMPAIRMENT_GW" hidden="1">"c548"</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CIDENTAL_CHANGES_BUSINESS_COMBINATIONS_FDIC" hidden="1">"c6502"</definedName>
    <definedName name="IQ_INCOME_BEFORE_EXTRA_FDIC" hidden="1">"c6585"</definedName>
    <definedName name="IQ_INCOME_EARNED_FDIC" hidden="1">"c6359"</definedName>
    <definedName name="IQ_INCOME_TAXES_FDIC" hidden="1">"c6582"</definedName>
    <definedName name="IQ_INDIVIDUALS_CHARGE_OFFS_FDIC" hidden="1">"c6599"</definedName>
    <definedName name="IQ_INDIVIDUALS_LOANS_FDIC" hidden="1">"c6318"</definedName>
    <definedName name="IQ_INDIVIDUALS_NET_CHARGE_OFFS_FDIC" hidden="1">"c6637"</definedName>
    <definedName name="IQ_INDIVIDUALS_OTHER_LOANS_FDIC" hidden="1">"c6321"</definedName>
    <definedName name="IQ_INDIVIDUALS_PARTNERSHIPS_CORP_DEPOSITS_FOREIGN_FDIC" hidden="1">"c6479"</definedName>
    <definedName name="IQ_INDIVIDUALS_PARTNERSHIPS_CORP_NONTRANSACTION_ACCOUNTS_FDIC" hidden="1">"c6545"</definedName>
    <definedName name="IQ_INDIVIDUALS_PARTNERSHIPS_CORP_TOTAL_DEPOSITS_FDIC" hidden="1">"c6471"</definedName>
    <definedName name="IQ_INDIVIDUALS_PARTNERSHIPS_CORP_TRANSACTION_ACCOUNTS_FDIC" hidden="1">"c6537"</definedName>
    <definedName name="IQ_INDIVIDUALS_RECOVERIES_FDIC" hidden="1">"c6618"</definedName>
    <definedName name="IQ_INS_ANNUITY_LIAB" hidden="1">"c563"</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 hidden="1">"c1534"</definedName>
    <definedName name="IQ_INSIDER_3MTH_BOUGHT_PCT" hidden="1">"c1534"</definedName>
    <definedName name="IQ_INSIDER_3MTH_NET" hidden="1">"c1535"</definedName>
    <definedName name="IQ_INSIDER_3MTH_NET_PCT" hidden="1">"c1535"</definedName>
    <definedName name="IQ_INSIDER_3MTH_SOLD" hidden="1">"c1533"</definedName>
    <definedName name="IQ_INSIDER_3MTH_SOLD_PCT" hidden="1">"c1533"</definedName>
    <definedName name="IQ_INSIDER_6MTH_BOUGHT" hidden="1">"c1537"</definedName>
    <definedName name="IQ_INSIDER_6MTH_BOUGHT_PCT" hidden="1">"c1537"</definedName>
    <definedName name="IQ_INSIDER_6MTH_NET" hidden="1">"c1538"</definedName>
    <definedName name="IQ_INSIDER_6MTH_NET_PCT" hidden="1">"c1538"</definedName>
    <definedName name="IQ_INSIDER_6MTH_SOLD" hidden="1">"c1536"</definedName>
    <definedName name="IQ_INSIDER_6MTH_SOLD_PCT" hidden="1">"c1536"</definedName>
    <definedName name="IQ_INSIDER_AMOUNT" hidden="1">"c238"</definedName>
    <definedName name="IQ_INSIDER_LOANS_FDIC" hidden="1">"c6365"</definedName>
    <definedName name="IQ_INSIDER_OVER_TOTAL" hidden="1">"c1581"</definedName>
    <definedName name="IQ_INSIDER_OWNER" hidden="1">"c577"</definedName>
    <definedName name="IQ_INSIDER_PERCENT" hidden="1">"c578"</definedName>
    <definedName name="IQ_INSIDER_SHARES" hidden="1">"c579"</definedName>
    <definedName name="IQ_INSTITUTIONAL_AMOUNT" hidden="1">"c236"</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TITUTIONS_EARNINGS_GAINS_FDIC" hidden="1">"c6723"</definedName>
    <definedName name="IQ_INSUR_RECEIV" hidden="1">"c1600"</definedName>
    <definedName name="IQ_INSURANCE_COMMISSION_FEES_FDIC" hidden="1">"c6670"</definedName>
    <definedName name="IQ_INSURANCE_UNDERWRITING_INCOME_FDIC" hidden="1">"c6671"</definedName>
    <definedName name="IQ_INT_BORROW" hidden="1">"c583"</definedName>
    <definedName name="IQ_INT_DEMAND_NOTES_FDIC" hidden="1">"c6567"</definedName>
    <definedName name="IQ_INT_DEPOSITS" hidden="1">"c584"</definedName>
    <definedName name="IQ_INT_DIV_INC" hidden="1">"c585"</definedName>
    <definedName name="IQ_INT_DOMESTIC_DEPOSITS_FDIC" hidden="1">"c6564"</definedName>
    <definedName name="IQ_INT_EXP_BR" hidden="1">"c586"</definedName>
    <definedName name="IQ_INT_EXP_COVERAGE" hidden="1">"c587"</definedName>
    <definedName name="IQ_INT_EXP_FIN" hidden="1">"c588"</definedName>
    <definedName name="IQ_INT_EXP_INS" hidden="1">"c589"</definedName>
    <definedName name="IQ_INT_EXP_LTD" hidden="1">"c2086"</definedName>
    <definedName name="IQ_INT_EXP_REIT" hidden="1">"c590"</definedName>
    <definedName name="IQ_INT_EXP_TOTAL" hidden="1">"c591"</definedName>
    <definedName name="IQ_INT_EXP_TOTAL_FDIC" hidden="1">"c6569"</definedName>
    <definedName name="IQ_INT_EXP_UTI" hidden="1">"c592"</definedName>
    <definedName name="IQ_INT_FED_FUNDS_FDIC" hidden="1">"c6566"</definedName>
    <definedName name="IQ_INT_FOREIGN_DEPOSITS_FDIC" hidden="1">"c6565"</definedName>
    <definedName name="IQ_INT_INC_BR" hidden="1">"c593"</definedName>
    <definedName name="IQ_INT_INC_DEPOSITORY_INST_FDIC" hidden="1">"c6558"</definedName>
    <definedName name="IQ_INT_INC_DOM_LOANS_FDIC" hidden="1">"c6555"</definedName>
    <definedName name="IQ_INT_INC_FED_FUNDS_FDIC" hidden="1">"c6561"</definedName>
    <definedName name="IQ_INT_INC_FIN" hidden="1">"c594"</definedName>
    <definedName name="IQ_INT_INC_FOREIGN_LOANS_FDIC" hidden="1">"c6556"</definedName>
    <definedName name="IQ_INT_INC_INVEST" hidden="1">"c595"</definedName>
    <definedName name="IQ_INT_INC_LEASE_RECEIVABLES_FDIC" hidden="1">"c6557"</definedName>
    <definedName name="IQ_INT_INC_LOANS" hidden="1">"c596"</definedName>
    <definedName name="IQ_INT_INC_OTHER_FDIC" hidden="1">"c6562"</definedName>
    <definedName name="IQ_INT_INC_REIT" hidden="1">"c597"</definedName>
    <definedName name="IQ_INT_INC_SECURITIES_FDIC" hidden="1">"c6559"</definedName>
    <definedName name="IQ_INT_INC_TOTAL" hidden="1">"c598"</definedName>
    <definedName name="IQ_INT_INC_TOTAL_FDIC" hidden="1">"c6563"</definedName>
    <definedName name="IQ_INT_INC_TRADING_ACCOUNTS_FDIC" hidden="1">"c6560"</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_SUB_NOTES_FDIC" hidden="1">"c6568"</definedName>
    <definedName name="IQ_INTAN_AMORT" hidden="1">"c605"</definedName>
    <definedName name="IQ_INTAN_AMORT_BR" hidden="1">"c606"</definedName>
    <definedName name="IQ_INTAN_AMORT_CF" hidden="1">"c607"</definedName>
    <definedName name="IQ_INTAN_AMORT_CF_BNK" hidden="1">"c608"</definedName>
    <definedName name="IQ_INTAN_AMORT_CF_BR" hidden="1">"c609"</definedName>
    <definedName name="IQ_INTAN_AMORT_CF_FIN" hidden="1">"c610"</definedName>
    <definedName name="IQ_INTAN_AMORT_CF_INS" hidden="1">"c611"</definedName>
    <definedName name="IQ_INTAN_AMORT_CF_REIT" hidden="1">"c612"</definedName>
    <definedName name="IQ_INTAN_AMORT_CF_UTI" hidden="1">"c613"</definedName>
    <definedName name="IQ_INTAN_AMORT_FIN" hidden="1">"c614"</definedName>
    <definedName name="IQ_INTAN_AMORT_INS" hidden="1">"c615"</definedName>
    <definedName name="IQ_INTAN_AMORT_REIT" hidden="1">"c616"</definedName>
    <definedName name="IQ_INTAN_AMORT_UTI" hidden="1">"c617"</definedName>
    <definedName name="IQ_INTANGIBLES_NET" hidden="1">"c1407"</definedName>
    <definedName name="IQ_INTEREST_BEARING_BALANCES_FDIC" hidden="1">"c6371"</definedName>
    <definedName name="IQ_INTEREST_BEARING_DEPOSITS_DOMESTIC_FDIC" hidden="1">"c6478"</definedName>
    <definedName name="IQ_INTEREST_BEARING_DEPOSITS_FDIC" hidden="1">"c6373"</definedName>
    <definedName name="IQ_INTEREST_BEARING_DEPOSITS_FOREIGN_FDIC" hidden="1">"c6485"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10K" hidden="1">"IQ_INTEREST_INC_10K"</definedName>
    <definedName name="IQ_INTEREST_INC_10Q" hidden="1">"IQ_INTEREST_INC_10Q"</definedName>
    <definedName name="IQ_INTEREST_INC_10Q1" hidden="1">"IQ_INTEREST_INC_10Q1"</definedName>
    <definedName name="IQ_INTEREST_INC_NON" hidden="1">"c1384"</definedName>
    <definedName name="IQ_INTEREST_INVEST_INC" hidden="1">"c619"</definedName>
    <definedName name="IQ_INTEREST_RATE_CONTRACTS_FDIC" hidden="1">"c6512"</definedName>
    <definedName name="IQ_INTEREST_RATE_EXPOSURES_FDIC" hidden="1">"c6662"</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NVESTMENT_BANKING_OTHER_FEES_FDIC" hidden="1">"c6666"</definedName>
    <definedName name="IQ_IPRD" hidden="1">"c644"</definedName>
    <definedName name="IQ_IRA_KEOGH_ACCOUNTS_FDIC" hidden="1">"c6496"</definedName>
    <definedName name="IQ_ISS_DEBT_NET" hidden="1">"c1391"</definedName>
    <definedName name="IQ_ISS_STOCK_NET" hidden="1">"c1601"</definedName>
    <definedName name="IQ_ISSUE_CURRENCY" hidden="1">"c2156"</definedName>
    <definedName name="IQ_ISSUE_NAME" hidden="1">"c2142"</definedName>
    <definedName name="IQ_ISSUED_GUARANTEED_US_FDIC" hidden="1">"c6404"</definedName>
    <definedName name="IQ_ISSUER" hidden="1">"c2143"</definedName>
    <definedName name="IQ_ISSUER_PARENT" hidden="1">"c2144"</definedName>
    <definedName name="IQ_LAND" hidden="1">"c645"</definedName>
    <definedName name="IQ_LAST_EBIT_MARGIN" hidden="1">"c151"</definedName>
    <definedName name="IQ_LAST_EBITDA_MARGIN" hidden="1">"c150"</definedName>
    <definedName name="IQ_LAST_GROSS_MARGIN" hidden="1">"c149"</definedName>
    <definedName name="IQ_LAST_NET_INC_MARGIN" hidden="1">"c152"</definedName>
    <definedName name="IQ_LAST_PMT_DATE" hidden="1">"c2188"</definedName>
    <definedName name="IQ_LAST_SPLIT_DATE" hidden="1">"c2095"</definedName>
    <definedName name="IQ_LAST_SPLIT_FACTOR" hidden="1">"c2093"</definedName>
    <definedName name="IQ_LASTSALEPRICE" hidden="1">"c646"</definedName>
    <definedName name="IQ_LASTSALEPRICE_DATE" hidden="1">"c2109"</definedName>
    <definedName name="IQ_LATEST" hidden="1">"1"</definedName>
    <definedName name="IQ_LATESTK" hidden="1">1000</definedName>
    <definedName name="IQ_LATESTKFR" hidden="1">"100"</definedName>
    <definedName name="IQ_LATESTQ" hidden="1">500</definedName>
    <definedName name="IQ_LATESTQFR" hidden="1">"50"</definedName>
    <definedName name="IQ_LEASE_FINANCING_RECEIVABLES_CHARGE_OFFS_FDIC" hidden="1">"c6602"</definedName>
    <definedName name="IQ_LEASE_FINANCING_RECEIVABLES_FDIC" hidden="1">"c6433"</definedName>
    <definedName name="IQ_LEASE_FINANCING_RECEIVABLES_NET_CHARGE_OFFS_FDIC" hidden="1">"c6640"</definedName>
    <definedName name="IQ_LEASE_FINANCING_RECEIVABLES_RECOVERIES_FDIC" hidden="1">"c6621"</definedName>
    <definedName name="IQ_LEASE_FINANCING_RECEIVABLES_TOTAL_LOANS_FOREIGN_FDIC" hidden="1">"c6449"</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ICENSED_POPS" hidden="1">"c2123"</definedName>
    <definedName name="IQ_LIFE_INSURANCE_ASSETS_FDIC" hidden="1">"c6372"</definedName>
    <definedName name="IQ_LIFOR" hidden="1">"c655"</definedName>
    <definedName name="IQ_LL" hidden="1">"c656"</definedName>
    <definedName name="IQ_LOAN_COMMITMENTS_REVOLVING_FDIC" hidden="1">"c6524"</definedName>
    <definedName name="IQ_LOAN_LEASE_RECEIV" hidden="1">"c657"</definedName>
    <definedName name="IQ_LOAN_LOSS" hidden="1">"c1386"</definedName>
    <definedName name="IQ_LOAN_LOSS_ALLOW_FDIC" hidden="1">"c6326"</definedName>
    <definedName name="IQ_LOAN_LOSS_ALLOWANCE_NONCURRENT_LOANS_FDIC" hidden="1">"c6740"</definedName>
    <definedName name="IQ_LOAN_LOSSES_FDIC" hidden="1">"c6580"</definedName>
    <definedName name="IQ_LOAN_SERVICE_REV" hidden="1">"c658"</definedName>
    <definedName name="IQ_LOANS_AND_LEASES_HELD_FDIC" hidden="1">"c6367"</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DEPOSITORY_INSTITUTIONS_FDIC" hidden="1">"c6382"</definedName>
    <definedName name="IQ_LOANS_FOR_SALE" hidden="1">"c666"</definedName>
    <definedName name="IQ_LOANS_HELD_FOREIGN_FDIC" hidden="1">"c6315"</definedName>
    <definedName name="IQ_LOANS_LEASES_FOREIGN_FDIC" hidden="1">"c6383"</definedName>
    <definedName name="IQ_LOANS_LEASES_GROSS_FDIC" hidden="1">"c6323"</definedName>
    <definedName name="IQ_LOANS_LEASES_GROSS_FOREIGN_FDIC" hidden="1">"c6384"</definedName>
    <definedName name="IQ_LOANS_LEASES_NET_FDIC" hidden="1">"c6327"</definedName>
    <definedName name="IQ_LOANS_LEASES_NET_UNEARNED_FDIC" hidden="1">"c6325"</definedName>
    <definedName name="IQ_LOANS_NOT_SECURED_RE_FDIC" hidden="1">"c6381"</definedName>
    <definedName name="IQ_LOANS_PAST_DUE" hidden="1">"c667"</definedName>
    <definedName name="IQ_LOANS_RECEIV_CURRENT" hidden="1">"c668"</definedName>
    <definedName name="IQ_LOANS_RECEIV_LT" hidden="1">"c669"</definedName>
    <definedName name="IQ_LOANS_RECEIV_LT_UTI" hidden="1">"c670"</definedName>
    <definedName name="IQ_LOANS_SECURED_BY_RE_CHARGE_OFFS_FDIC" hidden="1">"c6588"</definedName>
    <definedName name="IQ_LOANS_SECURED_BY_RE_RECOVERIES_FDIC" hidden="1">"c6607"</definedName>
    <definedName name="IQ_LOANS_SECURED_NON_US_FDIC" hidden="1">"c6380"</definedName>
    <definedName name="IQ_LOANS_SECURED_RE_NET_CHARGE_OFFS_FDIC" hidden="1">"c6626"</definedName>
    <definedName name="IQ_LOANS_TO_DEPOSITORY_INSTITUTIONS_FOREIGN_FDIC" hidden="1">"c6453"</definedName>
    <definedName name="IQ_LOANS_TO_FOREIGN_GOVERNMENTS_FDIC" hidden="1">"c6448"</definedName>
    <definedName name="IQ_LOANS_TO_INDIVIDUALS_FOREIGN_FDIC" hidden="1">"c6452"</definedName>
    <definedName name="IQ_LONG_TERM_ASSETS_FDIC" hidden="1">"c6361"</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ALLOWANCE_LOANS_FDIC" hidden="1">"c6739"</definedName>
    <definedName name="IQ_LOSS_LOSS_EXP" hidden="1">"c672"</definedName>
    <definedName name="IQ_LOW_TARGET_PRICE" hidden="1">"c1652"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_SENIOR_DEBT" hidden="1">"c702"</definedName>
    <definedName name="IQ_LT_SUB_DEBT" hidden="1">"c703"</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DATE" hidden="1">"IQ_LTM_DATE"</definedName>
    <definedName name="IQ_LTM_REVENUE_OVER_EMPLOYEES" hidden="1">"c1437"</definedName>
    <definedName name="IQ_LTMMONTH" hidden="1">120000</definedName>
    <definedName name="IQ_MACHINERY" hidden="1">"c711"</definedName>
    <definedName name="IQ_MAINT_REPAIR" hidden="1">"c2087"</definedName>
    <definedName name="IQ_MARKET_CAP_LFCF" hidden="1">"c2209"</definedName>
    <definedName name="IQ_MARKETCAP" hidden="1">"c712"</definedName>
    <definedName name="IQ_MARKETING" hidden="1">"c2239"</definedName>
    <definedName name="IQ_MATURITY_DATE" hidden="1">"c2146"</definedName>
    <definedName name="IQ_MATURITY_ONE_YEAR_LESS_FDIC" hidden="1">"c6425"</definedName>
    <definedName name="IQ_MEDIAN_TARGET_PRICE" hidden="1">"c1650"</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NEY_MARKET_DEPOSIT_ACCOUNTS_FDIC" hidden="1">"c6553"</definedName>
    <definedName name="IQ_MONTH" hidden="1">15000</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BACKED_SECURITIES_FDIC" hidden="1">"c6402"</definedName>
    <definedName name="IQ_MORTGAGE_SERV_RIGHTS" hidden="1">"c2242"</definedName>
    <definedName name="IQ_MORTGAGE_SERVICING_FDIC" hidden="1">"c6335"</definedName>
    <definedName name="IQ_MTD" hidden="1">800000</definedName>
    <definedName name="IQ_MULTIFAMILY_RESIDENTIAL_LOANS_FDIC" hidden="1">"c6311"</definedName>
    <definedName name="IQ_NAMES_REVISION_DATE_" hidden="1">41085.5125347222</definedName>
    <definedName name="IQ_NAV_ACT_OR_EST" hidden="1">"c2225"</definedName>
    <definedName name="IQ_NAV_EST" hidden="1">"c1751"</definedName>
    <definedName name="IQ_NAV_HIGH_EST" hidden="1">"c1753"</definedName>
    <definedName name="IQ_NAV_LOW_EST" hidden="1">"c1754"</definedName>
    <definedName name="IQ_NAV_MEDIAN_EST" hidden="1">"c1752"</definedName>
    <definedName name="IQ_NAV_NUM_EST" hidden="1">"c1755"</definedName>
    <definedName name="IQ_NAV_STDDEV_EST" hidden="1">"c1756"</definedName>
    <definedName name="IQ_NET_CHANGE" hidden="1">"c749"</definedName>
    <definedName name="IQ_NET_CHARGE_OFFS_FDIC" hidden="1">"c6641"</definedName>
    <definedName name="IQ_NET_CHARGE_OFFS_LOANS_FDIC" hidden="1">"c6751"</definedName>
    <definedName name="IQ_NET_DEBT" hidden="1">"c1584"</definedName>
    <definedName name="IQ_NET_DEBT_EBITDA" hidden="1">"c750"</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INC" hidden="1">"c1394"</definedName>
    <definedName name="IQ_NET_INC_10K" hidden="1">"IQ_NET_INC_10K"</definedName>
    <definedName name="IQ_NET_INC_10Q" hidden="1">"IQ_NET_INC_10Q"</definedName>
    <definedName name="IQ_NET_INC_10Q1" hidden="1">"IQ_NET_INC_10Q1"</definedName>
    <definedName name="IQ_NET_INC_BEFORE" hidden="1">"c1368"</definedName>
    <definedName name="IQ_NET_INC_CF" hidden="1">"c1397"</definedName>
    <definedName name="IQ_NET_INC_GROWTH_1" hidden="1">"c158"</definedName>
    <definedName name="IQ_NET_INC_GROWTH_2" hidden="1">"c162"</definedName>
    <definedName name="IQ_NET_INC_MARGIN" hidden="1">"c1398"</definedName>
    <definedName name="IQ_NET_INCOME_FDIC" hidden="1">"c6587"</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NK_FDIC" hidden="1">"c6570"</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INTEREST_MARGIN_FDIC" hidden="1">"c6726"</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LEASES_CORE_DEPOSITS_FDIC" hidden="1">"c6743"</definedName>
    <definedName name="IQ_NET_LOANS_LEASES_DEPOSITS_FDIC" hidden="1">"c6742"</definedName>
    <definedName name="IQ_NET_LOANS_TOTAL_DEPOSITS" hidden="1">"c779"</definedName>
    <definedName name="IQ_NET_OPERATING_INCOME_ASSETS_FDIC" hidden="1">"c6729"</definedName>
    <definedName name="IQ_NET_RENTAL_EXP_FN" hidden="1">"c780"</definedName>
    <definedName name="IQ_NET_SECURITIZATION_INCOME_FDIC" hidden="1">"c6669"</definedName>
    <definedName name="IQ_NET_SERVICING_FEES_FDIC" hidden="1">"c6668"</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CT_OR_EST" hidden="1">"c2222"</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EST" hidden="1">"c1716"</definedName>
    <definedName name="IQ_NI_GW_EST" hidden="1">"c1723"</definedName>
    <definedName name="IQ_NI_GW_HIGH_EST" hidden="1">"c1725"</definedName>
    <definedName name="IQ_NI_GW_LOW_EST" hidden="1">"c1726"</definedName>
    <definedName name="IQ_NI_GW_MEDIAN_EST" hidden="1">"c1724"</definedName>
    <definedName name="IQ_NI_GW_NUM_EST" hidden="1">"c1727"</definedName>
    <definedName name="IQ_NI_GW_STDDEV_EST" hidden="1">"c1728"</definedName>
    <definedName name="IQ_NI_HIGH_EST" hidden="1">"c1718"</definedName>
    <definedName name="IQ_NI_LOW_EST" hidden="1">"c1719"</definedName>
    <definedName name="IQ_NI_MARGIN" hidden="1">"c794"</definedName>
    <definedName name="IQ_NI_MEDIAN_EST" hidden="1">"c1717"</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NUM_EST" hidden="1">"c1720"</definedName>
    <definedName name="IQ_NI_REPORTED_EST" hidden="1">"c1730"</definedName>
    <definedName name="IQ_NI_REPORTED_HIGH_EST" hidden="1">"c1732"</definedName>
    <definedName name="IQ_NI_REPORTED_LOW_EST" hidden="1">"c1733"</definedName>
    <definedName name="IQ_NI_REPORTED_MEDIAN_EST" hidden="1">"c1731"</definedName>
    <definedName name="IQ_NI_REPORTED_NUM_EST" hidden="1">"c1734"</definedName>
    <definedName name="IQ_NI_REPORTED_STDDEV_EST" hidden="1">"c1735"</definedName>
    <definedName name="IQ_NI_SFAS" hidden="1">"c795"</definedName>
    <definedName name="IQ_NI_STDDEV_EST" hidden="1">"c1721"</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EXP_FDIC" hidden="1">"c6579"</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_INC_FDIC" hidden="1">"c6575"</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_US_ADDRESSEES_TOTAL_LOANS_FOREIGN_FDIC" hidden="1">"c6443"</definedName>
    <definedName name="IQ_NON_US_CHARGE_OFFS_AND_RECOVERIES_FDIC" hidden="1">"c6650"</definedName>
    <definedName name="IQ_NON_US_CHARGE_OFFS_FDIC" hidden="1">"c6648"</definedName>
    <definedName name="IQ_NON_US_COMMERCIAL_INDUSTRIAL_CHARGE_OFFS_FDIC" hidden="1">"c6651"</definedName>
    <definedName name="IQ_NON_US_NET_LOANS_FDIC" hidden="1">"c6376"</definedName>
    <definedName name="IQ_NON_US_RECOVERIES_FDIC" hidden="1">"c6649"</definedName>
    <definedName name="IQ_NONCURRENT_LOANS_1_4_FAMILY_FDIC" hidden="1">"c6770"</definedName>
    <definedName name="IQ_NONCURRENT_LOANS_COMMERCIAL_INDUSTRIAL_FDIC" hidden="1">"c6773"</definedName>
    <definedName name="IQ_NONCURRENT_LOANS_COMMERCIAL_RE_FDIC" hidden="1">"c6768"</definedName>
    <definedName name="IQ_NONCURRENT_LOANS_COMMERCIAL_RE_NOT_SECURED_FDIC" hidden="1">"c6778"</definedName>
    <definedName name="IQ_NONCURRENT_LOANS_CONSTRUCTION_LAND_DEV_FDIC" hidden="1">"c6767"</definedName>
    <definedName name="IQ_NONCURRENT_LOANS_CREDIT_CARD_FDIC" hidden="1">"c6775"</definedName>
    <definedName name="IQ_NONCURRENT_LOANS_GUARANTEED_FDIC" hidden="1">"c6358"</definedName>
    <definedName name="IQ_NONCURRENT_LOANS_HOME_EQUITY_FDIC" hidden="1">"c6771"</definedName>
    <definedName name="IQ_NONCURRENT_LOANS_INDIVIDUALS_FDIC" hidden="1">"c6774"</definedName>
    <definedName name="IQ_NONCURRENT_LOANS_LEASES_FDIC" hidden="1">"c6357"</definedName>
    <definedName name="IQ_NONCURRENT_LOANS_MULTIFAMILY_FDIC" hidden="1">"c6769"</definedName>
    <definedName name="IQ_NONCURRENT_LOANS_OTHER_FAMILY_FDIC" hidden="1">"c6772"</definedName>
    <definedName name="IQ_NONCURRENT_LOANS_OTHER_INDIVIDUAL_FDIC" hidden="1">"c6776"</definedName>
    <definedName name="IQ_NONCURRENT_LOANS_OTHER_LOANS_FDIC" hidden="1">"c6777"</definedName>
    <definedName name="IQ_NONCURRENT_LOANS_RE_FDIC" hidden="1">"c6766"</definedName>
    <definedName name="IQ_NONCURRENT_LOANS_TOTAL_LOANS_FDIC" hidden="1">"c6765"</definedName>
    <definedName name="IQ_NONCURRENT_OREO_ASSETS_FDIC" hidden="1">"c6741"</definedName>
    <definedName name="IQ_NONINTEREST_BEARING_BALANCES_FDIC" hidden="1">"c6394"</definedName>
    <definedName name="IQ_NONINTEREST_BEARING_DEPOSITS_DOMESTIC_FDIC" hidden="1">"c6477"</definedName>
    <definedName name="IQ_NONINTEREST_BEARING_DEPOSITS_FOREIGN_FDIC" hidden="1">"c6484"</definedName>
    <definedName name="IQ_NONINTEREST_EXPENSE_EARNING_ASSETS_FDIC" hidden="1">"c6728"</definedName>
    <definedName name="IQ_NONINTEREST_INCOME_EARNING_ASSETS_FDIC" hidden="1">"c6727"</definedName>
    <definedName name="IQ_NONMORTGAGE_SERVICING_FDIC" hidden="1">"c6336"</definedName>
    <definedName name="IQ_NONTRANSACTION_ACCOUNTS_FDIC" hidden="1">"c6552"</definedName>
    <definedName name="IQ_NONUTIL_REV" hidden="1">"c2089"</definedName>
    <definedName name="IQ_NORM_EPS_ACT_OR_EST" hidden="1">"c2249"</definedName>
    <definedName name="IQ_NORMAL_INC_AFTER" hidden="1">"c1605"</definedName>
    <definedName name="IQ_NORMAL_INC_AVAIL" hidden="1">"c1606"</definedName>
    <definedName name="IQ_NORMAL_INC_BEFORE" hidden="1">"c1607"</definedName>
    <definedName name="IQ_NOTES_PAY" hidden="1">"c1423"</definedName>
    <definedName name="IQ_NOTIONAL_AMOUNT_CREDIT_DERIVATIVES_FDIC" hidden="1">"c6507"</definedName>
    <definedName name="IQ_NOTIONAL_VALUE_EXCHANGE_SWAPS_FDIC" hidden="1">"c6516"</definedName>
    <definedName name="IQ_NOTIONAL_VALUE_OTHER_SWAPS_FDIC" hidden="1">"c6521"</definedName>
    <definedName name="IQ_NOTIONAL_VALUE_RATE_SWAPS_FDIC" hidden="1">"c6511"</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DEPOSITS_LESS_THAN_100K_FDIC" hidden="1">"c6495"</definedName>
    <definedName name="IQ_NUMBER_DEPOSITS_MORE_THAN_100K_FDIC" hidden="1">"c6493"</definedName>
    <definedName name="IQ_NUMBER_SHAREHOLDERS" hidden="1">"c1967"</definedName>
    <definedName name="IQ_NUMBER_SHAREHOLDERS_CLASSA" hidden="1">"c1968"</definedName>
    <definedName name="IQ_NUMBER_SHAREHOLDERS_OTHER" hidden="1">"c1969"</definedName>
    <definedName name="IQ_OBLIGATIONS_OF_STATES_TOTAL_LOANS_FOREIGN_FDIC" hidden="1">"c6447"</definedName>
    <definedName name="IQ_OBLIGATIONS_STATES_FDIC" hidden="1">"c6431"</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CLOSE_BALANCE_GAS" hidden="1">"c2049"</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OIL" hidden="1">"c2035"</definedName>
    <definedName name="IQ_OG_PURCHASES_GAS" hidden="1">"c2045"</definedName>
    <definedName name="IQ_OG_PURCHASES_OIL" hidden="1">"c2033"</definedName>
    <definedName name="IQ_OG_REVISIONS_GAS" hidden="1">"c2042"</definedName>
    <definedName name="IQ_OG_REVISIONS_OIL" hidden="1">"c2030"</definedName>
    <definedName name="IQ_OG_SALES_IN_PLACE_GAS" hidden="1">"c2046"</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ON" hidden="1">"c2059"</definedName>
    <definedName name="IQ_OG_UNDEVELOPED_RESERVES_GAS" hidden="1">"c2051"</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ACT_OR_EST" hidden="1">"c2220"</definedName>
    <definedName name="IQ_OPER_INC_BR" hidden="1">"c850"</definedName>
    <definedName name="IQ_OPER_INC_EST" hidden="1">"c1688"</definedName>
    <definedName name="IQ_OPER_INC_FIN" hidden="1">"c851"</definedName>
    <definedName name="IQ_OPER_INC_HIGH_EST" hidden="1">"c1690"</definedName>
    <definedName name="IQ_OPER_INC_INS" hidden="1">"c852"</definedName>
    <definedName name="IQ_OPER_INC_LOW_EST" hidden="1">"c1691"</definedName>
    <definedName name="IQ_OPER_INC_MARGIN" hidden="1">"c1448"</definedName>
    <definedName name="IQ_OPER_INC_MEDIAN_EST" hidden="1">"c1689"</definedName>
    <definedName name="IQ_OPER_INC_NUM_EST" hidden="1">"c1692"</definedName>
    <definedName name="IQ_OPER_INC_REIT" hidden="1">"c853"</definedName>
    <definedName name="IQ_OPER_INC_STDDEV_EST" hidden="1">"c1693"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ISSUED" hidden="1">"c857"</definedName>
    <definedName name="IQ_OPTIONS_OS" hidden="1">"c858"</definedName>
    <definedName name="IQ_ORDER_BACKLOG" hidden="1">"c2090"</definedName>
    <definedName name="IQ_OREO_1_4_RESIDENTIAL_FDIC" hidden="1">"c6454"</definedName>
    <definedName name="IQ_OREO_COMMERCIAL_RE_FDIC" hidden="1">"c6456"</definedName>
    <definedName name="IQ_OREO_CONSTRUCTION_DEVELOPMENT_FDIC" hidden="1">"c6457"</definedName>
    <definedName name="IQ_OREO_FARMLAND_FDIC" hidden="1">"c6458"</definedName>
    <definedName name="IQ_OREO_FOREIGN_FDIC" hidden="1">"c6460"</definedName>
    <definedName name="IQ_OREO_MULTI_FAMILY_RESIDENTIAL_FDIC" hidden="1">"c6455"</definedName>
    <definedName name="IQ_OTHER_ADJUST_GROSS_LOANS" hidden="1">"c859"</definedName>
    <definedName name="IQ_OTHER_AMORT_BR" hidden="1">"c5566"</definedName>
    <definedName name="IQ_OTHER_ASSETS" hidden="1">"c860"</definedName>
    <definedName name="IQ_OTHER_ASSETS_BNK" hidden="1">"c861"</definedName>
    <definedName name="IQ_OTHER_ASSETS_BR" hidden="1">"c862"</definedName>
    <definedName name="IQ_OTHER_ASSETS_FDIC" hidden="1">"c6338"</definedName>
    <definedName name="IQ_OTHER_ASSETS_FIN" hidden="1">"c863"</definedName>
    <definedName name="IQ_OTHER_ASSETS_INS" hidden="1">"c864"</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BORROWED_FUNDS_FDIC" hidden="1">"c6345"</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OMPREHENSIVE_INCOME_FDIC" hidden="1">"c6503"</definedName>
    <definedName name="IQ_OTHER_CURRENT_ASSETS" hidden="1">"c1403"</definedName>
    <definedName name="IQ_OTHER_CURRENT_LIAB" hidden="1">"c1404"</definedName>
    <definedName name="IQ_OTHER_DEP" hidden="1">"c885"</definedName>
    <definedName name="IQ_OTHER_DEPOSITORY_INSTITUTIONS_LOANS_FDIC" hidden="1">"c6436"</definedName>
    <definedName name="IQ_OTHER_DEPOSITORY_INSTITUTIONS_TOTAL_LOANS_FOREIGN_FDIC" hidden="1">"c6442"</definedName>
    <definedName name="IQ_OTHER_DOMESTIC_DEBT_SECURITIES_FDIC" hidden="1">"c6302"</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SURANCE_FEES_FDIC" hidden="1">"c6672"</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TANGIBLE_FDIC" hidden="1">"c6337"</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IABILITIES_FDIC" hidden="1">"c6347"</definedName>
    <definedName name="IQ_OTHER_LOANS" hidden="1">"c945"</definedName>
    <definedName name="IQ_OTHER_LOANS_CHARGE_OFFS_FDIC" hidden="1">"c6601"</definedName>
    <definedName name="IQ_OTHER_LOANS_FOREIGN_FDIC" hidden="1">"c6446"</definedName>
    <definedName name="IQ_OTHER_LOANS_LEASES_FDIC" hidden="1">"c6322"</definedName>
    <definedName name="IQ_OTHER_LOANS_NET_CHARGE_OFFS_FDIC" hidden="1">"c6639"</definedName>
    <definedName name="IQ_OTHER_LOANS_RECOVERIES_FDIC" hidden="1">"c6620"</definedName>
    <definedName name="IQ_OTHER_LOANS_TOTAL_FDIC" hidden="1">"c6432"</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FDIC" hidden="1">"c6578"</definedName>
    <definedName name="IQ_OTHER_NON_INT_EXP_TOTAL" hidden="1">"c954"</definedName>
    <definedName name="IQ_OTHER_NON_INT_EXPENSE_FDIC" hidden="1">"c6679"</definedName>
    <definedName name="IQ_OTHER_NON_INT_INC" hidden="1">"c955"</definedName>
    <definedName name="IQ_OTHER_NON_INT_INC_FDIC" hidden="1">"c6676"</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NON_REC" hidden="1">"c968"</definedName>
    <definedName name="IQ_OTHER_NON_REC_BNK" hidden="1">"c969"</definedName>
    <definedName name="IQ_OTHER_NON_REC_BR" hidden="1">"c970"</definedName>
    <definedName name="IQ_OTHER_NON_REC_FIN" hidden="1">"c971"</definedName>
    <definedName name="IQ_OTHER_NON_REC_INS" hidden="1">"c972"</definedName>
    <definedName name="IQ_OTHER_NON_REC_REIT" hidden="1">"c973"</definedName>
    <definedName name="IQ_OTHER_NON_REC_SUPPL" hidden="1">"c974"</definedName>
    <definedName name="IQ_OTHER_NON_REC_SUPPL_BNK" hidden="1">"c975"</definedName>
    <definedName name="IQ_OTHER_NON_REC_SUPPL_BR" hidden="1">"c976"</definedName>
    <definedName name="IQ_OTHER_NON_REC_SUPPL_FIN" hidden="1">"c977"</definedName>
    <definedName name="IQ_OTHER_NON_REC_SUPPL_INS" hidden="1">"c978"</definedName>
    <definedName name="IQ_OTHER_NON_REC_SUPPL_REIT" hidden="1">"c979"</definedName>
    <definedName name="IQ_OTHER_NON_REC_SUPPL_UTI" hidden="1">"c980"</definedName>
    <definedName name="IQ_OTHER_NON_REC_UTI" hidden="1">"c981"</definedName>
    <definedName name="IQ_OTHER_OFF_BS_LIAB_FDIC" hidden="1">"c6533"</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UTSTANDING_BS_DATE" hidden="1">"c1972"</definedName>
    <definedName name="IQ_OTHER_OUTSTANDING_FILING_DATE" hidden="1">"c1974"</definedName>
    <definedName name="IQ_OTHER_PC_WRITTEN" hidden="1">"c1006"</definedName>
    <definedName name="IQ_OTHER_RE_OWNED_FDIC" hidden="1">"c6330"</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SAVINGS_DEPOSITS_FDIC" hidden="1">"c6554"</definedName>
    <definedName name="IQ_OTHER_TRANSACTIONS_FDIC" hidden="1">"c6504"</definedName>
    <definedName name="IQ_OTHER_UNUSAL" hidden="1">"c998"</definedName>
    <definedName name="IQ_OTHER_UNUSAL_BNK" hidden="1">"c999"</definedName>
    <definedName name="IQ_OTHER_UNUSAL_BR" hidden="1">"c1000"</definedName>
    <definedName name="IQ_OTHER_UNUSAL_FIN" hidden="1">"c1001"</definedName>
    <definedName name="IQ_OTHER_UNUSAL_INS" hidden="1">"c1002"</definedName>
    <definedName name="IQ_OTHER_UNUSAL_REIT" hidden="1">"c1003"</definedName>
    <definedName name="IQ_OTHER_UNUSAL_SUPPL" hidden="1">"c1004"</definedName>
    <definedName name="IQ_OTHER_UNUSAL_SUPPL_BNK" hidden="1">"c1005"</definedName>
    <definedName name="IQ_OTHER_UNUSAL_SUPPL_BR" hidden="1">"c1006"</definedName>
    <definedName name="IQ_OTHER_UNUSAL_SUPPL_FIN" hidden="1">"c1007"</definedName>
    <definedName name="IQ_OTHER_UNUSAL_SUPPL_INS" hidden="1">"c1008"</definedName>
    <definedName name="IQ_OTHER_UNUSAL_SUPPL_REIT" hidden="1">"c1009"</definedName>
    <definedName name="IQ_OTHER_UNUSAL_SUPPL_UTI" hidden="1">"c1010"</definedName>
    <definedName name="IQ_OTHER_UNUSAL_UTI" hidden="1">"c1011"</definedName>
    <definedName name="IQ_OTHER_UNUSED_COMMITMENTS_FDIC" hidden="1">"c6530"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UTSTANDING_BS_DATE" hidden="1">"c2128"</definedName>
    <definedName name="IQ_OUTSTANDING_FILING_DATE" hidden="1">"c2127"</definedName>
    <definedName name="IQ_OVER_FIFETEEN_YEAR_MORTGAGE_PASS_THROUGHS_FDIC" hidden="1">"c6416"</definedName>
    <definedName name="IQ_OVER_FIFTEEN_YEAR_FIXED_AND_FLOATING_RATE_FDIC" hidden="1">"c6424"</definedName>
    <definedName name="IQ_OVER_THREE_YEARS_FDIC" hidden="1">"c6418"</definedName>
    <definedName name="IQ_OWNERSHIP" hidden="1">"c2160"</definedName>
    <definedName name="IQ_PART_TIME" hidden="1">"c1024"</definedName>
    <definedName name="IQ_PARTICIPATION_POOLS_RESIDENTIAL_MORTGAGES_FDIC" hidden="1">"c6403"</definedName>
    <definedName name="IQ_PAST_DUE_30_1_4_FAMILY_LOANS_FDIC" hidden="1">"c6693"</definedName>
    <definedName name="IQ_PAST_DUE_30_AUTO_LOANS_FDIC" hidden="1">"c6687"</definedName>
    <definedName name="IQ_PAST_DUE_30_CL_LOANS_FDIC" hidden="1">"c6688"</definedName>
    <definedName name="IQ_PAST_DUE_30_CREDIT_CARDS_RECEIVABLES_FDIC" hidden="1">"c6690"</definedName>
    <definedName name="IQ_PAST_DUE_30_HOME_EQUITY_LINES_FDIC" hidden="1">"c6691"</definedName>
    <definedName name="IQ_PAST_DUE_30_OTHER_CONSUMER_LOANS_FDIC" hidden="1">"c6689"</definedName>
    <definedName name="IQ_PAST_DUE_30_OTHER_LOANS_FDIC" hidden="1">"c6692"</definedName>
    <definedName name="IQ_PAST_DUE_90_1_4_FAMILY_LOANS_FDIC" hidden="1">"c6700"</definedName>
    <definedName name="IQ_PAST_DUE_90_AUTO_LOANS_FDIC" hidden="1">"c6694"</definedName>
    <definedName name="IQ_PAST_DUE_90_CL_LOANS_FDIC" hidden="1">"c6695"</definedName>
    <definedName name="IQ_PAST_DUE_90_CREDIT_CARDS_RECEIVABLES_FDIC" hidden="1">"c6697"</definedName>
    <definedName name="IQ_PAST_DUE_90_HOME_EQUITY_LINES_FDIC" hidden="1">"c6698"</definedName>
    <definedName name="IQ_PAST_DUE_90_OTHER_CONSUMER_LOANS_FDIC" hidden="1">"c6696"</definedName>
    <definedName name="IQ_PAST_DUE_90_OTHER_LOANS_FDIC" hidden="1">"c6699"</definedName>
    <definedName name="IQ_PAY_ACCRUED" hidden="1">"c1457"</definedName>
    <definedName name="IQ_PAYOUT_RATIO" hidden="1">"c1900"</definedName>
    <definedName name="IQ_PBV" hidden="1">"c1025"</definedName>
    <definedName name="IQ_PBV_AVG" hidden="1">"c1026"</definedName>
    <definedName name="IQ_PC_WRITTEN" hidden="1">"c1027"</definedName>
    <definedName name="IQ_PE_EXCL" hidden="1">"c1028"</definedName>
    <definedName name="IQ_PE_EXCL_AVG" hidden="1">"c1029"</definedName>
    <definedName name="IQ_PE_EXCL_FWD" hidden="1">"c1030"</definedName>
    <definedName name="IQ_PE_NORMALIZED" hidden="1">"c2207"</definedName>
    <definedName name="IQ_PE_RATIO" hidden="1">"c1610"</definedName>
    <definedName name="IQ_PEG_FWD" hidden="1">"c1863"</definedName>
    <definedName name="IQ_PENSION" hidden="1">"c1031"</definedName>
    <definedName name="IQ_PERCENT_CHANGE_EST_5YR_GROWTH_RATE_12MONTHS" hidden="1">"c1852"</definedName>
    <definedName name="IQ_PERCENT_CHANGE_EST_5YR_GROWTH_RATE_18MONTHS" hidden="1">"c1853"</definedName>
    <definedName name="IQ_PERCENT_CHANGE_EST_5YR_GROWTH_RATE_3MONTHS" hidden="1">"c1849"</definedName>
    <definedName name="IQ_PERCENT_CHANGE_EST_5YR_GROWTH_RATE_6MONTHS" hidden="1">"c1850"</definedName>
    <definedName name="IQ_PERCENT_CHANGE_EST_5YR_GROWTH_RATE_9MONTHS" hidden="1">"c1851"</definedName>
    <definedName name="IQ_PERCENT_CHANGE_EST_5YR_GROWTH_RATE_DAY" hidden="1">"c1846"</definedName>
    <definedName name="IQ_PERCENT_CHANGE_EST_5YR_GROWTH_RATE_MONTH" hidden="1">"c1848"</definedName>
    <definedName name="IQ_PERCENT_CHANGE_EST_5YR_GROWTH_RATE_WEEK" hidden="1">"c1847"</definedName>
    <definedName name="IQ_PERCENT_CHANGE_EST_CFPS_12MONTHS" hidden="1">"c1812"</definedName>
    <definedName name="IQ_PERCENT_CHANGE_EST_CFPS_18MONTHS" hidden="1">"c1813"</definedName>
    <definedName name="IQ_PERCENT_CHANGE_EST_CFPS_3MONTHS" hidden="1">"c1809"</definedName>
    <definedName name="IQ_PERCENT_CHANGE_EST_CFPS_6MONTHS" hidden="1">"c1810"</definedName>
    <definedName name="IQ_PERCENT_CHANGE_EST_CFPS_9MONTHS" hidden="1">"c1811"</definedName>
    <definedName name="IQ_PERCENT_CHANGE_EST_CFPS_DAY" hidden="1">"c1806"</definedName>
    <definedName name="IQ_PERCENT_CHANGE_EST_CFPS_MONTH" hidden="1">"c1808"</definedName>
    <definedName name="IQ_PERCENT_CHANGE_EST_CFPS_WEEK" hidden="1">"c1807"</definedName>
    <definedName name="IQ_PERCENT_CHANGE_EST_DPS_12MONTHS" hidden="1">"c1820"</definedName>
    <definedName name="IQ_PERCENT_CHANGE_EST_DPS_18MONTHS" hidden="1">"c1821"</definedName>
    <definedName name="IQ_PERCENT_CHANGE_EST_DPS_3MONTHS" hidden="1">"c1817"</definedName>
    <definedName name="IQ_PERCENT_CHANGE_EST_DPS_6MONTHS" hidden="1">"c1818"</definedName>
    <definedName name="IQ_PERCENT_CHANGE_EST_DPS_9MONTHS" hidden="1">"c1819"</definedName>
    <definedName name="IQ_PERCENT_CHANGE_EST_DPS_DAY" hidden="1">"c1814"</definedName>
    <definedName name="IQ_PERCENT_CHANGE_EST_DPS_MONTH" hidden="1">"c1816"</definedName>
    <definedName name="IQ_PERCENT_CHANGE_EST_DPS_WEEK" hidden="1">"c1815"</definedName>
    <definedName name="IQ_PERCENT_CHANGE_EST_EBITDA_12MONTHS" hidden="1">"c1804"</definedName>
    <definedName name="IQ_PERCENT_CHANGE_EST_EBITDA_18MONTHS" hidden="1">"c1805"</definedName>
    <definedName name="IQ_PERCENT_CHANGE_EST_EBITDA_3MONTHS" hidden="1">"c1801"</definedName>
    <definedName name="IQ_PERCENT_CHANGE_EST_EBITDA_6MONTHS" hidden="1">"c1802"</definedName>
    <definedName name="IQ_PERCENT_CHANGE_EST_EBITDA_9MONTHS" hidden="1">"c1803"</definedName>
    <definedName name="IQ_PERCENT_CHANGE_EST_EBITDA_DAY" hidden="1">"c1798"</definedName>
    <definedName name="IQ_PERCENT_CHANGE_EST_EBITDA_MONTH" hidden="1">"c1800"</definedName>
    <definedName name="IQ_PERCENT_CHANGE_EST_EBITDA_WEEK" hidden="1">"c1799"</definedName>
    <definedName name="IQ_PERCENT_CHANGE_EST_EPS_12MONTHS" hidden="1">"c1788"</definedName>
    <definedName name="IQ_PERCENT_CHANGE_EST_EPS_18MONTHS" hidden="1">"c1789"</definedName>
    <definedName name="IQ_PERCENT_CHANGE_EST_EPS_3MONTHS" hidden="1">"c1785"</definedName>
    <definedName name="IQ_PERCENT_CHANGE_EST_EPS_6MONTHS" hidden="1">"c1786"</definedName>
    <definedName name="IQ_PERCENT_CHANGE_EST_EPS_9MONTHS" hidden="1">"c1787"</definedName>
    <definedName name="IQ_PERCENT_CHANGE_EST_EPS_DAY" hidden="1">"c1782"</definedName>
    <definedName name="IQ_PERCENT_CHANGE_EST_EPS_MONTH" hidden="1">"c1784"</definedName>
    <definedName name="IQ_PERCENT_CHANGE_EST_EPS_WEEK" hidden="1">"c1783"</definedName>
    <definedName name="IQ_PERCENT_CHANGE_EST_FFO_12MONTHS" hidden="1">"c1828"</definedName>
    <definedName name="IQ_PERCENT_CHANGE_EST_FFO_18MONTHS" hidden="1">"c1829"</definedName>
    <definedName name="IQ_PERCENT_CHANGE_EST_FFO_3MONTHS" hidden="1">"c1825"</definedName>
    <definedName name="IQ_PERCENT_CHANGE_EST_FFO_6MONTHS" hidden="1">"c1826"</definedName>
    <definedName name="IQ_PERCENT_CHANGE_EST_FFO_9MONTHS" hidden="1">"c1827"</definedName>
    <definedName name="IQ_PERCENT_CHANGE_EST_FFO_DAY" hidden="1">"c1822"</definedName>
    <definedName name="IQ_PERCENT_CHANGE_EST_FFO_MONTH" hidden="1">"c1824"</definedName>
    <definedName name="IQ_PERCENT_CHANGE_EST_FFO_WEEK" hidden="1">"c1823"</definedName>
    <definedName name="IQ_PERCENT_CHANGE_EST_PRICE_TARGET_12MONTHS" hidden="1">"c1844"</definedName>
    <definedName name="IQ_PERCENT_CHANGE_EST_PRICE_TARGET_18MONTHS" hidden="1">"c1845"</definedName>
    <definedName name="IQ_PERCENT_CHANGE_EST_PRICE_TARGET_3MONTHS" hidden="1">"c1841"</definedName>
    <definedName name="IQ_PERCENT_CHANGE_EST_PRICE_TARGET_6MONTHS" hidden="1">"c1842"</definedName>
    <definedName name="IQ_PERCENT_CHANGE_EST_PRICE_TARGET_9MONTHS" hidden="1">"c1843"</definedName>
    <definedName name="IQ_PERCENT_CHANGE_EST_PRICE_TARGET_DAY" hidden="1">"c1838"</definedName>
    <definedName name="IQ_PERCENT_CHANGE_EST_PRICE_TARGET_MONTH" hidden="1">"c1840"</definedName>
    <definedName name="IQ_PERCENT_CHANGE_EST_PRICE_TARGET_WEEK" hidden="1">"c1839"</definedName>
    <definedName name="IQ_PERCENT_CHANGE_EST_RECO_12MONTHS" hidden="1">"c1836"</definedName>
    <definedName name="IQ_PERCENT_CHANGE_EST_RECO_18MONTHS" hidden="1">"c1837"</definedName>
    <definedName name="IQ_PERCENT_CHANGE_EST_RECO_3MONTHS" hidden="1">"c1833"</definedName>
    <definedName name="IQ_PERCENT_CHANGE_EST_RECO_6MONTHS" hidden="1">"c1834"</definedName>
    <definedName name="IQ_PERCENT_CHANGE_EST_RECO_9MONTHS" hidden="1">"c1835"</definedName>
    <definedName name="IQ_PERCENT_CHANGE_EST_RECO_DAY" hidden="1">"c1830"</definedName>
    <definedName name="IQ_PERCENT_CHANGE_EST_RECO_MONTH" hidden="1">"c1832"</definedName>
    <definedName name="IQ_PERCENT_CHANGE_EST_RECO_WEEK" hidden="1">"c1831"</definedName>
    <definedName name="IQ_PERCENT_CHANGE_EST_REV_12MONTHS" hidden="1">"c1796"</definedName>
    <definedName name="IQ_PERCENT_CHANGE_EST_REV_18MONTHS" hidden="1">"c1797"</definedName>
    <definedName name="IQ_PERCENT_CHANGE_EST_REV_3MONTHS" hidden="1">"c1793"</definedName>
    <definedName name="IQ_PERCENT_CHANGE_EST_REV_6MONTHS" hidden="1">"c1794"</definedName>
    <definedName name="IQ_PERCENT_CHANGE_EST_REV_9MONTHS" hidden="1">"c1795"</definedName>
    <definedName name="IQ_PERCENT_CHANGE_EST_REV_DAY" hidden="1">"c1790"</definedName>
    <definedName name="IQ_PERCENT_CHANGE_EST_REV_MONTH" hidden="1">"c1792"</definedName>
    <definedName name="IQ_PERCENT_CHANGE_EST_REV_WEEK" hidden="1">"c1791"</definedName>
    <definedName name="IQ_PERCENT_FLOAT" hidden="1">"c227"</definedName>
    <definedName name="IQ_PERCENT_INSURED_FDIC" hidden="1">"c6374"</definedName>
    <definedName name="IQ_PERIODDATE" hidden="1">"c1414"</definedName>
    <definedName name="IQ_PERIODDATE_BS" hidden="1">"c1032"</definedName>
    <definedName name="IQ_PERIODDATE_CF" hidden="1">"c1033"</definedName>
    <definedName name="IQ_PERIODDATE_FDIC" hidden="1">"c13646"</definedName>
    <definedName name="IQ_PERIODDATE_IS" hidden="1">"c1034"</definedName>
    <definedName name="IQ_PERIODLENGTH_CF" hidden="1">"c1502"</definedName>
    <definedName name="IQ_PERIODLENGTH_IS" hidden="1">"c1503"</definedName>
    <definedName name="IQ_PERTYPE" hidden="1">"c1611"</definedName>
    <definedName name="IQ_PLEDGED_SECURITIES_FDIC" hidden="1">"c6401"</definedName>
    <definedName name="IQ_PLL" hidden="1">"c2114"</definedName>
    <definedName name="IQ_PMT_FREQ" hidden="1">"c2236"</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OTENTIAL_UPSIDE" hidden="1">"c1855"</definedName>
    <definedName name="IQ_PRE_OPEN_COST" hidden="1">"c1040"</definedName>
    <definedName name="IQ_PRE_TAX_ACT_OR_EST" hidden="1">"c2221"</definedName>
    <definedName name="IQ_PRE_TAX_INCOME_FDIC" hidden="1">"c6581"</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FERRED_FDIC" hidden="1">"c6349"</definedName>
    <definedName name="IQ_PREMISES_EQUIPMENT_FDIC" hidden="1">"c6577"</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GW_INC_EST" hidden="1">"c1702"</definedName>
    <definedName name="IQ_PRETAX_GW_INC_HIGH_EST" hidden="1">"c1704"</definedName>
    <definedName name="IQ_PRETAX_GW_INC_LOW_EST" hidden="1">"c1705"</definedName>
    <definedName name="IQ_PRETAX_GW_INC_MEDIAN_EST" hidden="1">"c1703"</definedName>
    <definedName name="IQ_PRETAX_GW_INC_NUM_EST" hidden="1">"c1706"</definedName>
    <definedName name="IQ_PRETAX_GW_INC_STDDEV_EST" hidden="1">"c1707"</definedName>
    <definedName name="IQ_PRETAX_INC" hidden="1">"c16"</definedName>
    <definedName name="IQ_PRETAX_INC_10K" hidden="1">"IQ_PRETAX_INC_10K"</definedName>
    <definedName name="IQ_PRETAX_INC_10Q" hidden="1">"IQ_PRETAX_INC_10Q"</definedName>
    <definedName name="IQ_PRETAX_INC_10Q1" hidden="1">"IQ_PRETAX_INC_10Q1"</definedName>
    <definedName name="IQ_PRETAX_INC_EST" hidden="1">"c1695"</definedName>
    <definedName name="IQ_PRETAX_INC_HIGH_EST" hidden="1">"c1697"</definedName>
    <definedName name="IQ_PRETAX_INC_LOW_EST" hidden="1">"c1698"</definedName>
    <definedName name="IQ_PRETAX_INC_MEDIAN_EST" hidden="1">"c1696"</definedName>
    <definedName name="IQ_PRETAX_INC_NUM_EST" hidden="1">"c1699"</definedName>
    <definedName name="IQ_PRETAX_INC_STDDEV_EST" hidden="1">"c1700"</definedName>
    <definedName name="IQ_PRETAX_REPORT_INC_EST" hidden="1">"c1709"</definedName>
    <definedName name="IQ_PRETAX_REPORT_INC_HIGH_EST" hidden="1">"c1711"</definedName>
    <definedName name="IQ_PRETAX_REPORT_INC_LOW_EST" hidden="1">"c1712"</definedName>
    <definedName name="IQ_PRETAX_REPORT_INC_MEDIAN_EST" hidden="1">"c1710"</definedName>
    <definedName name="IQ_PRETAX_REPORT_INC_NUM_EST" hidden="1">"c1713"</definedName>
    <definedName name="IQ_PRETAX_REPORT_INC_STDDEV_EST" hidden="1">"c1714"</definedName>
    <definedName name="IQ_PRETAX_RETURN_ASSETS_FDIC" hidden="1">"c6731"</definedName>
    <definedName name="IQ_PRICE_CFPS_FWD" hidden="1">"c2237"</definedName>
    <definedName name="IQ_PRICE_OVER_BVPS" hidden="1">"c1412"</definedName>
    <definedName name="IQ_PRICE_OVER_EPS_EST" hidden="1">"c174"</definedName>
    <definedName name="IQ_PRICE_OVER_EPS_EST_1" hidden="1">"c175"</definedName>
    <definedName name="IQ_PRICE_OVER_LTM_EPS" hidden="1">"c1413"</definedName>
    <definedName name="IQ_PRICE_TARGET" hidden="1">"c82"</definedName>
    <definedName name="IQ_PRICEDATE" hidden="1">"c1069"</definedName>
    <definedName name="IQ_PRICEDATETIME" hidden="1">"IQ_PRICEDATETIME"</definedName>
    <definedName name="IQ_PRICING_DATE" hidden="1">"c1613"</definedName>
    <definedName name="IQ_PRIMARY_INDUSTRY" hidden="1">"c1070"</definedName>
    <definedName name="IQ_PRINCIPAL_AMT" hidden="1">"c2157"</definedName>
    <definedName name="IQ_PRIVATELY_ISSUED_MORTGAGE_BACKED_SECURITIES_FDIC" hidden="1">"c6407"</definedName>
    <definedName name="IQ_PRIVATELY_ISSUED_MORTGAGE_PASS_THROUGHS_FDIC" hidden="1">"c6405"</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PURCHASE_FOREIGN_CURRENCIES_FDIC" hidden="1">"c6513"</definedName>
    <definedName name="IQ_PURCHASED_OPTION_CONTRACTS_FDIC" hidden="1">"c6510"</definedName>
    <definedName name="IQ_PURCHASED_OPTION_CONTRACTS_FX_RISK_FDIC" hidden="1">"c6515"</definedName>
    <definedName name="IQ_PURCHASED_OPTION_CONTRACTS_NON_FX_IR_FDIC" hidden="1">"c6520"</definedName>
    <definedName name="IQ_QTD" hidden="1">750000</definedName>
    <definedName name="IQ_QUICK_RATIO" hidden="1">"c1086"</definedName>
    <definedName name="IQ_RATE_COMP_GROWTH_DOMESTIC" hidden="1">"c1087"</definedName>
    <definedName name="IQ_RATE_COMP_GROWTH_FOREIGN" hidden="1">"c1088"</definedName>
    <definedName name="IQ_RAW_INV" hidden="1">"c1089"</definedName>
    <definedName name="IQ_RD_EXP" hidden="1">"c1090"</definedName>
    <definedName name="IQ_RD_EXP_FN" hidden="1">"c1091"</definedName>
    <definedName name="IQ_RE" hidden="1">"c1092"</definedName>
    <definedName name="IQ_RE_FORECLOSURE_FDIC" hidden="1">"c6332"</definedName>
    <definedName name="IQ_RE_INVEST_FDIC" hidden="1">"c6331"</definedName>
    <definedName name="IQ_RE_LOANS_DOMESTIC_CHARGE_OFFS_FDIC" hidden="1">"c6589"</definedName>
    <definedName name="IQ_RE_LOANS_DOMESTIC_FDIC" hidden="1">"c6309"</definedName>
    <definedName name="IQ_RE_LOANS_DOMESTIC_NET_CHARGE_OFFS_FDIC" hidden="1">"c6627"</definedName>
    <definedName name="IQ_RE_LOANS_DOMESTIC_RECOVERIES_FDIC" hidden="1">"c6608"</definedName>
    <definedName name="IQ_RE_LOANS_FDIC" hidden="1">"c6308"</definedName>
    <definedName name="IQ_RE_LOANS_FOREIGN_CHARGE_OFFS_FDIC" hidden="1">"c6595"</definedName>
    <definedName name="IQ_RE_LOANS_FOREIGN_NET_CHARGE_OFFS_FDIC" hidden="1">"c6633"</definedName>
    <definedName name="IQ_RE_LOANS_FOREIGN_RECOVERIES_FDIC" hidden="1">"c6614"</definedName>
    <definedName name="IQ_REAL_ESTATE" hidden="1">"c1093"</definedName>
    <definedName name="IQ_REAL_ESTATE_ASSETS" hidden="1">"c1094"</definedName>
    <definedName name="IQ_RECOVERIES_1_4_FAMILY_LOANS_FDIC" hidden="1">"c6707"</definedName>
    <definedName name="IQ_RECOVERIES_AUTO_LOANS_FDIC" hidden="1">"c6701"</definedName>
    <definedName name="IQ_RECOVERIES_CL_LOANS_FDIC" hidden="1">"c6702"</definedName>
    <definedName name="IQ_RECOVERIES_CREDIT_CARDS_RECEIVABLES_FDIC" hidden="1">"c6704"</definedName>
    <definedName name="IQ_RECOVERIES_HOME_EQUITY_LINES_FDIC" hidden="1">"c6705"</definedName>
    <definedName name="IQ_RECOVERIES_OTHER_CONSUMER_LOANS_FDIC" hidden="1">"c6703"</definedName>
    <definedName name="IQ_RECOVERIES_OTHER_LOANS_FDIC" hidden="1">"c6706"</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LATED_PLANS_FDIC" hidden="1">"c6320"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ATEMENTS_NET_FDIC" hidden="1">"c6500"</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STRUCTURED_LOANS_1_4_RESIDENTIAL_FDIC" hidden="1">"c6378"</definedName>
    <definedName name="IQ_RESTRUCTURED_LOANS_LEASES_FDIC" hidden="1">"c6377"</definedName>
    <definedName name="IQ_RESTRUCTURED_LOANS_NON_1_4_FDIC" hidden="1">"c6379"</definedName>
    <definedName name="IQ_RETAIL_AVG_STORE_SIZE_GROSS" hidden="1">"c2066"</definedName>
    <definedName name="IQ_RETAIL_AVG_STORE_SIZE_NET" hidden="1">"c2067"</definedName>
    <definedName name="IQ_RETAIL_CLOSED_STORES" hidden="1">"c2063"</definedName>
    <definedName name="IQ_RETAIL_DEPOSITS_FDIC" hidden="1">"c6488"</definedName>
    <definedName name="IQ_RETAIL_OPENED_STORES" hidden="1">"c2062"</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Q_FOOTAGE" hidden="1">"c2064"</definedName>
    <definedName name="IQ_RETAIL_STORE_SELLING_AREA" hidden="1">"c2065"</definedName>
    <definedName name="IQ_RETAIL_TOTAL_STORES" hidden="1">"c2061"</definedName>
    <definedName name="IQ_RETAINED_EARN" hidden="1">"c1420"</definedName>
    <definedName name="IQ_RETAINED_EARNINGS_AVERAGE_EQUITY_FDIC" hidden="1">"c6733"</definedName>
    <definedName name="IQ_RETURN_ASSETS" hidden="1">"c1113"</definedName>
    <definedName name="IQ_RETURN_ASSETS_BANK" hidden="1">"c1114"</definedName>
    <definedName name="IQ_RETURN_ASSETS_BROK" hidden="1">"c1115"</definedName>
    <definedName name="IQ_RETURN_ASSETS_FDIC" hidden="1">"c6730"</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DIC" hidden="1">"c6732"</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UTI" hidden="1">"c1125"</definedName>
    <definedName name="IQ_REVALUATION_GAINS_FDIC" hidden="1">"c6428"</definedName>
    <definedName name="IQ_REVALUATION_LOSSES_FDIC" hidden="1">"c6429"</definedName>
    <definedName name="IQ_REVENUE" hidden="1">"c1422"</definedName>
    <definedName name="IQ_REVENUE_10K" hidden="1">"IQ_REVENUE_10K"</definedName>
    <definedName name="IQ_REVENUE_10Q" hidden="1">"IQ_REVENUE_10Q"</definedName>
    <definedName name="IQ_REVENUE_10Q1" hidden="1">"IQ_REVENUE_10Q1"</definedName>
    <definedName name="IQ_REVENUE_ACT_OR_EST" hidden="1">"c2214"</definedName>
    <definedName name="IQ_REVENUE_EST" hidden="1">"c1126"</definedName>
    <definedName name="IQ_REVENUE_EST_1" hidden="1">"c190"</definedName>
    <definedName name="IQ_REVENUE_GROWTH_1" hidden="1">"c155"</definedName>
    <definedName name="IQ_REVENUE_GROWTH_2" hidden="1">"c159"</definedName>
    <definedName name="IQ_REVENUE_HIGH_EST" hidden="1">"c1127"</definedName>
    <definedName name="IQ_REVENUE_LOW_EST" hidden="1">"c1128"</definedName>
    <definedName name="IQ_REVENUE_MEDIAN_EST" hidden="1">"c1662"</definedName>
    <definedName name="IQ_REVENUE_NUM_EST" hidden="1">"c1129"</definedName>
    <definedName name="IQ_RISK_WEIGHTED_ASSETS_FDIC" hidden="1">"c6370"</definedName>
    <definedName name="IQ_SALARY" hidden="1">"c1130"</definedName>
    <definedName name="IQ_SALARY_FDIC" hidden="1">"c6576"</definedName>
    <definedName name="IQ_SALE_CONVERSION_RETIREMENT_STOCK_FDIC" hidden="1">"c6661"</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VING_DEP" hidden="1">"c1150"</definedName>
    <definedName name="IQ_SECUR_RECEIV" hidden="1">"c1151"</definedName>
    <definedName name="IQ_SECURED_1_4_FAMILY_RESIDENTIAL_CHARGE_OFFS_FDIC" hidden="1">"c6590"</definedName>
    <definedName name="IQ_SECURED_1_4_FAMILY_RESIDENTIAL_NET_CHARGE_OFFS_FDIC" hidden="1">"c6628"</definedName>
    <definedName name="IQ_SECURED_1_4_FAMILY_RESIDENTIAL_RECOVERIES_FDIC" hidden="1">"c6609"</definedName>
    <definedName name="IQ_SECURED_FARMLAND_CHARGE_OFFS_FDIC" hidden="1">"c6593"</definedName>
    <definedName name="IQ_SECURED_FARMLAND_NET_CHARGE_OFFS_FDIC" hidden="1">"c6631"</definedName>
    <definedName name="IQ_SECURED_FARMLAND_RECOVERIES_FDIC" hidden="1">"c6612"</definedName>
    <definedName name="IQ_SECURED_MULTIFAMILY_RESIDENTIAL_CHARGE_OFFS_FDIC" hidden="1">"c6591"</definedName>
    <definedName name="IQ_SECURED_MULTIFAMILY_RESIDENTIAL_NET_CHARGE_OFFS_FDIC" hidden="1">"c6629"</definedName>
    <definedName name="IQ_SECURED_MULTIFAMILY_RESIDENTIAL_RECOVERIES_FDIC" hidden="1">"c6610"</definedName>
    <definedName name="IQ_SECURED_NONFARM_NONRESIDENTIAL_CHARGE_OFFS_FDIC" hidden="1">"c6592"</definedName>
    <definedName name="IQ_SECURED_NONFARM_NONRESIDENTIAL_NET_CHARGE_OFFS_FDIC" hidden="1">"c6630"</definedName>
    <definedName name="IQ_SECURED_NONFARM_NONRESIDENTIAL_RECOVERIES_FDIC" hidden="1">"c6611"</definedName>
    <definedName name="IQ_SECURITIES_GAINS_FDIC" hidden="1">"c6584"</definedName>
    <definedName name="IQ_SECURITIES_ISSUED_STATES_FDIC" hidden="1">"c6300"</definedName>
    <definedName name="IQ_SECURITIES_LENT_FDIC" hidden="1">"c6532"</definedName>
    <definedName name="IQ_SECURITIES_UNDERWRITING_FDIC" hidden="1">"c6529"</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PARATE_ACCT_ASSETS" hidden="1">"c1155"</definedName>
    <definedName name="IQ_SEPARATE_ACCT_LIAB" hidden="1">"c1156"</definedName>
    <definedName name="IQ_SERV_CHARGE_DEPOSITS" hidden="1">"c1157"</definedName>
    <definedName name="IQ_SERVICE_CHARGES_FDIC" hidden="1">"c6572"</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INTEREST_VOLUME" hidden="1">"c228"</definedName>
    <definedName name="IQ_SHORT_TERM_INVEST" hidden="1">"c1425"</definedName>
    <definedName name="IQ_SMALL_INT_BEAR_CD" hidden="1">"c1166"</definedName>
    <definedName name="IQ_SOFTWARE" hidden="1">"c1167"</definedName>
    <definedName name="IQ_SOURCE" hidden="1">"c1168"</definedName>
    <definedName name="IQ_SP" hidden="1">"c2171"</definedName>
    <definedName name="IQ_SP_DATE" hidden="1">"c2172"</definedName>
    <definedName name="IQ_SP_REASON" hidden="1">"c2174"</definedName>
    <definedName name="IQ_SP_STATUS" hidden="1">"c2173"</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ES_NONTRANSACTION_ACCOUNTS_FDIC" hidden="1">"c6547"</definedName>
    <definedName name="IQ_STATES_TOTAL_DEPOSITS_FDIC" hidden="1">"c6473"</definedName>
    <definedName name="IQ_STATES_TRANSACTION_ACCOUNTS_FDIC" hidden="1">"c6539"</definedName>
    <definedName name="IQ_STATUTORY_SURPLUS" hidden="1">"c1201"</definedName>
    <definedName name="IQ_STOCK_BASED" hidden="1">"c1202"</definedName>
    <definedName name="IQ_STOCK_BASED_CF" hidden="1">"c1203"</definedName>
    <definedName name="IQ_STOCK_BASED_COMP" hidden="1">"c1204"</definedName>
    <definedName name="IQ_STRIKE_PRICE_ISSUED" hidden="1">"c1645"</definedName>
    <definedName name="IQ_STRIKE_PRICE_OS" hidden="1">"c1646"</definedName>
    <definedName name="IQ_STW" hidden="1">"c2166"</definedName>
    <definedName name="IQ_SUB_DEBT_FDIC" hidden="1">"c6346"</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URPLUS_FDIC" hidden="1">"c6351"</definedName>
    <definedName name="IQ_SVA" hidden="1">"c1214"</definedName>
    <definedName name="IQ_TARGET_PRICE_NUM" hidden="1">"c1653"</definedName>
    <definedName name="IQ_TARGET_PRICE_STDDEV" hidden="1">"c1654"</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MPLATE_BS" hidden="1">"c1211"</definedName>
    <definedName name="IQ_TEMPLATE_CF" hidden="1">"c1212"</definedName>
    <definedName name="IQ_TEMPLATE_IS" hidden="1">"c1213"</definedName>
    <definedName name="IQ_TENANT" hidden="1">"c1218"</definedName>
    <definedName name="IQ_TEV" hidden="1">"c1219"</definedName>
    <definedName name="IQ_TEV_EBIT" hidden="1">"c1220"</definedName>
    <definedName name="IQ_TEV_EBIT_AVG" hidden="1">"c1221"</definedName>
    <definedName name="IQ_TEV_EBIT_FWD" hidden="1">"c2238"</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EV_UFCF" hidden="1">"c2208"</definedName>
    <definedName name="IQ_THREE_MONTHS_FIXED_AND_FLOATING_FDIC" hidden="1">"c6419"</definedName>
    <definedName name="IQ_THREE_MONTHS_MORTGAGE_PASS_THROUGHS_FDIC" hidden="1">"c6411"</definedName>
    <definedName name="IQ_THREE_YEAR_FIXED_AND_FLOATING_RATE_FDIC" hidden="1">"c6421"</definedName>
    <definedName name="IQ_THREE_YEAR_MORTGAGE_PASS_THROUGHS_FDIC" hidden="1">"c6413"</definedName>
    <definedName name="IQ_THREE_YEARS_LESS_FDIC" hidden="1">"c6417"</definedName>
    <definedName name="IQ_TIER_1_RISK_BASED_CAPITAL_RATIO_FDIC" hidden="1">"c6746"</definedName>
    <definedName name="IQ_TIER_ONE_FDIC" hidden="1">"c6369"</definedName>
    <definedName name="IQ_TIER_ONE_RATIO" hidden="1">"c1229"</definedName>
    <definedName name="IQ_TIME_DEP" hidden="1">"c1230"</definedName>
    <definedName name="IQ_TIME_DEPOSITS_LESS_THAN_100K_FDIC" hidden="1">"c6465"</definedName>
    <definedName name="IQ_TIME_DEPOSITS_MORE_THAN_100K_FDIC" hidden="1">"c6470"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SSETS_FDIC" hidden="1">"c6339"</definedName>
    <definedName name="IQ_TOTAL_AVG_CE_TOTAL_AVG_ASSETS" hidden="1">"c1241"</definedName>
    <definedName name="IQ_TOTAL_AVG_EQUITY_TOTAL_AVG_ASSETS" hidden="1">"c1242"</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ARGE_OFFS_FDIC" hidden="1">"c6603"</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QUITY" hidden="1">"c1250"</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BT_SECURITIES_FDIC" hidden="1">"c6410"</definedName>
    <definedName name="IQ_TOTAL_DEPOSITS" hidden="1">"c1265"</definedName>
    <definedName name="IQ_TOTAL_DEPOSITS_FDIC" hidden="1">"c6342"</definedName>
    <definedName name="IQ_TOTAL_DIV_PAID_CF" hidden="1">"c1266"</definedName>
    <definedName name="IQ_TOTAL_EMPLOYEE" hidden="1">"c1522"</definedName>
    <definedName name="IQ_TOTAL_EMPLOYEES" hidden="1">"c1522"</definedName>
    <definedName name="IQ_TOTAL_EMPLOYEES_FDIC" hidden="1">"c6355"</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EQUITY_FDIC" hidden="1">"c6354"</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IABILITIES_FDIC" hidden="1">"c6348"</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EXP" hidden="1">"c1291"</definedName>
    <definedName name="IQ_TOTAL_PENSION_OBLIGATION" hidden="1">"c1292"</definedName>
    <definedName name="IQ_TOTAL_PROVED_RESERVES_OIL" hidden="1">"c2040"</definedName>
    <definedName name="IQ_TOTAL_RECEIV" hidden="1">"c1293"</definedName>
    <definedName name="IQ_TOTAL_RECOVERIES_FDIC" hidden="1">"c6622"</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NK_FDIC" hidden="1">"c6786"</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RISK_BASED_CAPITAL_RATIO_FDIC" hidden="1">"c6747"</definedName>
    <definedName name="IQ_TOTAL_SECURITIES_FDIC" hidden="1">"c6306"</definedName>
    <definedName name="IQ_TOTAL_SPECIAL" hidden="1">"c1618"</definedName>
    <definedName name="IQ_TOTAL_ST_BORROW" hidden="1">"c1424"</definedName>
    <definedName name="IQ_TOTAL_SUBS" hidden="1">"c2119"</definedName>
    <definedName name="IQ_TOTAL_TIME_DEPOSITS_FDIC" hidden="1">"c6497"</definedName>
    <definedName name="IQ_TOTAL_TIME_SAVINGS_DEPOSITS_FDIC" hidden="1">"c6498"</definedName>
    <definedName name="IQ_TOTAL_UNUSAL" hidden="1">"c1308"</definedName>
    <definedName name="IQ_TOTAL_UNUSED_COMMITMENTS_FDIC" hidden="1">"c6536"</definedName>
    <definedName name="IQ_TOTAL_UNUSUAL" hidden="1">"c1508"</definedName>
    <definedName name="IQ_TOTAL_UNUSUAL_BR" hidden="1">"c5517"</definedName>
    <definedName name="IQ_TRADE_AR" hidden="1">"c1345"</definedName>
    <definedName name="IQ_TRADE_PRINCIPAL" hidden="1">"c1309"</definedName>
    <definedName name="IQ_TRADING_ACCOUNT_GAINS_FEES_FDIC" hidden="1">"c6573"</definedName>
    <definedName name="IQ_TRADING_ASSETS" hidden="1">"c1310"</definedName>
    <definedName name="IQ_TRADING_ASSETS_FDIC" hidden="1">"c6328"</definedName>
    <definedName name="IQ_TRADING_CURRENCY" hidden="1">"c2212"</definedName>
    <definedName name="IQ_TRADING_LIABILITIES_FDIC" hidden="1">"c6344"</definedName>
    <definedName name="IQ_TRANSACTION_ACCOUNTS_FDIC" hidden="1">"c6544"</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EASURY_STOCK_TRANSACTIONS_FDIC" hidden="1">"c6501"</definedName>
    <definedName name="IQ_TRUST_INC" hidden="1">"c1319"</definedName>
    <definedName name="IQ_TRUST_PREF" hidden="1">"c1320"</definedName>
    <definedName name="IQ_TWELVE_MONTHS_FIXED_AND_FLOATING_FDIC" hidden="1">"c6420"</definedName>
    <definedName name="IQ_TWELVE_MONTHS_MORTGAGE_PASS_THROUGHS_FDIC" hidden="1">"c6412"</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NDIVIDED_PROFITS_FDIC" hidden="1">"c6352"</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EARNED_INCOME_FDIC" hidden="1">"c6324"</definedName>
    <definedName name="IQ_UNEARNED_INCOME_FOREIGN_FDIC" hidden="1">"c6385"</definedName>
    <definedName name="IQ_UNLEVERED_FCF" hidden="1">"c1908"</definedName>
    <definedName name="IQ_UNPAID_CLAIMS" hidden="1">"c1330"</definedName>
    <definedName name="IQ_UNPROFITABLE_INSTITUTIONS_FDIC" hidden="1">"c6722"</definedName>
    <definedName name="IQ_UNREALIZED_GAIN" hidden="1">"c1619"</definedName>
    <definedName name="IQ_UNUSED_LOAN_COMMITMENTS_FDIC" hidden="1">"c6368"</definedName>
    <definedName name="IQ_UNUSUAL_EXP" hidden="1">"c1456"</definedName>
    <definedName name="IQ_US_BRANCHES_FOREIGN_BANK_LOANS_FDIC" hidden="1">"c6435"</definedName>
    <definedName name="IQ_US_BRANCHES_FOREIGN_BANKS_FDIC" hidden="1">"c6390"</definedName>
    <definedName name="IQ_US_GAAP" hidden="1">"c1331"</definedName>
    <definedName name="IQ_US_GOV_AGENCIES_FDIC" hidden="1">"c6395"</definedName>
    <definedName name="IQ_US_GOV_DEPOSITS_FDIC" hidden="1">"c6483"</definedName>
    <definedName name="IQ_US_GOV_ENTERPRISES_FDIC" hidden="1">"c6396"</definedName>
    <definedName name="IQ_US_GOV_NONCURRENT_LOANS_TOTAL_NONCURRENT_FDIC" hidden="1">"c6779"</definedName>
    <definedName name="IQ_US_GOV_NONTRANSACTION_ACCOUNTS_FDIC" hidden="1">"c6546"</definedName>
    <definedName name="IQ_US_GOV_OBLIGATIONS_FDIC" hidden="1">"c6299"</definedName>
    <definedName name="IQ_US_GOV_SECURITIES_FDIC" hidden="1">"c6297"</definedName>
    <definedName name="IQ_US_GOV_TOTAL_DEPOSITS_FDIC" hidden="1">"c6472"</definedName>
    <definedName name="IQ_US_GOV_TRANSACTION_ACCOUNTS_FDIC" hidden="1">"c6538"</definedName>
    <definedName name="IQ_US_TREASURY_SECURITIES_FDIC" hidden="1">"c6298"</definedName>
    <definedName name="IQ_UTIL_PPE_NET" hidden="1">"c1620"</definedName>
    <definedName name="IQ_UTIL_REV" hidden="1">"c2091"</definedName>
    <definedName name="IQ_UV_PENSION_LIAB" hidden="1">"c1332"</definedName>
    <definedName name="IQ_VALUATION_ALLOWANCES_FDIC" hidden="1">"c6400"</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C_REVENUE_FDIC" hidden="1">"c6667"</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ATILE_LIABILITIES_FDIC" hidden="1">"c6364"</definedName>
    <definedName name="IQ_VOLUME" hidden="1">"c1333"</definedName>
    <definedName name="IQ_WEEK" hidden="1">50000</definedName>
    <definedName name="IQ_WEIGHTED_AVG_PRICE" hidden="1">"c1334"</definedName>
    <definedName name="IQ_WIP_INV" hidden="1">"c1335"</definedName>
    <definedName name="IQ_WORKMEN_WRITTEN" hidden="1">"c1336"</definedName>
    <definedName name="IQ_WRITTEN_OPTION_CONTRACTS_FDIC" hidden="1">"c6509"</definedName>
    <definedName name="IQ_WRITTEN_OPTION_CONTRACTS_FX_RISK_FDIC" hidden="1">"c6514"</definedName>
    <definedName name="IQ_WRITTEN_OPTION_CONTRACTS_NON_FX_IR_FDIC" hidden="1">"c6519"</definedName>
    <definedName name="IQ_XDIV_DATE" hidden="1">"c2104"</definedName>
    <definedName name="IQ_YEARHIGH" hidden="1">"c1337"</definedName>
    <definedName name="IQ_YEARLOW" hidden="1">"c1338"</definedName>
    <definedName name="IQ_YTD" hidden="1">3000</definedName>
    <definedName name="IQ_YTDMONTH" hidden="1">130000</definedName>
    <definedName name="IQ_YTW" hidden="1">"c2163"</definedName>
    <definedName name="IQ_YTW_DATE" hidden="1">"c2164"</definedName>
    <definedName name="IQ_YTW_DATE_TYPE" hidden="1">"c2165"</definedName>
    <definedName name="IQ_Z_SCORE" hidden="1">"c1339"</definedName>
    <definedName name="January">#REF!</definedName>
    <definedName name="JE">#REF!</definedName>
    <definedName name="JE_Name_1">#REF!</definedName>
    <definedName name="JE_Name_10">#REF!</definedName>
    <definedName name="JE_Name_11">#REF!</definedName>
    <definedName name="JE_Name_12">#REF!</definedName>
    <definedName name="JE_Name_2">'[32]1.11 Do Not Use Reversed'!$J$14</definedName>
    <definedName name="JE_Name_3">#REF!</definedName>
    <definedName name="JE_Name_4">#REF!</definedName>
    <definedName name="JE_Name_5">#REF!</definedName>
    <definedName name="JE_Name_6">#REF!</definedName>
    <definedName name="JE_Name_7">#REF!</definedName>
    <definedName name="JE_Name_8">#REF!</definedName>
    <definedName name="JE_Name_9">#REF!</definedName>
    <definedName name="jijul" hidden="1">#REF!</definedName>
    <definedName name="KU_Act">[33]KU!$A$5:$AE$19</definedName>
    <definedName name="KU_TotalDis">[9]Input!$B$59</definedName>
    <definedName name="kucalcs2">OFFSET('[34]KU Recon Calcs'!$D$4,0,0,35,COUNTA('[34]KU Recon Calcs'!$1:$1))</definedName>
    <definedName name="kucalcs3">OFFSET('[34]KU Recon Calcs'!$D$4,0,0,1,COUNTA('[34]KU Recon Calcs'!$1:$1))</definedName>
    <definedName name="kuemp">'[35]2010 Emple Summary_pivot'!$N$20:$AA$25</definedName>
    <definedName name="KUGLTable">'[9]GainLoss Amort Schedule'!$A$86:$AM$102</definedName>
    <definedName name="l">#REF!</definedName>
    <definedName name="LGE_Act">[33]LGE!$A$4:$AE$19</definedName>
    <definedName name="lgecalcs2">OFFSET('[34]LGE Recon Calcs'!$D$4,0,0,35,COUNTA('[34]LGE Recon Calcs'!$1:$1))</definedName>
    <definedName name="lgecalcs3">OFFSET('[34]LGE Recon Calcs'!$D$4,0,0,1,COUNTA('[34]LGE Recon Calcs'!$1:$1))</definedName>
    <definedName name="lgeemp">'[35]2010 Emple Summary_pivot'!$N$14:$AA$18</definedName>
    <definedName name="LGEGLTable">'[9]GainLoss Amort Schedule'!$A$38:$AM$54</definedName>
    <definedName name="LGENonUnion_TotalDis">[9]Input!$B$57</definedName>
    <definedName name="LGEUnion_TotalDis">[9]Input!$B$56</definedName>
    <definedName name="LOC_BUSINESS">#REF!</definedName>
    <definedName name="LOC_CAP">[4]LOCATION_ATTRIBUTES!#REF!</definedName>
    <definedName name="LOC_COMPANY">#REF!</definedName>
    <definedName name="LOC_FACILITY">#REF!</definedName>
    <definedName name="LOC_FUNCTION">#REF!</definedName>
    <definedName name="LOC_GL_LOC">#REF!</definedName>
    <definedName name="LOC_STATE">#REF!</definedName>
    <definedName name="LOC_TAX_DIST">#REF!</definedName>
    <definedName name="Macro_Data">#REF!</definedName>
    <definedName name="Macro_Descriptions">#REF!</definedName>
    <definedName name="Macros">#REF!</definedName>
    <definedName name="ManualInputs">OFFSET('[34]Manual Inputs'!$A$2,0,0,COUNTA('[34]Manual Inputs'!$A:$A),COUNTA('[34]Manual Inputs'!$2:$2))</definedName>
    <definedName name="map_fas_add_admin_expense_choices" localSheetId="2">[36]Map!$L$142:$N$142</definedName>
    <definedName name="map_fas_add_admin_expense_choices">[37]Map!$L$274:$N$274</definedName>
    <definedName name="map_fas_mrva_othermethod_fva_or_mrv_choices" localSheetId="2">[36]Map!$L$138:$M$138</definedName>
    <definedName name="map_fas_mrva_othermethod_fva_or_mrv_choices">[37]Map!$L$270:$M$270</definedName>
    <definedName name="map_fas_mrva_othermethod_fva_or_mrv_choices2">[38]Map!$L$134:$M$134</definedName>
    <definedName name="map_fas_net_gain_loss_amortization_method_choices" localSheetId="2">[36]Map!$L$162:$M$162</definedName>
    <definedName name="map_fas_net_gain_loss_amortization_method_choices">[37]Map!$L$294:$M$294</definedName>
    <definedName name="map_fas2">[12]Map!$L$160:$M$160</definedName>
    <definedName name="MeasureDate">#REF!</definedName>
    <definedName name="Mgmt_Parent">[17]Mgmt_Parent!$A$3:$A$104</definedName>
    <definedName name="ORG_COMP">[17]Org_Company!#REF!</definedName>
    <definedName name="Org_Company">[17]Org_Company!$A$3:$A$34</definedName>
    <definedName name="ORG_PARENTS">[17]GL_Org_Parent!#REF!</definedName>
    <definedName name="ORG_PARENTS_GL">[17]GL_Org_Parent!#REF!</definedName>
    <definedName name="ORG_PARENTS_PA">#REF!</definedName>
    <definedName name="p" hidden="1">{#N/A,#N/A,TRUE,"Acq-Ass";#N/A,#N/A,TRUE,"Acq-IS";#N/A,#N/A,TRUE,"Acq-BS";#N/A,#N/A,TRUE,"Acq-CF"}</definedName>
    <definedName name="PA_OPERATING_UNIT">'[4]PROJECTS OPERATING UNIT'!$A$1:$A$5</definedName>
    <definedName name="PA_Org_Parent">#REF!</definedName>
    <definedName name="PA_REPORT_GROUP">'[21]PA REPORT GROUP'!$A$2:$A$59</definedName>
    <definedName name="PA_RPT_GRP">'[4]PA REPORT GROUPS'!$A$5:$A$29</definedName>
    <definedName name="PAGE">#REF!</definedName>
    <definedName name="Page_1_NQ_No_P">#REF!</definedName>
    <definedName name="Page_1_NQ_Purch">#REF!</definedName>
    <definedName name="Page_1_Q_No_P">#REF!</definedName>
    <definedName name="Page_1_Q_Purch">#REF!</definedName>
    <definedName name="Page_2_NQ_No_p">#REF!</definedName>
    <definedName name="Page_2_NQ_Purch">#REF!</definedName>
    <definedName name="Page_2_Q_No_P">#REF!</definedName>
    <definedName name="Page_2_Q_Purch">#REF!</definedName>
    <definedName name="page1">#REF!</definedName>
    <definedName name="PAGE10">#REF!</definedName>
    <definedName name="page2">#REF!</definedName>
    <definedName name="page3">#REF!</definedName>
    <definedName name="PAGE7">#REF!</definedName>
    <definedName name="page8">#REF!</definedName>
    <definedName name="PAGE9">#REF!</definedName>
    <definedName name="PERCENT">[1]Ins!#REF!</definedName>
    <definedName name="perfor2223">#REF!</definedName>
    <definedName name="PopCache_GL_INTERFACE_REFERENCE7" hidden="1">[39]PopCache!$A$1:$A$2</definedName>
    <definedName name="_xlnm.Print_Area" localSheetId="2">'(2) Allocation'!$A$1:$O$25</definedName>
    <definedName name="_xlnm.Print_Area" localSheetId="3">'(3) Rate of Return'!$A$1:$E$6</definedName>
    <definedName name="_xlnm.Print_Area" localSheetId="0">'KU Summary'!$A$1:$C$25</definedName>
    <definedName name="print4" hidden="1">{"Structure",#N/A,FALSE,"Structure";"Ownership",#N/A,FALSE,"Ownership";"Returns by Security",#N/A,FALSE,"Returns Summary";"Returns by Holder",#N/A,FALSE,"Returns Summary";"Returns Matrix",#N/A,FALSE,"Returns Summary";"Exit Summary",#N/A,FALSE,"Exit Summary";"Assumptions",#N/A,FALSE,"Projection Assumptions";"Income Statement",#N/A,FALSE,"Income Statement";"Cash Flows",#N/A,FALSE,"Cash Flow";"Balance Sheet",#N/A,FALSE,"Balance Sheet";"Debt Summary 1",#N/A,FALSE,"Debt Summary";"Debt Summary 2",#N/A,FALSE,"Debt Summary"}</definedName>
    <definedName name="PROJ_TYPE">#REF!</definedName>
    <definedName name="project_type">'[21]proj type'!$A$1:$A$4</definedName>
    <definedName name="PUBLIC">[1]Ins!#REF!</definedName>
    <definedName name="PVA_ReportList">[25]ListsValues!$C$53:$C$60</definedName>
    <definedName name="PVA_ReportValue">[25]ListsValues!$L$50</definedName>
    <definedName name="PY_Hale_abo_eoy">#REF!</definedName>
    <definedName name="PY_Hale_comp">#REF!</definedName>
    <definedName name="PY_Hale_netact">#REF!</definedName>
    <definedName name="PY_Hale_Netamt_eoy">#REF!</definedName>
    <definedName name="PY_Hale_PBO_boy">#REF!</definedName>
    <definedName name="PY_Hale_pbo_eoy">#REF!</definedName>
    <definedName name="PY_Hale_PSC">#REF!</definedName>
    <definedName name="PY_KU_Amort">[9]Input!$C$176</definedName>
    <definedName name="PY_KU_Assets_EOY" localSheetId="2">[15]Input!$C$141</definedName>
    <definedName name="PY_KU_Assets_EOY">[9]Input!$C$169</definedName>
    <definedName name="PY_KU_Base">[9]Input!$C$175</definedName>
    <definedName name="PY_ku_bp">[9]Input!$C$172</definedName>
    <definedName name="PY_KU_comp">[9]Input!$C$88</definedName>
    <definedName name="PY_KU_Disrate">[9]Input!$C$74</definedName>
    <definedName name="PY_KU_EROA">[9]Input!$C$81</definedName>
    <definedName name="PY_KU_EROA_exp">[9]Input!$C$24</definedName>
    <definedName name="PY_KU_MRVA">[9]Input!$C$170</definedName>
    <definedName name="PY_KU_NetAct">[9]Input!$C$179</definedName>
    <definedName name="PY_KU_netamt_eoy">[9]Input!$C$181</definedName>
    <definedName name="PY_KU_PBO_BOY">#REF!</definedName>
    <definedName name="PY_KU_PBO_EOY">[9]Input!$C$166</definedName>
    <definedName name="PY_ku_PSC">[9]Input!$C$178</definedName>
    <definedName name="PY_KUREG15_NetAct">[9]Input!$C$180</definedName>
    <definedName name="PY_LGE_Assets_EOY" localSheetId="2">[15]Input!$C$106</definedName>
    <definedName name="PY_LGE_Assets_EOY">[9]Input!$C$126</definedName>
    <definedName name="PY_lge_bp">[9]Input!$C$129</definedName>
    <definedName name="PY_LGE_Comp">[9]Input!$C$86</definedName>
    <definedName name="PY_LGE_Disrate">[9]Input!$C$72</definedName>
    <definedName name="PY_LGE_EROA">[9]Input!$C$79</definedName>
    <definedName name="PY_LGE_EROA_exp">[9]Input!$C$22</definedName>
    <definedName name="PY_LGE_MRVA">[9]Input!$C$127</definedName>
    <definedName name="PY_lge_netact">[9]Input!$C$136</definedName>
    <definedName name="PY_lge_netamt_eoy">[9]Input!$C$138</definedName>
    <definedName name="PY_LGE_PBO_BOY">#REF!</definedName>
    <definedName name="PY_LGE_PBO_EOY">[9]Input!$C$123</definedName>
    <definedName name="py_lge_PSC">[9]Input!$C$135</definedName>
    <definedName name="PY_LGENonUnion_Amort">[9]Input!$C$133</definedName>
    <definedName name="PY_LGENonUnion_Base">[9]Input!$C$132</definedName>
    <definedName name="PY_lgeREG15_netact">[9]Input!$C$137</definedName>
    <definedName name="PY_LGEUnion_Amort">[9]Input!$C$112</definedName>
    <definedName name="PY_LGEUnion_Assets_EOY" localSheetId="2">[15]Input!$C$89</definedName>
    <definedName name="PY_LGEUnion_Assets_EOY">[9]Input!$C$105</definedName>
    <definedName name="PY_LGEUnion_Base">[9]Input!$C$111</definedName>
    <definedName name="PY_LGEUnion_BOY_PBO">#REF!</definedName>
    <definedName name="PY_LGEunion_bp">#REF!</definedName>
    <definedName name="PY_LGEUnion_Comp">[9]Input!$C$85</definedName>
    <definedName name="PY_LGEUnion_Disrate">[9]Input!$C$71</definedName>
    <definedName name="PY_LGEUnion_EROA">[9]Input!$C$78</definedName>
    <definedName name="PY_LGEUnion_EROA_exp">[9]Input!$C$21</definedName>
    <definedName name="PY_LGEUnion_MRVA">#REF!</definedName>
    <definedName name="PY_lgeunion_netact" localSheetId="2">[15]Input!$C$96</definedName>
    <definedName name="PY_lgeunion_netact">[9]Input!$C$115</definedName>
    <definedName name="PY_lgeunion_netamt_eoy" localSheetId="2">[15]Input!$C$97</definedName>
    <definedName name="PY_lgeunion_netamt_eoy">[9]Input!$C$117</definedName>
    <definedName name="PY_LGEUnion_PBO_EOY">[9]Input!$C$102</definedName>
    <definedName name="PY_lgeunion_PSC">[9]Input!$C$114</definedName>
    <definedName name="PY_lgeunionREG15_netact">[9]Input!$C$116</definedName>
    <definedName name="PY_Officer_abo_eoy">#REF!</definedName>
    <definedName name="PY_Officer_comp">#REF!</definedName>
    <definedName name="PY_Officer_Netact">#REF!</definedName>
    <definedName name="PY_Officer_netamt_eoy">#REF!</definedName>
    <definedName name="PY_Officer_pbo_boy">#REF!</definedName>
    <definedName name="PY_Officer_pbo_eoy">#REF!</definedName>
    <definedName name="PY_Officer_PSC">#REF!</definedName>
    <definedName name="PY_PRW_KU_401Assets" localSheetId="2">#REF!</definedName>
    <definedName name="PY_PRW_KU_401Assets">[11]Input!$C$194</definedName>
    <definedName name="PY_PRW_KU_amort" localSheetId="2">#REF!</definedName>
    <definedName name="PY_PRW_KU_amort">[11]Input!$C$202</definedName>
    <definedName name="PY_PRW_KU_Amort_fin" localSheetId="2">#REF!</definedName>
    <definedName name="PY_PRW_KU_Amort_fin">#REF!</definedName>
    <definedName name="PY_PRW_KU_assets_boy" localSheetId="2">#REF!</definedName>
    <definedName name="PY_PRW_KU_assets_boy">#REF!</definedName>
    <definedName name="PY_PRW_KU_assets_eoy" localSheetId="2">#REF!</definedName>
    <definedName name="PY_PRW_KU_assets_eoy">[11]Input!$C$193</definedName>
    <definedName name="PY_PRW_KU_Base" localSheetId="2">#REF!</definedName>
    <definedName name="PY_PRW_KU_Base">[11]Input!$C$201</definedName>
    <definedName name="PY_PRW_KU_Base_Fin" localSheetId="2">#REF!</definedName>
    <definedName name="PY_PRW_KU_Base_Fin">#REF!</definedName>
    <definedName name="PY_PRW_KU_netact_fin" localSheetId="2">#REF!</definedName>
    <definedName name="PY_PRW_KU_netact_fin">[11]Input!$C$210</definedName>
    <definedName name="PY_PRW_KU_netact_reg" localSheetId="2">#REF!</definedName>
    <definedName name="PY_PRW_KU_netact_reg">[11]Input!$C$206</definedName>
    <definedName name="PY_PRW_KU_netamt_eoy_fin" localSheetId="2">#REF!</definedName>
    <definedName name="PY_PRW_KU_netamt_eoy_fin">[11]Input!$C$212</definedName>
    <definedName name="PY_prw_ku_netamt_eoy_reg" localSheetId="2">#REF!</definedName>
    <definedName name="PY_prw_ku_netamt_eoy_reg">[11]Input!$C$208</definedName>
    <definedName name="PY_PRW_KU_pbo_boy" localSheetId="2">#REF!</definedName>
    <definedName name="PY_PRW_KU_pbo_boy">#REF!</definedName>
    <definedName name="PY_PRW_KU_pbo_eoy" localSheetId="2">#REF!</definedName>
    <definedName name="PY_PRW_KU_pbo_eoy">[11]Input!$C$189</definedName>
    <definedName name="PY_PRW_KU_PSC_fin" localSheetId="2">#REF!</definedName>
    <definedName name="PY_PRW_KU_PSC_fin">#REF!</definedName>
    <definedName name="PY_PRW_KU_PSC_Reg" localSheetId="2">#REF!</definedName>
    <definedName name="PY_PRW_KU_PSC_Reg">[11]Input!$C$205</definedName>
    <definedName name="PY_PRW_LGE_401Assets" localSheetId="2">#REF!</definedName>
    <definedName name="PY_PRW_LGE_401Assets">[11]Input!$C$116</definedName>
    <definedName name="PY_PRW_LGE_Amort_fin" localSheetId="2">#REF!</definedName>
    <definedName name="PY_PRW_LGE_Amort_fin">#REF!</definedName>
    <definedName name="PY_PRW_LGE_Assets_boy" localSheetId="2">#REF!</definedName>
    <definedName name="PY_PRW_LGE_Assets_boy">#REF!</definedName>
    <definedName name="PY_PRW_LGE_Assets_eoy" localSheetId="2">#REF!</definedName>
    <definedName name="PY_PRW_LGE_Assets_eoy">[11]Input!$C$115</definedName>
    <definedName name="PY_PRW_LGE_Base_fin" localSheetId="2">#REF!</definedName>
    <definedName name="PY_PRW_LGE_Base_fin">#REF!</definedName>
    <definedName name="PY_PRW_lge_netact_fin" localSheetId="2">#REF!</definedName>
    <definedName name="PY_PRW_lge_netact_fin">[11]Input!$C$131</definedName>
    <definedName name="PY_prw_lge_netact_reg" localSheetId="2">#REF!</definedName>
    <definedName name="PY_prw_lge_netact_reg">[11]Input!$C$127</definedName>
    <definedName name="PY_PRW_lge_netamt_eoy_fin" localSheetId="2">#REF!</definedName>
    <definedName name="PY_PRW_lge_netamt_eoy_fin">[11]Input!$C$133</definedName>
    <definedName name="PY_prw_lge_netamt_eoy_reg" localSheetId="2">#REF!</definedName>
    <definedName name="PY_prw_lge_netamt_eoy_reg">[11]Input!$C$129</definedName>
    <definedName name="PY_PRW_LGE_PBO_boy" localSheetId="2">#REF!</definedName>
    <definedName name="PY_PRW_LGE_PBO_boy">#REF!</definedName>
    <definedName name="PY_PRW_LGE_PBO_EOY" localSheetId="2">#REF!</definedName>
    <definedName name="PY_PRW_LGE_PBO_EOY">[11]Input!$C$113</definedName>
    <definedName name="PY_PRW_lge_PSC_Fin" localSheetId="2">#REF!</definedName>
    <definedName name="PY_PRW_lge_PSC_Fin">#REF!</definedName>
    <definedName name="PY_PRW_lge_PSC_reg" localSheetId="2">#REF!</definedName>
    <definedName name="PY_PRW_lge_PSC_reg">[11]Input!$C$126</definedName>
    <definedName name="PY_PRW_LGEnonunion_amort" localSheetId="2">#REF!</definedName>
    <definedName name="PY_PRW_LGEnonunion_amort">[11]Input!$C$123</definedName>
    <definedName name="PY_PRW_lgenonunion_base" localSheetId="2">#REF!</definedName>
    <definedName name="PY_PRW_lgenonunion_base">[11]Input!$C$122</definedName>
    <definedName name="PY_PRW_LGEUnion_401Assets" localSheetId="2">#REF!</definedName>
    <definedName name="PY_PRW_LGEUnion_401Assets">[11]Input!$C$245</definedName>
    <definedName name="PY_PRW_LGEUnion_amort" localSheetId="2">#REF!</definedName>
    <definedName name="PY_PRW_LGEUnion_amort">[11]Input!$C$252</definedName>
    <definedName name="PY_PRW_LGEUnion_Amort_Fin" localSheetId="2">#REF!</definedName>
    <definedName name="PY_PRW_LGEUnion_Amort_Fin">#REF!</definedName>
    <definedName name="PY_PRW_LGEunion_Assets_boy" localSheetId="2">#REF!</definedName>
    <definedName name="PY_PRW_LGEunion_Assets_boy">#REF!</definedName>
    <definedName name="PY_PRW_LGEUnion_Assets_eoy" localSheetId="2">#REF!</definedName>
    <definedName name="PY_PRW_LGEUnion_Assets_eoy">[11]Input!$C$244</definedName>
    <definedName name="PY_PRW_LGEUnion_Base" localSheetId="2">#REF!</definedName>
    <definedName name="PY_PRW_LGEUnion_Base">[11]Input!$C$251</definedName>
    <definedName name="PY_PRW_LGEUnion_Base_Fin" localSheetId="2">#REF!</definedName>
    <definedName name="PY_PRW_LGEUnion_Base_Fin">#REF!</definedName>
    <definedName name="PY_PRW_lgeunion_netact_fin" localSheetId="2">#REF!</definedName>
    <definedName name="PY_PRW_lgeunion_netact_fin">[11]Input!$C$260</definedName>
    <definedName name="PY_prw_lgeunion_netact_reg" localSheetId="2">#REF!</definedName>
    <definedName name="PY_prw_lgeunion_netact_reg">[11]Input!$C$256</definedName>
    <definedName name="PY_PRW_lgeunion_netamt_eoy_fin" localSheetId="2">#REF!</definedName>
    <definedName name="PY_PRW_lgeunion_netamt_eoy_fin">[11]Input!$C$262</definedName>
    <definedName name="PY_prw_lgeunion_netamt_eoy_reg" localSheetId="2">#REF!</definedName>
    <definedName name="PY_prw_lgeunion_netamt_eoy_reg">[11]Input!$C$258</definedName>
    <definedName name="PY_PRW_LGEUnion_pbo_boy" localSheetId="2">#REF!</definedName>
    <definedName name="PY_PRW_LGEUnion_pbo_boy">#REF!</definedName>
    <definedName name="PY_PRW_LGEUnion_pbo_eoy" localSheetId="2">#REF!</definedName>
    <definedName name="PY_PRW_LGEUnion_pbo_eoy">[11]Input!$C$242</definedName>
    <definedName name="PY_PRW_lgeunion_PSC_fin" localSheetId="2">#REF!</definedName>
    <definedName name="PY_PRW_lgeunion_PSC_fin">#REF!</definedName>
    <definedName name="PY_PRW_lgeunion_PSC_reg" localSheetId="2">#REF!</definedName>
    <definedName name="PY_PRW_lgeunion_PSC_reg">[11]Input!$C$255</definedName>
    <definedName name="PY_PRW_LPI_401Assets" localSheetId="2">#REF!</definedName>
    <definedName name="PY_PRW_LPI_401Assets">[11]Input!$C$167</definedName>
    <definedName name="PY_PRW_LPI_Amort" localSheetId="2">#REF!</definedName>
    <definedName name="PY_PRW_LPI_Amort">#REF!</definedName>
    <definedName name="PY_PRW_LPI_Amort_Fin" localSheetId="2">#REF!</definedName>
    <definedName name="PY_PRW_LPI_Amort_Fin">[11]Input!$C$176</definedName>
    <definedName name="PY_PRW_LPI_Assets_boy" localSheetId="2">#REF!</definedName>
    <definedName name="PY_PRW_LPI_Assets_boy">#REF!</definedName>
    <definedName name="PY_PRW_LPI_assets_eoy" localSheetId="2">#REF!</definedName>
    <definedName name="PY_PRW_LPI_assets_eoy">[11]Input!$C$166</definedName>
    <definedName name="PY_PRW_LPI_Base" localSheetId="2">#REF!</definedName>
    <definedName name="PY_PRW_LPI_Base">#REF!</definedName>
    <definedName name="PY_PRW_LPI_Base_Fin" localSheetId="2">#REF!</definedName>
    <definedName name="PY_PRW_LPI_Base_Fin">[11]Input!$C$175</definedName>
    <definedName name="PY_PRW_LPI_netact_fin" localSheetId="2">#REF!</definedName>
    <definedName name="PY_PRW_LPI_netact_fin">[11]Input!$C$182</definedName>
    <definedName name="PY_prw_LPI_netact_reg" localSheetId="2">#REF!</definedName>
    <definedName name="PY_prw_LPI_netact_reg">[11]Input!$C$178</definedName>
    <definedName name="PY_PRW_LPI_netamt_eoy_fin" localSheetId="2">#REF!</definedName>
    <definedName name="PY_PRW_LPI_netamt_eoy_fin">[11]Input!$C$184</definedName>
    <definedName name="PY_prw_lpi_netamt_eoy_reg" localSheetId="2">#REF!</definedName>
    <definedName name="PY_prw_lpi_netamt_eoy_reg">[11]Input!$C$180</definedName>
    <definedName name="PY_PRW_LPI_PBO_BOY" localSheetId="2">#REF!</definedName>
    <definedName name="PY_PRW_LPI_PBO_BOY">#REF!</definedName>
    <definedName name="PY_PRW_LPI_pbo_eoy" localSheetId="2">#REF!</definedName>
    <definedName name="PY_PRW_LPI_pbo_eoy">[11]Input!$C$164</definedName>
    <definedName name="PY_PRW_LPI_PSC_fin" localSheetId="2">#REF!</definedName>
    <definedName name="PY_PRW_LPI_PSC_fin">[11]Input!$C$181</definedName>
    <definedName name="PY_prw_lpi_PSC_reg" localSheetId="2">#REF!</definedName>
    <definedName name="PY_prw_lpi_PSC_reg">#REF!</definedName>
    <definedName name="PY_PRW_ServCo_401Assets" localSheetId="2">#REF!</definedName>
    <definedName name="PY_PRW_ServCo_401Assets">[11]Input!$C$141</definedName>
    <definedName name="PY_PRW_ServCo_Amort" localSheetId="2">#REF!</definedName>
    <definedName name="PY_PRW_ServCo_Amort">[11]Input!$C$149</definedName>
    <definedName name="PY_PRW_ServCo_Amort_Fin" localSheetId="2">#REF!</definedName>
    <definedName name="PY_PRW_ServCo_Amort_Fin">[11]Input!$C$151</definedName>
    <definedName name="PY_PRW_Servco_Assets_BOY" localSheetId="2">#REF!</definedName>
    <definedName name="PY_PRW_Servco_Assets_BOY">#REF!</definedName>
    <definedName name="PY_PRW_ServCo_Assets_EOY" localSheetId="2">#REF!</definedName>
    <definedName name="PY_PRW_ServCo_Assets_EOY">[11]Input!$C$140</definedName>
    <definedName name="PY_PRW_ServCo_Base" localSheetId="2">#REF!</definedName>
    <definedName name="PY_PRW_ServCo_Base">#REF!</definedName>
    <definedName name="PY_PRW_ServCo_Base_Fin" localSheetId="2">#REF!</definedName>
    <definedName name="PY_PRW_ServCo_Base_Fin">#REF!</definedName>
    <definedName name="PY_PRW_Servco_netact_fin" localSheetId="2">#REF!</definedName>
    <definedName name="PY_PRW_Servco_netact_fin">[11]Input!$C$157</definedName>
    <definedName name="PY_prw_servco_netact_reg" localSheetId="2">#REF!</definedName>
    <definedName name="PY_prw_servco_netact_reg">[11]Input!$C$153</definedName>
    <definedName name="PY_PRW_servco_netamt_eoy_fin" localSheetId="2">#REF!</definedName>
    <definedName name="PY_PRW_servco_netamt_eoy_fin">[11]Input!$C$159</definedName>
    <definedName name="PY_prw_servco_netamt_eoy_reg" localSheetId="2">#REF!</definedName>
    <definedName name="PY_prw_servco_netamt_eoy_reg">[11]Input!$C$155</definedName>
    <definedName name="py_PRW_Servco_pbo_boy" localSheetId="2">#REF!</definedName>
    <definedName name="py_PRW_Servco_pbo_boy">#REF!</definedName>
    <definedName name="py_PRW_servco_pbo_eoy" localSheetId="2">#REF!</definedName>
    <definedName name="py_PRW_servco_pbo_eoy">[11]Input!$C$138</definedName>
    <definedName name="PY_PRW_Servco_PSC_fin" localSheetId="2">#REF!</definedName>
    <definedName name="PY_PRW_Servco_PSC_fin">[11]Input!$C$156</definedName>
    <definedName name="PY_prw_servco_PSC_reg" localSheetId="2">#REF!</definedName>
    <definedName name="PY_prw_servco_PSC_reg">[11]Input!$C$152</definedName>
    <definedName name="PY_PRW_Servco_Reg_amort" localSheetId="2">#REF!</definedName>
    <definedName name="PY_PRW_Servco_Reg_amort">[11]Input!#REF!</definedName>
    <definedName name="PY_PRW_servco_reg_base" localSheetId="2">#REF!</definedName>
    <definedName name="PY_PRW_servco_reg_base">[11]Input!#REF!</definedName>
    <definedName name="PY_prw_servco_reg_netact" localSheetId="2">#REF!</definedName>
    <definedName name="PY_prw_servco_reg_netact">#REF!</definedName>
    <definedName name="PY_prw_servco_reg_netamt_eoy" localSheetId="2">#REF!</definedName>
    <definedName name="PY_prw_servco_reg_netamt_eoy">[11]Input!#REF!</definedName>
    <definedName name="PY_PRW_Servco_reg_PSC" localSheetId="2">#REF!</definedName>
    <definedName name="PY_PRW_Servco_reg_PSC">#REF!</definedName>
    <definedName name="PY_PRW_WKE_401Assets" localSheetId="2">#REF!</definedName>
    <definedName name="PY_PRW_WKE_401Assets">#REF!</definedName>
    <definedName name="PY_PRW_WKE_amort" localSheetId="2">#REF!</definedName>
    <definedName name="PY_PRW_WKE_amort">#REF!</definedName>
    <definedName name="PY_PRW_WKE_Amort_Fin" localSheetId="2">#REF!</definedName>
    <definedName name="PY_PRW_WKE_Amort_Fin">#REF!</definedName>
    <definedName name="PY_PRW_WKE_Assets_boy" localSheetId="2">#REF!</definedName>
    <definedName name="PY_PRW_WKE_Assets_boy">#REF!</definedName>
    <definedName name="PY_PRW_WKE_assets_eoy" localSheetId="2">#REF!</definedName>
    <definedName name="PY_PRW_WKE_assets_eoy">[11]Input!$C$219</definedName>
    <definedName name="PY_PRW_WKE_base" localSheetId="2">#REF!</definedName>
    <definedName name="PY_PRW_WKE_base">#REF!</definedName>
    <definedName name="PY_PRW_WKE_Base_Fin" localSheetId="2">#REF!</definedName>
    <definedName name="PY_PRW_WKE_Base_Fin">#REF!</definedName>
    <definedName name="PY_PRW_wke_netact_fin" localSheetId="2">#REF!</definedName>
    <definedName name="PY_PRW_wke_netact_fin">[11]Input!$C$235</definedName>
    <definedName name="PY_PRW_WKE_netact_reg" localSheetId="2">#REF!</definedName>
    <definedName name="PY_PRW_WKE_netact_reg">[11]Input!$C$231</definedName>
    <definedName name="PY_PRW_wke_netamt_eoy_fin" localSheetId="2">#REF!</definedName>
    <definedName name="PY_PRW_wke_netamt_eoy_fin">#REF!</definedName>
    <definedName name="PY_prw_wke_netamt_eoy_reg" localSheetId="2">#REF!</definedName>
    <definedName name="PY_prw_wke_netamt_eoy_reg">#REF!</definedName>
    <definedName name="PY_PRW_WKE_pbo_boy" localSheetId="2">#REF!</definedName>
    <definedName name="PY_PRW_WKE_pbo_boy">#REF!</definedName>
    <definedName name="PY_PRW_WKE_pbo_eoy" localSheetId="2">#REF!</definedName>
    <definedName name="PY_PRW_WKE_pbo_eoy">[11]Input!$C$217</definedName>
    <definedName name="PY_PRW_wke_PSC_fin" localSheetId="2">#REF!</definedName>
    <definedName name="PY_PRW_wke_PSC_fin">[11]Input!$C$234</definedName>
    <definedName name="PY_PRW_wke_PSC_reg" localSheetId="2">#REF!</definedName>
    <definedName name="PY_PRW_wke_PSC_reg">#REF!</definedName>
    <definedName name="PY_PRW_WKEUnion_401Assets" localSheetId="2">#REF!</definedName>
    <definedName name="PY_PRW_WKEUnion_401Assets">[11]Input!$C$270</definedName>
    <definedName name="PY_PRW_WKEunion_amort" localSheetId="2">#REF!</definedName>
    <definedName name="PY_PRW_WKEunion_amort">#REF!</definedName>
    <definedName name="PY_PRW_WKEUnion_Amort_Fin" localSheetId="2">#REF!</definedName>
    <definedName name="PY_PRW_WKEUnion_Amort_Fin">[11]Input!$C$279</definedName>
    <definedName name="PY_PRW_WKEUnion_assets_boy" localSheetId="2">#REF!</definedName>
    <definedName name="PY_PRW_WKEUnion_assets_boy">#REF!</definedName>
    <definedName name="PY_PRW_WKEUnion_assets_eoy" localSheetId="2">#REF!</definedName>
    <definedName name="PY_PRW_WKEUnion_assets_eoy">[11]Input!$C$269</definedName>
    <definedName name="PY_PRW_wkeunion_base" localSheetId="2">#REF!</definedName>
    <definedName name="PY_PRW_wkeunion_base">#REF!</definedName>
    <definedName name="PY_PRW_WKEUnion_Base_Fin" localSheetId="2">#REF!</definedName>
    <definedName name="PY_PRW_WKEUnion_Base_Fin">#REF!</definedName>
    <definedName name="PY_PRW_WKEunion_netact_fin" localSheetId="2">#REF!</definedName>
    <definedName name="PY_PRW_WKEunion_netact_fin">[11]Input!$C$285</definedName>
    <definedName name="PY_prw_wkeunion_netact_reg" localSheetId="2">#REF!</definedName>
    <definedName name="PY_prw_wkeunion_netact_reg">[11]Input!$C$281</definedName>
    <definedName name="PY_PRW_wkeunion_netamt_eoy_fin" localSheetId="2">#REF!</definedName>
    <definedName name="PY_PRW_wkeunion_netamt_eoy_fin">[11]Input!$C$287</definedName>
    <definedName name="PY_prw_wkeunion_netamt_eoy_reg" localSheetId="2">#REF!</definedName>
    <definedName name="PY_prw_wkeunion_netamt_eoy_reg">[11]Input!$C$283</definedName>
    <definedName name="PY_PRW_WKEUnion_pbo_boy" localSheetId="2">#REF!</definedName>
    <definedName name="PY_PRW_WKEUnion_pbo_boy">#REF!</definedName>
    <definedName name="PY_PRW_WKEUnion_pbo_eoy" localSheetId="2">#REF!</definedName>
    <definedName name="PY_PRW_WKEUnion_pbo_eoy">[11]Input!$C$267</definedName>
    <definedName name="PY_PRW_wkeunion_PSC_fin" localSheetId="2">#REF!</definedName>
    <definedName name="PY_PRW_wkeunion_PSC_fin">[11]Input!$C$284</definedName>
    <definedName name="py_prw_wkeunion_PSC_reg" localSheetId="2">#REF!</definedName>
    <definedName name="py_prw_wkeunion_PSC_reg">#REF!</definedName>
    <definedName name="PY_Restoration_abo_eoy">#REF!</definedName>
    <definedName name="PY_Restoration_netact">#REF!</definedName>
    <definedName name="PY_Restoration_netamt_eoy">#REF!</definedName>
    <definedName name="PY_Restoration_pbo_boy">#REF!</definedName>
    <definedName name="PY_Restoration_pbo_eoy">#REF!</definedName>
    <definedName name="PY_Restoration_PSC">#REF!</definedName>
    <definedName name="PY_ServCo_Assets_EOY" localSheetId="2">[15]Input!$C$124</definedName>
    <definedName name="PY_ServCo_Assets_EOY">[9]Input!$C$148</definedName>
    <definedName name="PY_servco_bp">[9]Input!$C$151</definedName>
    <definedName name="PY_ServCo_Comp">[9]Input!$C$87</definedName>
    <definedName name="PY_ServCo_Disrate">[9]Input!$C$73</definedName>
    <definedName name="PY_ServCo_EROA">[9]Input!$C$80</definedName>
    <definedName name="PY_ServCO_EROA_exp">[9]Input!$C$23</definedName>
    <definedName name="PY_Servco_MRVA">[9]Input!$C$149</definedName>
    <definedName name="PY_servco_netact">[9]Input!$C$158</definedName>
    <definedName name="PY_Servco_netamt_eoy">[9]Input!$C$160</definedName>
    <definedName name="PY_ServCo_PBO_BOY">#REF!</definedName>
    <definedName name="PY_ServCo_PBO_EOY">[9]Input!$C$145</definedName>
    <definedName name="PY_Servco_PSC">[9]Input!$C$157</definedName>
    <definedName name="PY_ServCo_Reg_Amort">[9]Input!$C$233</definedName>
    <definedName name="PY_ServCo_Reg_Base">[9]Input!$C$232</definedName>
    <definedName name="PY_servco_reg_netamt_eoy">[9]Input!$C$238</definedName>
    <definedName name="PY_ServcoReg_netact">[9]Input!$C$236</definedName>
    <definedName name="PY_ServCoReg_PBO_BOY">#REF!</definedName>
    <definedName name="PY_ServcoReg_PBO_EOY">[9]Input!$C$227</definedName>
    <definedName name="PY_ServcoReg_PSC">[9]Input!$C$235</definedName>
    <definedName name="PY_servcoREG15_netact">[9]Input!$C$159</definedName>
    <definedName name="PY_ServcoRegREG15_netact">[9]Input!$C$237</definedName>
    <definedName name="PY_Valdate_BOY" localSheetId="2">#REF!</definedName>
    <definedName name="PY_Valdate_BOY">[9]Input!$C$9</definedName>
    <definedName name="PY_Valdate_EOY" localSheetId="2">#REF!</definedName>
    <definedName name="PY_Valdate_EOY">[9]Input!$C$10</definedName>
    <definedName name="PY_WKE_Assets_EOY" localSheetId="2">[15]Input!$C$158</definedName>
    <definedName name="PY_WKE_Assets_EOY">[9]Input!$C$190</definedName>
    <definedName name="PY_wke_bp">[9]Input!$C$193</definedName>
    <definedName name="PY_WKE_Comp">[9]Input!$C$89</definedName>
    <definedName name="PY_WKE_Disrate">[9]Input!$C$75</definedName>
    <definedName name="PY_WKE_EROA">[9]Input!$C$82</definedName>
    <definedName name="PY_WKE_EROA_exp">[9]Input!$C$25</definedName>
    <definedName name="PY_WKE_MRVA">[9]Input!$C$191</definedName>
    <definedName name="PY_wke_netact">[9]Input!$C$200</definedName>
    <definedName name="PY_wke_netamt_eoy">[9]Input!$C$201</definedName>
    <definedName name="PY_WKE_PBO_BOY">#REF!</definedName>
    <definedName name="PY_WKE_PBO_EOY">[9]Input!$C$187</definedName>
    <definedName name="PY_wke_PSC">[9]Input!$C$199</definedName>
    <definedName name="PY_WKEUnion_Assets_EOY" localSheetId="2">[15]Input!$C$175</definedName>
    <definedName name="PY_WKEUnion_Assets_EOY">[9]Input!$C$210</definedName>
    <definedName name="PY_wkeunion_bp">[9]Input!$C$213</definedName>
    <definedName name="PY_WKEUnion_Comp">[9]Input!$C$90</definedName>
    <definedName name="PY_WKEUnion_Disrate">[9]Input!$C$76</definedName>
    <definedName name="PY_WKEUnion_EROA">[9]Input!$C$83</definedName>
    <definedName name="PY_WKEUnion_EROA_exp">[9]Input!$C$26</definedName>
    <definedName name="PY_WKEUnion_MRVA">[9]Input!$C$211</definedName>
    <definedName name="PY_wkeunion_netact">[9]Input!$C$220</definedName>
    <definedName name="PY_wkeunion_netamt_eoy">[9]Input!$C$221</definedName>
    <definedName name="PY_WKEUnion_PBO_BOY">#REF!</definedName>
    <definedName name="PY_WKEUnion_PBO_EOY">[9]Input!$C$207</definedName>
    <definedName name="PY_wkeunion_PSC">[9]Input!$C$219</definedName>
    <definedName name="PYFactor">#REF!</definedName>
    <definedName name="RANGETABLE">#REF!</definedName>
    <definedName name="ratings1" hidden="1">{#N/A,#N/A,FALSE,"Capitaliztion Matrix";#N/A,#N/A,FALSE,"4YR P&amp;L";#N/A,#N/A,FALSE,"Program Contributions";#N/A,#N/A,FALSE,"P&amp;L Trans YR 2";#N/A,#N/A,FALSE,"Rev &amp; EBITDA YR2";#N/A,#N/A,FALSE,"P&amp;L Trans YR 1";#N/A,#N/A,FALSE,"Rev &amp; EBITDA YR1"}</definedName>
    <definedName name="RBC_ReportList">[25]ListsValues!$C$65:$C$68</definedName>
    <definedName name="RBC_ReportValue">[25]ListsValues!$L$62</definedName>
    <definedName name="RBCDtl_KUE">#REF!</definedName>
    <definedName name="RBCDtl_LGEE">#REF!</definedName>
    <definedName name="RBCDtl_LGEG">#REF!</definedName>
    <definedName name="ReasonsForChanges">'[40]Version History'!$O$1:$O$5</definedName>
    <definedName name="Reconciliation">[23]Main!#REF!</definedName>
    <definedName name="Recover">[39]Macro1!$A$79</definedName>
    <definedName name="recoverystartlookup">[41]Input!$AC$12:$AD$16</definedName>
    <definedName name="REPORT" localSheetId="3">#REF!</definedName>
    <definedName name="REPORT">[1]Ins!#REF!</definedName>
    <definedName name="ReportTitle1">#REF!</definedName>
    <definedName name="ReptItemsTableAll">[18]Data!$O$88:$BK$154</definedName>
    <definedName name="RESULTS">#REF!</definedName>
    <definedName name="Results_Data">#REF!</definedName>
    <definedName name="RevCas1AllInp">[5]Input!$H$115,[5]Input!$H$117,[5]Input!$H$123,[5]Input!$L$115,[5]Input!$L$117,[5]Input!$L$119,[5]Input!$L$121,[5]Input!$R$115,[5]Input!$R$117,[5]Input!$R$119,[5]Input!$R$121</definedName>
    <definedName name="RevCas1AmortAmt1">[41]Input!$K$119</definedName>
    <definedName name="RevCas1AmortAmt2">[41]Input!$K$121</definedName>
    <definedName name="RevCas1AmortAmt3">[41]Input!$K$123</definedName>
    <definedName name="RevCas1AmortAmt3G1">[5]Input!$L$121</definedName>
    <definedName name="RevCas1AmortPer1">[41]Input!$Q$119</definedName>
    <definedName name="RevCas1AmortPer1G1">[5]Input!$R$121</definedName>
    <definedName name="RevCas1AmortPer2">[41]Input!$Q$121</definedName>
    <definedName name="RevCas1AmortPer3">[41]Input!$Q$123</definedName>
    <definedName name="RevCas1AmortStart">[5]Input!$H$123</definedName>
    <definedName name="RevCas1Bal">[41]Input!$G$119</definedName>
    <definedName name="RevCas1BillPerEnd">[41]Input!$Q$117</definedName>
    <definedName name="RevCas1BillPerEndG1">[5]Input!$R$115</definedName>
    <definedName name="RevCas1CaseNum">[41]Input!$G$117</definedName>
    <definedName name="RevCas1CaseNumG1">[5]Input!$H$115</definedName>
    <definedName name="RevCas1DateOfOrder">[41]Input!$K$117</definedName>
    <definedName name="RevCas1DateOfOrderG1">[5]Input!$L$115</definedName>
    <definedName name="RevCas2AllInp">[5]Input!$H$129,[5]Input!$H$131,[5]Input!$H$137,[5]Input!$L$129,[5]Input!$L$131,[5]Input!$L$133,[5]Input!$L$135,[5]Input!$R$129,[5]Input!$R$131,[5]Input!$R$133,[5]Input!$R$135</definedName>
    <definedName name="RevCas2AmortAmt1">[41]Input!$K$133</definedName>
    <definedName name="RevCas2AmortAmt3">[41]Input!$K$137</definedName>
    <definedName name="RevCas2AmortPer1">[41]Input!$Q$133</definedName>
    <definedName name="RevCas2AmortPer2">[5]Input!$R$106</definedName>
    <definedName name="RevCas2AmortPer3">[41]Input!$Q$137</definedName>
    <definedName name="RevCas2AmortStart">[5]Input!$H$137</definedName>
    <definedName name="RevCas2Bal">[41]Input!$G$133</definedName>
    <definedName name="RevCas2BillPerEnd">[5]Input!$R$129</definedName>
    <definedName name="RevCas2CaseNum">[5]Input!$H$129</definedName>
    <definedName name="RevCas2DateOfOrder">[5]Input!$L$129</definedName>
    <definedName name="RevCas3AllInp">[5]Input!$H$143,[5]Input!$H$145,[5]Input!$H$151,[5]Input!$L$143,[5]Input!$L$145,[5]Input!$L$147,[5]Input!$L$149,[5]Input!$R$143,[5]Input!$R$145,[5]Input!$R$147,[5]Input!$R$149</definedName>
    <definedName name="RevCas3AmortAmt1">[5]Input!$L$107</definedName>
    <definedName name="RevCas3AmortAmt2">[5]Input!$L$109</definedName>
    <definedName name="RevCas3AmortAmt3">[5]Input!$L$111</definedName>
    <definedName name="RevCas3AmortPer1">[5]Input!$R$107</definedName>
    <definedName name="RevCas3AmortPer2">[5]Input!$R$109</definedName>
    <definedName name="RevCas3AmortPer3">[5]Input!$R$111</definedName>
    <definedName name="RevCas3AmortStart">[5]Input!$H$151</definedName>
    <definedName name="RevCas3Bal">[5]Input!$H$107</definedName>
    <definedName name="RevCas3BillPerEnd">[5]Input!$R$143</definedName>
    <definedName name="RevCas3CaseNum">[5]Input!$H$143</definedName>
    <definedName name="RevCas3DateOfOrder">[5]Input!$L$143</definedName>
    <definedName name="RevCas4AllInp">[5]Input!$H$157,[5]Input!$H$159,[5]Input!$H$165,[5]Input!$L$157,[5]Input!$L$159,[5]Input!$L$161,[5]Input!$L$163,[5]Input!$R$157,[5]Input!$R$159,[5]Input!$R$161,[5]Input!$R$163</definedName>
    <definedName name="RevCas4AmortAmt1">[41]Input!$K$161</definedName>
    <definedName name="RevCas4AmortAmt2">[5]Input!$L$123</definedName>
    <definedName name="RevCas4AmortAmt3">[5]Input!$L$125</definedName>
    <definedName name="RevCas4AmortPer1">[41]Input!$Q$161</definedName>
    <definedName name="RevCas4AmortPer2">[5]Input!$R$123</definedName>
    <definedName name="RevCas4AmortPer3">[5]Input!$R$125</definedName>
    <definedName name="RevCas4AmortStart">[5]Input!$H$165</definedName>
    <definedName name="RevCas4Bal">[5]Input!$H$121</definedName>
    <definedName name="RevCas4BillPerEnd">[5]Input!$R$157</definedName>
    <definedName name="RevCas4CaseNum">[5]Input!$H$157</definedName>
    <definedName name="RevCas4DateOfOrder">[5]Input!$L$157</definedName>
    <definedName name="RevCas5AllInp">[5]Input!$H$171,[5]Input!$H$173,[5]Input!$H$179,[5]Input!$L$171,[5]Input!$L$173,[5]Input!$L$175,[5]Input!$L$177,[5]Input!$R$171,[5]Input!$R$173,[5]Input!$R$175,[5]Input!$R$177</definedName>
    <definedName name="RevCas5AmortAmt1">[5]Input!$L$135</definedName>
    <definedName name="RevCas5AmortAmt2">[5]Input!$L$137</definedName>
    <definedName name="RevCas5AmortAmt3">[5]Input!$L$139</definedName>
    <definedName name="RevCas5AmortPer1">[5]Input!$R$135</definedName>
    <definedName name="RevCas5AmortPer2">[41]Input!$Q$177</definedName>
    <definedName name="RevCas5AmortPer3">[5]Input!$R$139</definedName>
    <definedName name="RevCas5AmortStart">[5]Input!$H$179</definedName>
    <definedName name="RevCas5Bal">[41]Input!$G$175</definedName>
    <definedName name="RevCas5BillPerEnd">[5]Input!$R$171</definedName>
    <definedName name="RevCas5CaseNum">[5]Input!$H$171</definedName>
    <definedName name="RevCas5DateOfOrder">[5]Input!$L$171</definedName>
    <definedName name="Reviewed_By">#REF!</definedName>
    <definedName name="RMRate">#REF!</definedName>
    <definedName name="RowDetails1">#REF!</definedName>
    <definedName name="RptgMonth">[25]ListsValues!$F$3</definedName>
    <definedName name="RptgMonthList">[25]ListsValues!$C$14:$C$26</definedName>
    <definedName name="RptgMonthLYr">[25]ListsValues!$F$7</definedName>
    <definedName name="SAPBEXhrIndnt" hidden="1">"Wide"</definedName>
    <definedName name="SAPsysID" hidden="1">"708C5W7SBKP804JT78WJ0JNKI"</definedName>
    <definedName name="SAPwbID" hidden="1">"ARS"</definedName>
    <definedName name="sdaf" hidden="1">{#N/A,#N/A,FALSE,"Capitaliztion Matrix";#N/A,#N/A,FALSE,"4YR P&amp;L";#N/A,#N/A,FALSE,"Program Contributions";#N/A,#N/A,FALSE,"P&amp;L Trans YR 2";#N/A,#N/A,FALSE,"Rev &amp; EBITDA YR2";#N/A,#N/A,FALSE,"P&amp;L Trans YR 1";#N/A,#N/A,FALSE,"Rev &amp; EBITDA YR1"}</definedName>
    <definedName name="sencount" hidden="1">1</definedName>
    <definedName name="ServCo_TotalDis">[9]Input!$B$58</definedName>
    <definedName name="SERVCO2">'[35]2010 Emple Summary_pivot'!$N$5:$AA$12</definedName>
    <definedName name="Sheet_Descriptions">#REF!</definedName>
    <definedName name="solver_cvg" hidden="1">0.001</definedName>
    <definedName name="solver_drv" hidden="1">1</definedName>
    <definedName name="solver_est" hidden="1">1</definedName>
    <definedName name="solver_itr" hidden="1">100</definedName>
    <definedName name="solver_lin" hidden="1">2</definedName>
    <definedName name="solver_neg" hidden="1">2</definedName>
    <definedName name="solver_num" hidden="1">0</definedName>
    <definedName name="solver_nwt" hidden="1">1</definedName>
    <definedName name="solver_opt" hidden="1">#REF!</definedName>
    <definedName name="solver_pre" hidden="1">0.000001</definedName>
    <definedName name="solver_scl" hidden="1">2</definedName>
    <definedName name="solver_sho" hidden="1">2</definedName>
    <definedName name="solver_tim" hidden="1">100</definedName>
    <definedName name="solver_tol" hidden="1">0.05</definedName>
    <definedName name="solver_typ" hidden="1">1</definedName>
    <definedName name="solver_val" hidden="1">0</definedName>
    <definedName name="StartBalance">[18]Startup!$N$8</definedName>
    <definedName name="StartBalanceG1">[42]Startup!$N$10</definedName>
    <definedName name="StartBalanceG2">[5]Startup!$N$12</definedName>
    <definedName name="StartBillMonth">[18]Startup!$N$5</definedName>
    <definedName name="SUPPORT">#REF!</definedName>
    <definedName name="SUPPORTQ">[26]SupportN!#REF!</definedName>
    <definedName name="SVCOFinGLTable">'[9]GainLoss Amort Schedule'!$A$62:$AM$78</definedName>
    <definedName name="SVCORegGLTable">#REF!</definedName>
    <definedName name="TableName">"Dummy"</definedName>
    <definedName name="TaxRate">[31]Inputs!$D$8:$H$8</definedName>
    <definedName name="test" hidden="1">{#N/A,#N/A,FALSE,"CONS-LIN";#N/A,#N/A,FALSE,"CONS-Analog";#N/A,#N/A,FALSE,"KXAN";#N/A,#N/A,FALSE,"WANE";#N/A,#N/A,FALSE,"WAVY";#N/A,#N/A,FALSE,"WISH";#N/A,#N/A,FALSE,"WNLO";#N/A,#N/A,FALSE,"WIVB";#N/A,#N/A,FALSE,"WLFI";#N/A,#N/A,FALSE,"WOOD";#N/A,#N/A,FALSE,"WTNH";#N/A,#N/A,FALSE,"WWLP";#N/A,#N/A,FALSE,"WWLP";#N/A,#N/A,FALSE,"WAPA";#N/A,#N/A,FALSE,"KNVA";#N/A,#N/A,FALSE,"WCTX";#N/A,#N/A,FALSE,"WXSP";#N/A,#N/A,FALSE,"WOTV";#N/A,#N/A,FALSE,"WVBT";#N/A,#N/A,FALSE,"WAND"}</definedName>
    <definedName name="Testa">[1]Ins!#REF!</definedName>
    <definedName name="ticklkup">'[41]Tickmarks Input'!$B$3:$G$71</definedName>
    <definedName name="TotalPayments">#REF!</definedName>
    <definedName name="TP_Footer_User" hidden="1">"JENKINT"</definedName>
    <definedName name="TP_Footer_Version" hidden="1">"v4.00"</definedName>
    <definedName name="ttt">#REF!</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UnionGLTable">#REF!</definedName>
    <definedName name="vaffas" hidden="1">{#N/A,#N/A,FALSE,"New-RegularBevel";#N/A,#N/A,FALSE,"Optiva-Optiva2";#N/A,#N/A,FALSE,"Cathlon-Monoblok";#N/A,#N/A,FALSE,"Stylets"}</definedName>
    <definedName name="ValDate">#REF!</definedName>
    <definedName name="VALLEY">[1]Ins!#REF!</definedName>
    <definedName name="vital5">'[24]Customize Your Invoice'!$E$15</definedName>
    <definedName name="vvvv" hidden="1">{#N/A,#N/A,FALSE,"New-RegularBevel";#N/A,#N/A,FALSE,"Optiva-Optiva2";#N/A,#N/A,FALSE,"Cathlon-Monoblok";#N/A,#N/A,FALSE,"Stylets"}</definedName>
    <definedName name="vvvvv" hidden="1">{#N/A,#N/A,FALSE,"Costi per Gruppo ";#N/A,#N/A,FALSE,"New-RegularBevel";#N/A,#N/A,FALSE,"Optiva-Optiva2";#N/A,#N/A,FALSE,"Cathlon-Monoblok";#N/A,#N/A,FALSE,"Stylets";#N/A,#N/A,FALSE,"Totali"}</definedName>
    <definedName name="wavylws" hidden="1">{#N/A,#N/A,FALSE,"CONS-LIN";#N/A,#N/A,FALSE,"CONS-Analog";#N/A,#N/A,FALSE,"KXAN";#N/A,#N/A,FALSE,"WANE";#N/A,#N/A,FALSE,"WAVY";#N/A,#N/A,FALSE,"WISH";#N/A,#N/A,FALSE,"WNLO";#N/A,#N/A,FALSE,"WIVB";#N/A,#N/A,FALSE,"WLFI";#N/A,#N/A,FALSE,"WOOD";#N/A,#N/A,FALSE,"WTNH";#N/A,#N/A,FALSE,"WWLP";#N/A,#N/A,FALSE,"WWLP";#N/A,#N/A,FALSE,"WAPA";#N/A,#N/A,FALSE,"KNVA";#N/A,#N/A,FALSE,"WCTX";#N/A,#N/A,FALSE,"WXSP";#N/A,#N/A,FALSE,"WOTV";#N/A,#N/A,FALSE,"WVBT";#N/A,#N/A,FALSE,"WAND"}</definedName>
    <definedName name="wishlws" hidden="1">{#N/A,#N/A,FALSE,"CONS-LIN";#N/A,#N/A,FALSE,"CONS-Analog";#N/A,#N/A,FALSE,"KXAN";#N/A,#N/A,FALSE,"WANE";#N/A,#N/A,FALSE,"WAVY";#N/A,#N/A,FALSE,"WISH";#N/A,#N/A,FALSE,"WNLO";#N/A,#N/A,FALSE,"WIVB";#N/A,#N/A,FALSE,"WLFI";#N/A,#N/A,FALSE,"WOOD";#N/A,#N/A,FALSE,"WTNH";#N/A,#N/A,FALSE,"WWLP";#N/A,#N/A,FALSE,"WWLP";#N/A,#N/A,FALSE,"WAPA";#N/A,#N/A,FALSE,"KNVA";#N/A,#N/A,FALSE,"WCTX";#N/A,#N/A,FALSE,"WXSP";#N/A,#N/A,FALSE,"WOTV";#N/A,#N/A,FALSE,"WVBT";#N/A,#N/A,FALSE,"WAND"}</definedName>
    <definedName name="WKE_TotalDis">[9]Input!$B$60</definedName>
    <definedName name="WKEUnion_TotalDis">[9]Input!$B$61</definedName>
    <definedName name="WORKERS">[1]Ins!#REF!</definedName>
    <definedName name="wrn.AcqState." hidden="1">{#N/A,#N/A,TRUE,"Acq-Ass";#N/A,#N/A,TRUE,"Acq-IS";#N/A,#N/A,TRUE,"Acq-BS";#N/A,#N/A,TRUE,"Acq-CF"}</definedName>
    <definedName name="wrn.AcqState._2" hidden="1">{#N/A,#N/A,TRUE,"Acq-Ass";#N/A,#N/A,TRUE,"Acq-IS";#N/A,#N/A,TRUE,"Acq-BS";#N/A,#N/A,TRUE,"Acq-CF"}</definedName>
    <definedName name="wrn.AcqState._22" hidden="1">{#N/A,#N/A,TRUE,"Acq-Ass";#N/A,#N/A,TRUE,"Acq-IS";#N/A,#N/A,TRUE,"Acq-BS";#N/A,#N/A,TRUE,"Acq-CF"}</definedName>
    <definedName name="wrn.AcqState.2" hidden="1">{#N/A,#N/A,TRUE,"Acq-Ass";#N/A,#N/A,TRUE,"Acq-IS";#N/A,#N/A,TRUE,"Acq-BS";#N/A,#N/A,TRUE,"Acq-CF"}</definedName>
    <definedName name="wrn.Acquiror." hidden="1">{#N/A,#N/A,TRUE,"Acq-Ass";#N/A,#N/A,TRUE,"Acq-IS";#N/A,#N/A,TRUE,"Acq-BS";#N/A,#N/A,TRUE,"Acq-CF";#N/A,#N/A,TRUE,"Acq-Proj";#N/A,#N/A,TRUE,"Acq-CapEx";#N/A,#N/A,TRUE,"Acq-Debt";#N/A,#N/A,TRUE,"Acq-Int";#N/A,#N/A,TRUE,"Acq-BD";#N/A,#N/A,TRUE,"Acq-TD";#N/A,#N/A,TRUE,"Acq-Taxes";#N/A,#N/A,TRUE,"Acq-Credit";#N/A,#N/A,TRUE,"Acq-Val";#N/A,#N/A,TRUE,"Acq-Mult Val"}</definedName>
    <definedName name="wrn.Acquiror._2" hidden="1">{#N/A,#N/A,TRUE,"Acq-Ass";#N/A,#N/A,TRUE,"Acq-IS";#N/A,#N/A,TRUE,"Acq-BS";#N/A,#N/A,TRUE,"Acq-CF";#N/A,#N/A,TRUE,"Acq-Proj";#N/A,#N/A,TRUE,"Acq-CapEx";#N/A,#N/A,TRUE,"Acq-Debt";#N/A,#N/A,TRUE,"Acq-Int";#N/A,#N/A,TRUE,"Acq-BD";#N/A,#N/A,TRUE,"Acq-TD";#N/A,#N/A,TRUE,"Acq-Taxes";#N/A,#N/A,TRUE,"Acq-Credit";#N/A,#N/A,TRUE,"Acq-Val";#N/A,#N/A,TRUE,"Acq-Mult Val"}</definedName>
    <definedName name="wrn.Acquiror._22" hidden="1">{#N/A,#N/A,TRUE,"Acq-Ass";#N/A,#N/A,TRUE,"Acq-IS";#N/A,#N/A,TRUE,"Acq-BS";#N/A,#N/A,TRUE,"Acq-CF";#N/A,#N/A,TRUE,"Acq-Proj";#N/A,#N/A,TRUE,"Acq-CapEx";#N/A,#N/A,TRUE,"Acq-Debt";#N/A,#N/A,TRUE,"Acq-Int";#N/A,#N/A,TRUE,"Acq-BD";#N/A,#N/A,TRUE,"Acq-TD";#N/A,#N/A,TRUE,"Acq-Taxes";#N/A,#N/A,TRUE,"Acq-Credit";#N/A,#N/A,TRUE,"Acq-Val";#N/A,#N/A,TRUE,"Acq-Mult Val"}</definedName>
    <definedName name="wrn.Acquiror.2" hidden="1">{#N/A,#N/A,TRUE,"Acq-Ass";#N/A,#N/A,TRUE,"Acq-IS";#N/A,#N/A,TRUE,"Acq-BS";#N/A,#N/A,TRUE,"Acq-CF";#N/A,#N/A,TRUE,"Acq-Proj";#N/A,#N/A,TRUE,"Acq-CapEx";#N/A,#N/A,TRUE,"Acq-Debt";#N/A,#N/A,TRUE,"Acq-Int";#N/A,#N/A,TRUE,"Acq-BD";#N/A,#N/A,TRUE,"Acq-TD";#N/A,#N/A,TRUE,"Acq-Taxes";#N/A,#N/A,TRUE,"Acq-Credit";#N/A,#N/A,TRUE,"Acq-Val";#N/A,#N/A,TRUE,"Acq-Mult Val"}</definedName>
    <definedName name="wrn.AcqVal." hidden="1">{#N/A,#N/A,FALSE,"Acq-Val";#N/A,#N/A,FALSE,"Acq-Mult Val"}</definedName>
    <definedName name="wrn.AcqVal._2" hidden="1">{#N/A,#N/A,FALSE,"Acq-Val";#N/A,#N/A,FALSE,"Acq-Mult Val"}</definedName>
    <definedName name="wrn.AcqVal._22" hidden="1">{#N/A,#N/A,FALSE,"Acq-Val";#N/A,#N/A,FALSE,"Acq-Mult Val"}</definedName>
    <definedName name="wrn.AcqVal.2" hidden="1">{#N/A,#N/A,FALSE,"Acq-Val";#N/A,#N/A,FALSE,"Acq-Mult Val"}</definedName>
    <definedName name="wrn.all." hidden="1">{#N/A,#N/A,FALSE,"Brad BANM_S";#N/A,#N/A,FALSE,"Brad SAM_BANM";#N/A,#N/A,FALSE,"Brad_LD";#N/A,#N/A,FALSE,"BANM-&gt;S";#N/A,#N/A,FALSE,"BANM_S";#N/A,#N/A,FALSE,"S-&gt;BANM";#N/A,#N/A,FALSE,"SAM_BANM";#N/A,#N/A,FALSE,"BANM";#N/A,#N/A,FALSE,"Sam"}</definedName>
    <definedName name="wrn.All._.Financials." hidden="1">{#N/A,#N/A,TRUE,"Assumptions";#N/A,#N/A,TRUE,"Op Projection";#N/A,#N/A,TRUE,"Capital";#N/A,#N/A,TRUE,"Income";#N/A,#N/A,TRUE,"Balance";#N/A,#N/A,TRUE,"Sources&amp;Uses"}</definedName>
    <definedName name="wrn.Balance._.Sheets." hidden="1">{#N/A,#N/A,FALSE,"Bal sht";"Qtrly Bal Sht",#N/A,FALSE,"Bal sht - QTR"}</definedName>
    <definedName name="wrn.Board._.Forecast." hidden="1">{#N/A,#N/A,FALSE,"CONS";#N/A,#N/A,FALSE,"CONS-AN";#N/A,#N/A,FALSE,"CONS-INT";#N/A,#N/A,FALSE,"CONS-LWS";#N/A,#N/A,FALSE,"CONS-AFF";#N/A,#N/A,FALSE,"CONS-LMA";#N/A,#N/A,FALSE,"CONS-LP";#N/A,#N/A,FALSE,"KXAN";#N/A,#N/A,FALSE,"WANE";#N/A,#N/A,FALSE,"WAVY";#N/A,#N/A,FALSE,"WISH";#N/A,#N/A,FALSE,"WIVB";#N/A,#N/A,FALSE,"WLFI";#N/A,#N/A,FALSE,"WNLO";#N/A,#N/A,FALSE,"WOOD";#N/A,#N/A,FALSE,"WTNH";#N/A,#N/A,FALSE,"WWLP";#N/A,#N/A,FALSE,"WAPA";#N/A,#N/A,FALSE,"KNVA";#N/A,#N/A,FALSE,"WCTX";#N/A,#N/A,FALSE,"WOTV";#N/A,#N/A,FALSE,"WVBT";#N/A,#N/A,FALSE,"WXSP";#N/A,#N/A,FALSE,"WAND";#N/A,#N/A,FALSE,"iKXAN";#N/A,#N/A,FALSE,"iWANE";#N/A,#N/A,FALSE,"iWAPA";#N/A,#N/A,FALSE,"iWAVY";#N/A,#N/A,FALSE,"iWISH";#N/A,#N/A,FALSE,"iWIVB";#N/A,#N/A,FALSE,"iWOOD";#N/A,#N/A,FALSE,"iWTNH";#N/A,#N/A,FALSE,"iWWLP";#N/A,#N/A,FALSE,"iWCTX";#N/A,#N/A,FALSE,"WANE-LW";#N/A,#N/A,FALSE,"WAVY-LW";#N/A,#N/A,FALSE,"WISH-LW";#N/A,#N/A,FALSE,"CORP"}</definedName>
    <definedName name="wrn.CANWEST._.GLOBAL." hidden="1">{"BS",#N/A,FALSE;"RE",#N/A,FALSE;"IS",#N/A,FALSE;"CASH",#N/A,FALSE}</definedName>
    <definedName name="wrn.Combination." hidden="1">{#N/A,#N/A,FALSE,"Combo-Ass ";#N/A,#N/A,FALSE,"Combo-AD sum";#N/A,#N/A,FALSE,"Combo-Syn Sens";#N/A,#N/A,FALSE,"Combo-Contr";#N/A,#N/A,FALSE,"Combo-Credit Sum";#N/A,#N/A,FALSE,"Combo-Credit";#N/A,#N/A,FALSE,"Combo-AD";#N/A,#N/A,FALSE,"Combo-AD";#N/A,#N/A,FALSE,"Combo-AD CF";#N/A,#N/A,FALSE,"Combo-IS";#N/A,#N/A,FALSE,"Combo-BS";#N/A,#N/A,FALSE,"Combo-CF";#N/A,#N/A,FALSE,"Combo-Debt";#N/A,#N/A,FALSE,"Combo-Int";#N/A,#N/A,FALSE,"Combo-CapEx";#N/A,#N/A,FALSE,"Combo-BD";#N/A,#N/A,FALSE,"Combo-TD";#N/A,#N/A,FALSE,"Combo-Taxes";#N/A,#N/A,FALSE,"Combo-Val";#N/A,#N/A,FALSE,"Combo-Mult Va"}</definedName>
    <definedName name="wrn.Combination._2" hidden="1">{#N/A,#N/A,FALSE,"Combo-Ass ";#N/A,#N/A,FALSE,"Combo-AD sum";#N/A,#N/A,FALSE,"Combo-Syn Sens";#N/A,#N/A,FALSE,"Combo-Contr";#N/A,#N/A,FALSE,"Combo-Credit Sum";#N/A,#N/A,FALSE,"Combo-Credit";#N/A,#N/A,FALSE,"Combo-AD";#N/A,#N/A,FALSE,"Combo-AD";#N/A,#N/A,FALSE,"Combo-AD CF";#N/A,#N/A,FALSE,"Combo-IS";#N/A,#N/A,FALSE,"Combo-BS";#N/A,#N/A,FALSE,"Combo-CF";#N/A,#N/A,FALSE,"Combo-Debt";#N/A,#N/A,FALSE,"Combo-Int";#N/A,#N/A,FALSE,"Combo-CapEx";#N/A,#N/A,FALSE,"Combo-BD";#N/A,#N/A,FALSE,"Combo-TD";#N/A,#N/A,FALSE,"Combo-Taxes";#N/A,#N/A,FALSE,"Combo-Val";#N/A,#N/A,FALSE,"Combo-Mult Va"}</definedName>
    <definedName name="wrn.Combination._22" hidden="1">{#N/A,#N/A,FALSE,"Combo-Ass ";#N/A,#N/A,FALSE,"Combo-AD sum";#N/A,#N/A,FALSE,"Combo-Syn Sens";#N/A,#N/A,FALSE,"Combo-Contr";#N/A,#N/A,FALSE,"Combo-Credit Sum";#N/A,#N/A,FALSE,"Combo-Credit";#N/A,#N/A,FALSE,"Combo-AD";#N/A,#N/A,FALSE,"Combo-AD";#N/A,#N/A,FALSE,"Combo-AD CF";#N/A,#N/A,FALSE,"Combo-IS";#N/A,#N/A,FALSE,"Combo-BS";#N/A,#N/A,FALSE,"Combo-CF";#N/A,#N/A,FALSE,"Combo-Debt";#N/A,#N/A,FALSE,"Combo-Int";#N/A,#N/A,FALSE,"Combo-CapEx";#N/A,#N/A,FALSE,"Combo-BD";#N/A,#N/A,FALSE,"Combo-TD";#N/A,#N/A,FALSE,"Combo-Taxes";#N/A,#N/A,FALSE,"Combo-Val";#N/A,#N/A,FALSE,"Combo-Mult Va"}</definedName>
    <definedName name="wrn.Combination.2" hidden="1">{#N/A,#N/A,FALSE,"Combo-Ass ";#N/A,#N/A,FALSE,"Combo-AD sum";#N/A,#N/A,FALSE,"Combo-Syn Sens";#N/A,#N/A,FALSE,"Combo-Contr";#N/A,#N/A,FALSE,"Combo-Credit Sum";#N/A,#N/A,FALSE,"Combo-Credit";#N/A,#N/A,FALSE,"Combo-AD";#N/A,#N/A,FALSE,"Combo-AD";#N/A,#N/A,FALSE,"Combo-AD CF";#N/A,#N/A,FALSE,"Combo-IS";#N/A,#N/A,FALSE,"Combo-BS";#N/A,#N/A,FALSE,"Combo-CF";#N/A,#N/A,FALSE,"Combo-Debt";#N/A,#N/A,FALSE,"Combo-Int";#N/A,#N/A,FALSE,"Combo-CapEx";#N/A,#N/A,FALSE,"Combo-BD";#N/A,#N/A,FALSE,"Combo-TD";#N/A,#N/A,FALSE,"Combo-Taxes";#N/A,#N/A,FALSE,"Combo-Val";#N/A,#N/A,FALSE,"Combo-Mult Va"}</definedName>
    <definedName name="wrn.ComboResults." hidden="1">{#N/A,#N/A,FALSE,"Combo-Ass ";#N/A,#N/A,FALSE,"Combo-AD sum";#N/A,#N/A,FALSE,"Combo-Syn Sens";#N/A,#N/A,FALSE,"Combo-Contr";#N/A,#N/A,FALSE,"Combo-Credit Sum";#N/A,#N/A,FALSE,"Combo-Credit";#N/A,#N/A,FALSE,"Combo-AD";#N/A,#N/A,FALSE,"Combo-AD CF"}</definedName>
    <definedName name="wrn.ComboResults._2" hidden="1">{#N/A,#N/A,FALSE,"Combo-Ass ";#N/A,#N/A,FALSE,"Combo-AD sum";#N/A,#N/A,FALSE,"Combo-Syn Sens";#N/A,#N/A,FALSE,"Combo-Contr";#N/A,#N/A,FALSE,"Combo-Credit Sum";#N/A,#N/A,FALSE,"Combo-Credit";#N/A,#N/A,FALSE,"Combo-AD";#N/A,#N/A,FALSE,"Combo-AD CF"}</definedName>
    <definedName name="wrn.ComboResults._22" hidden="1">{#N/A,#N/A,FALSE,"Combo-Ass ";#N/A,#N/A,FALSE,"Combo-AD sum";#N/A,#N/A,FALSE,"Combo-Syn Sens";#N/A,#N/A,FALSE,"Combo-Contr";#N/A,#N/A,FALSE,"Combo-Credit Sum";#N/A,#N/A,FALSE,"Combo-Credit";#N/A,#N/A,FALSE,"Combo-AD";#N/A,#N/A,FALSE,"Combo-AD CF"}</definedName>
    <definedName name="wrn.ComboResults.2" hidden="1">{#N/A,#N/A,FALSE,"Combo-Ass ";#N/A,#N/A,FALSE,"Combo-AD sum";#N/A,#N/A,FALSE,"Combo-Syn Sens";#N/A,#N/A,FALSE,"Combo-Contr";#N/A,#N/A,FALSE,"Combo-Credit Sum";#N/A,#N/A,FALSE,"Combo-Credit";#N/A,#N/A,FALSE,"Combo-AD";#N/A,#N/A,FALSE,"Combo-AD CF"}</definedName>
    <definedName name="wrn.ComboState." hidden="1">{#N/A,#N/A,FALSE,"Combo-Ass ";#N/A,#N/A,FALSE,"Combo-IS";#N/A,#N/A,FALSE,"Combo-BS";#N/A,#N/A,FALSE,"Combo-CF"}</definedName>
    <definedName name="wrn.ComboState._2" hidden="1">{#N/A,#N/A,FALSE,"Combo-Ass ";#N/A,#N/A,FALSE,"Combo-IS";#N/A,#N/A,FALSE,"Combo-BS";#N/A,#N/A,FALSE,"Combo-CF"}</definedName>
    <definedName name="wrn.ComboState._22" hidden="1">{#N/A,#N/A,FALSE,"Combo-Ass ";#N/A,#N/A,FALSE,"Combo-IS";#N/A,#N/A,FALSE,"Combo-BS";#N/A,#N/A,FALSE,"Combo-CF"}</definedName>
    <definedName name="wrn.ComboState.2" hidden="1">{#N/A,#N/A,FALSE,"Combo-Ass ";#N/A,#N/A,FALSE,"Combo-IS";#N/A,#N/A,FALSE,"Combo-BS";#N/A,#N/A,FALSE,"Combo-CF"}</definedName>
    <definedName name="wrn.DCF." hidden="1">{#N/A,#N/A,FALSE,"Brad_DCFM";#N/A,#N/A,FALSE,"Nick_DCFM";#N/A,#N/A,FALSE,"Mobile_DCFM"}</definedName>
    <definedName name="wrn.Detail._.Income._.Statement." hidden="1">{"Facility Detail",#N/A,FALSE,"P&amp;L Detail"}</definedName>
    <definedName name="wrn.Everything." hidden="1">{"Inc.St. Annual",#N/A,FALSE,"Inc.St.";"Inc.St. Qtr",#N/A,FALSE,"Inc.St.";#N/A,#N/A,FALSE,"Bal.Sht.";"Cash Flow Annual",#N/A,FALSE,"Cash Flow";"Cash Flow Qtr",#N/A,FALSE,"Cash Flow";#N/A,#N/A,FALSE,"Debt";#N/A,#N/A,FALSE,"DCF";"Summary Annual",#N/A,FALSE,"Summary";"Summary Qtr",#N/A,FALSE,"Summary"}</definedName>
    <definedName name="wrn.Facility._.Profit._.and._.Loss." hidden="1">{"Domestic Prisons - Prior to 1998 - 1",#N/A,FALSE,"Domestic Prisons";"Domestic Prisons - Prior to 1998 - 2",#N/A,FALSE,"Domestic Prisons";"Domestic Prisons - 1998",#N/A,FALSE,"Domestic Prisons";"Domestic Prisons - 1999",#N/A,FALSE,"Domestic Prisons";"Domestic Prisons - 2000",#N/A,FALSE,"Domestic Prisons";"Domestic Prisons - 2001",#N/A,FALSE,"Domestic Prisons"}</definedName>
    <definedName name="wrn.Financial._.Statements." hidden="1">{"Stmt of Ops",#N/A,FALSE,"Statement of Operations";"Stmt of Ops - non-GAAP",#N/A,FALSE,"Stmt of Ops_non GAAP analysis";"BS &amp; CF",#N/A,FALSE,"Balsheet &amp; Cashflow";"CapEx buildup",#N/A,FALSE,"CapEx Buildup";"headcount buildup",#N/A,FALSE,"Headcount Buildup";"expense summary",#N/A,FALSE,"Expense Summary"}</definedName>
    <definedName name="wrn.ICP." hidden="1">{#N/A,#N/A,FALSE,"ICP Europa";#N/A,#N/A,FALSE,"ICP Francia";#N/A,#N/A,FALSE,"ICP Oriente";#N/A,#N/A,FALSE,"ICP Giappone";#N/A,#N/A,FALSE,"ICP Korea";#N/A,#N/A,FALSE,"ICP Riepilogo"}</definedName>
    <definedName name="wrn.Income._.Statements." hidden="1">{"Income Statement",#N/A,FALSE,"P&amp;L - $";"Quarterly Income Statement",#N/A,FALSE,"P&amp;L Detail"}</definedName>
    <definedName name="wrn.LUXCOS." hidden="1">{"LUX_ASSET",#N/A,FALSE,"CII-Q494.XLS";"LUX_LIAB",#N/A,FALSE,"CII-Q494.XLS";"LUX_INC",#N/A,FALSE,"CII-Q494.XLS";"LUXje",#N/A,FALSE,"CII-Q494.XLS"}</definedName>
    <definedName name="wrn.Market._.Share._.Report." hidden="1">{#N/A,#N/A,FALSE,"Summary";#N/A,#N/A,FALSE,"CONS";#N/A,#N/A,FALSE,"Aff";#N/A,#N/A,FALSE,"LMA";#N/A,#N/A,FALSE,"WAPA";#N/A,#N/A,FALSE,"WISH";#N/A,#N/A,FALSE,"Hartford";#N/A,#N/A,FALSE,"WTNH";#N/A,#N/A,FALSE,"WCTX";#N/A,#N/A,FALSE,"Battle Creek";#N/A,#N/A,FALSE,"WOOD";#N/A,#N/A,FALSE,"WOTV";#N/A,#N/A,FALSE,"WXSP";#N/A,#N/A,FALSE,"Norfolk";#N/A,#N/A,FALSE,"WAVY";#N/A,#N/A,FALSE,"WVBT";#N/A,#N/A,FALSE,"Buffalo";#N/A,#N/A,FALSE,"WIVB";#N/A,#N/A,FALSE,"WNLO";#N/A,#N/A,FALSE,"Austin";#N/A,#N/A,FALSE,"KXAN";#N/A,#N/A,FALSE,"KNVA";#N/A,#N/A,FALSE,"WANE";#N/A,#N/A,FALSE,"WWLP";#N/A,#N/A,FALSE,"WLFI"}</definedName>
    <definedName name="wrn.Phase._.in." hidden="1">{"Phase in summary",#N/A,FALSE,"P&amp;L Phased"}</definedName>
    <definedName name="wrn.PL._.Detail." hidden="1">{#N/A,#N/A,FALSE,"P&amp;L Detail";#N/A,#N/A,FALSE,"P&amp;L Detail";#N/A,#N/A,FALSE,"P&amp;L Detail"}</definedName>
    <definedName name="wrn.Print." hidden="1">{"Structure",#N/A,FALSE,"Structure";"Ownership",#N/A,FALSE,"Ownership";"Returns by Security",#N/A,FALSE,"Returns Summary";"Returns by Holder",#N/A,FALSE,"Returns Summary";"Returns Matrix",#N/A,FALSE,"Returns Summary";"Exit Summary",#N/A,FALSE,"Exit Summary";"Assumptions",#N/A,FALSE,"Projection Assumptions";"Income Statement",#N/A,FALSE,"Income Statement";"Cash Flows",#N/A,FALSE,"Cash Flow";"Balance Sheet",#N/A,FALSE,"Balance Sheet";"Debt Summary 1",#N/A,FALSE,"Debt Summary";"Debt Summary 2",#N/A,FALSE,"Debt Summary"}</definedName>
    <definedName name="wrn.Print._.All._.Worksheets." hidden="1">{#N/A,#N/A,FALSE,"Capitaliztion Matrix";#N/A,#N/A,FALSE,"4YR P&amp;L";#N/A,#N/A,FALSE,"Program Contributions";#N/A,#N/A,FALSE,"P&amp;L Trans YR 2";#N/A,#N/A,FALSE,"Rev &amp; EBITDA YR2";#N/A,#N/A,FALSE,"P&amp;L Trans YR 1";#N/A,#N/A,FALSE,"Rev &amp; EBITDA YR1"}</definedName>
    <definedName name="wrn.Print2." hidden="1">{"Structure",#N/A,FALSE,"Structure";"Ownership",#N/A,FALSE,"Ownership";"Returns by Security",#N/A,FALSE,"Returns Summary";"Returns by Holder",#N/A,FALSE,"Returns Summary";"Returns Matrix",#N/A,FALSE,"Returns Summary";"Exit Summary",#N/A,FALSE,"Exit Summary";"Assumptions",#N/A,FALSE,"Projection Assumptions";"Income Statement",#N/A,FALSE,"Income Statement";"Cash Flows",#N/A,FALSE,"Cash Flow";"Balance Sheet",#N/A,FALSE,"Balance Sheet";"Debt Summary 1",#N/A,FALSE,"Debt Summary";"Debt Summary 2",#N/A,FALSE,"Debt Summary"}</definedName>
    <definedName name="wrn.print3." hidden="1">{"Structure",#N/A,FALSE,"Structure";"Ownership",#N/A,FALSE,"Ownership";"Returns by Security",#N/A,FALSE,"Returns Summary";"Returns by Holder",#N/A,FALSE,"Returns Summary";"Returns Matrix",#N/A,FALSE,"Returns Summary";"Exit Summary",#N/A,FALSE,"Exit Summary";"Assumptions",#N/A,FALSE,"Projection Assumptions";"Income Statement",#N/A,FALSE,"Income Statement";"Cash Flows",#N/A,FALSE,"Cash Flow";"Balance Sheet",#N/A,FALSE,"Balance Sheet";"Debt Summary 1",#N/A,FALSE,"Debt Summary";"Debt Summary 2",#N/A,FALSE,"Debt Summary"}</definedName>
    <definedName name="wrn.printac." hidden="1">{#N/A,#N/A,FALSE,"Op-BS";#N/A,#N/A,FALSE,"Assum";#N/A,#N/A,FALSE,"IS";#N/A,#N/A,FALSE,"Syn+Elim";#N/A,#N/A,FALSE,"BSCF";#N/A,#N/A,FALSE,"Blue_IS";#N/A,#N/A,FALSE,"Blue_BSCF";#N/A,#N/A,FALSE,"Ratings"}</definedName>
    <definedName name="wrn.Produzione." hidden="1">{#N/A,#N/A,FALSE,"Produzione 1";#N/A,#N/A,FALSE,"Rettifica 1";#N/A,#N/A,FALSE,"Produzione 2";#N/A,#N/A,FALSE,"Rettifica 2";#N/A,#N/A,FALSE,"Produzione 3"}</definedName>
    <definedName name="wrn.Quarterly._.Income._.Statement." hidden="1">{"Quarterly Income Statement",#N/A,FALSE,"P&amp;L Detail"}</definedName>
    <definedName name="wrn.Report." hidden="1">{#N/A,#N/A,FALSE,"Cost Comparison";#N/A,#N/A,FALSE,"ICP Comparison "}</definedName>
    <definedName name="wrn.Report._.2." hidden="1">{#N/A,#N/A,TRUE,"Pivots-Employee";#N/A,"Scenerio2",TRUE,"Assumptions Summary"}</definedName>
    <definedName name="wrn.Report1." hidden="1">{#N/A,#N/A,TRUE,"Pivots-Employee";#N/A,"Scenario1",TRUE,"Assumptions Summary"}</definedName>
    <definedName name="wrn.Research._.Dept." hidden="1">{"hc buildup",#N/A,FALSE,"Headcount Build-up";"7xx - ops summary - hc",#N/A,FALSE,"7xx_Research Summary";"7xx operations summary",#N/A,FALSE,"7xx_Research Summary";"720 custom research",#N/A,FALSE,"720_Custom Research";"730 syn research",#N/A,FALSE,"730_Syndicated Research"}</definedName>
    <definedName name="wrn.Revenue._.Cost._.Model." hidden="1">{"revenue buildup",#N/A,FALSE,"Revenue_Cost Model";"hc buildup",#N/A,FALSE,"Headcount Build-up";"1xx summary ops - HC",#N/A,FALSE,"1xx_Operations Summary";"1xx ops summary - expense",#N/A,FALSE,"1xx_Operations Summary";"110 admin ops",#N/A,FALSE,"110_Admin";"120 survey ops",#N/A,FALSE,"120_Survey Research";"130 resorce mgmt",#N/A,FALSE,"130_Resource Mgmt.";"140 panel member",#N/A,FALSE,"140_Panel Member"}</definedName>
    <definedName name="wrn.review." hidden="1">{"review",#N/A,FALSE,"FACTSHT"}</definedName>
    <definedName name="wrn.review1." hidden="1">{"review",#N/A,FALSE,"FACTSHT"}</definedName>
    <definedName name="wrn.SBEI." hidden="1">{#N/A,#N/A,TRUE,"Table1";#N/A,#N/A,TRUE,"Table2";#N/A,#N/A,TRUE,"Table3";#N/A,#N/A,TRUE,"Table4";#N/A,#N/A,TRUE,"Table5";#N/A,#N/A,TRUE,"Table6";#N/A,#N/A,TRUE,"Table7";#N/A,#N/A,TRUE,"Table8";#N/A,#N/A,TRUE,"Table9";#N/A,#N/A,TRUE,"Table10";#N/A,#N/A,TRUE,"Table11";#N/A,#N/A,TRUE,"Table12";#N/A,#N/A,TRUE,"Table13";#N/A,#N/A,TRUE,"Table14"}</definedName>
    <definedName name="wrn.Statistics." hidden="1">{"Std Poor",#N/A,FALSE,"S&amp;P";"Sum Stats",#N/A,FALSE,"Stats"}</definedName>
    <definedName name="wrn.Target." hidden="1">{#N/A,#N/A,TRUE,"Tar-Ass";#N/A,#N/A,TRUE,"Tar-IS";#N/A,#N/A,TRUE,"Tar-BS";#N/A,#N/A,TRUE,"Tar-CF";#N/A,#N/A,TRUE,"Tar-Adg BS";#N/A,#N/A,TRUE,"Tar-Proj";#N/A,#N/A,TRUE,"Tar-CapEx";#N/A,#N/A,TRUE,"Tar-Debt";#N/A,#N/A,TRUE,"Tar-Int";#N/A,#N/A,TRUE,"Tar-BD";#N/A,#N/A,TRUE,"Tar-TD";#N/A,#N/A,TRUE,"Tar-Taxes";#N/A,#N/A,TRUE,"Tar-Credit";#N/A,#N/A,TRUE,"Val - sum";#N/A,#N/A,TRUE,"Val - Sum1";#N/A,#N/A,TRUE,"Val - sum2";#N/A,#N/A,TRUE,"Val - Sum3";#N/A,#N/A,TRUE,"Tar-DCF";#N/A,#N/A,TRUE,"Tar-Val LBO";#N/A,#N/A,TRUE,"Tar-Mult Val"}</definedName>
    <definedName name="wrn.Target._2" hidden="1">{#N/A,#N/A,TRUE,"Tar-Ass";#N/A,#N/A,TRUE,"Tar-IS";#N/A,#N/A,TRUE,"Tar-BS";#N/A,#N/A,TRUE,"Tar-CF";#N/A,#N/A,TRUE,"Tar-Adg BS";#N/A,#N/A,TRUE,"Tar-Proj";#N/A,#N/A,TRUE,"Tar-CapEx";#N/A,#N/A,TRUE,"Tar-Debt";#N/A,#N/A,TRUE,"Tar-Int";#N/A,#N/A,TRUE,"Tar-BD";#N/A,#N/A,TRUE,"Tar-TD";#N/A,#N/A,TRUE,"Tar-Taxes";#N/A,#N/A,TRUE,"Tar-Credit";#N/A,#N/A,TRUE,"Val - sum";#N/A,#N/A,TRUE,"Val - Sum1";#N/A,#N/A,TRUE,"Val - sum2";#N/A,#N/A,TRUE,"Val - Sum3";#N/A,#N/A,TRUE,"Tar-DCF";#N/A,#N/A,TRUE,"Tar-Val LBO";#N/A,#N/A,TRUE,"Tar-Mult Val"}</definedName>
    <definedName name="wrn.Target._22" hidden="1">{#N/A,#N/A,TRUE,"Tar-Ass";#N/A,#N/A,TRUE,"Tar-IS";#N/A,#N/A,TRUE,"Tar-BS";#N/A,#N/A,TRUE,"Tar-CF";#N/A,#N/A,TRUE,"Tar-Adg BS";#N/A,#N/A,TRUE,"Tar-Proj";#N/A,#N/A,TRUE,"Tar-CapEx";#N/A,#N/A,TRUE,"Tar-Debt";#N/A,#N/A,TRUE,"Tar-Int";#N/A,#N/A,TRUE,"Tar-BD";#N/A,#N/A,TRUE,"Tar-TD";#N/A,#N/A,TRUE,"Tar-Taxes";#N/A,#N/A,TRUE,"Tar-Credit";#N/A,#N/A,TRUE,"Val - sum";#N/A,#N/A,TRUE,"Val - Sum1";#N/A,#N/A,TRUE,"Val - sum2";#N/A,#N/A,TRUE,"Val - Sum3";#N/A,#N/A,TRUE,"Tar-DCF";#N/A,#N/A,TRUE,"Tar-Val LBO";#N/A,#N/A,TRUE,"Tar-Mult Val"}</definedName>
    <definedName name="wrn.Target.2" hidden="1">{#N/A,#N/A,TRUE,"Tar-Ass";#N/A,#N/A,TRUE,"Tar-IS";#N/A,#N/A,TRUE,"Tar-BS";#N/A,#N/A,TRUE,"Tar-CF";#N/A,#N/A,TRUE,"Tar-Adg BS";#N/A,#N/A,TRUE,"Tar-Proj";#N/A,#N/A,TRUE,"Tar-CapEx";#N/A,#N/A,TRUE,"Tar-Debt";#N/A,#N/A,TRUE,"Tar-Int";#N/A,#N/A,TRUE,"Tar-BD";#N/A,#N/A,TRUE,"Tar-TD";#N/A,#N/A,TRUE,"Tar-Taxes";#N/A,#N/A,TRUE,"Tar-Credit";#N/A,#N/A,TRUE,"Val - sum";#N/A,#N/A,TRUE,"Val - Sum1";#N/A,#N/A,TRUE,"Val - sum2";#N/A,#N/A,TRUE,"Val - Sum3";#N/A,#N/A,TRUE,"Tar-DCF";#N/A,#N/A,TRUE,"Tar-Val LBO";#N/A,#N/A,TRUE,"Tar-Mult Val"}</definedName>
    <definedName name="wrn.TargetLBO." hidden="1">{#N/A,#N/A,TRUE,"Tar-Ass";#N/A,#N/A,TRUE,"Tar-Ass LBO";#N/A,#N/A,TRUE,"LBO Ret";#N/A,#N/A,TRUE,"Tar-BS LBO";#N/A,#N/A,TRUE,"Tar-IS LBO";#N/A,#N/A,TRUE,"Tar-CF LBO";#N/A,#N/A,TRUE,"Tar-Debt LBO";#N/A,#N/A,TRUE,"Tar-Int LBO";#N/A,#N/A,TRUE,"Tar-Taxes LBO";#N/A,#N/A,TRUE,"Tar-Val LBO"}</definedName>
    <definedName name="wrn.TargetLBO._2" hidden="1">{#N/A,#N/A,TRUE,"Tar-Ass";#N/A,#N/A,TRUE,"Tar-Ass LBO";#N/A,#N/A,TRUE,"LBO Ret";#N/A,#N/A,TRUE,"Tar-BS LBO";#N/A,#N/A,TRUE,"Tar-IS LBO";#N/A,#N/A,TRUE,"Tar-CF LBO";#N/A,#N/A,TRUE,"Tar-Debt LBO";#N/A,#N/A,TRUE,"Tar-Int LBO";#N/A,#N/A,TRUE,"Tar-Taxes LBO";#N/A,#N/A,TRUE,"Tar-Val LBO"}</definedName>
    <definedName name="wrn.TargetLBO._22" hidden="1">{#N/A,#N/A,TRUE,"Tar-Ass";#N/A,#N/A,TRUE,"Tar-Ass LBO";#N/A,#N/A,TRUE,"LBO Ret";#N/A,#N/A,TRUE,"Tar-BS LBO";#N/A,#N/A,TRUE,"Tar-IS LBO";#N/A,#N/A,TRUE,"Tar-CF LBO";#N/A,#N/A,TRUE,"Tar-Debt LBO";#N/A,#N/A,TRUE,"Tar-Int LBO";#N/A,#N/A,TRUE,"Tar-Taxes LBO";#N/A,#N/A,TRUE,"Tar-Val LBO"}</definedName>
    <definedName name="wrn.TargetLBO.2" hidden="1">{#N/A,#N/A,TRUE,"Tar-Ass";#N/A,#N/A,TRUE,"Tar-Ass LBO";#N/A,#N/A,TRUE,"LBO Ret";#N/A,#N/A,TRUE,"Tar-BS LBO";#N/A,#N/A,TRUE,"Tar-IS LBO";#N/A,#N/A,TRUE,"Tar-CF LBO";#N/A,#N/A,TRUE,"Tar-Debt LBO";#N/A,#N/A,TRUE,"Tar-Int LBO";#N/A,#N/A,TRUE,"Tar-Taxes LBO";#N/A,#N/A,TRUE,"Tar-Val LBO"}</definedName>
    <definedName name="wrn.TargetState." hidden="1">{#N/A,#N/A,FALSE,"Tar-Ass";#N/A,#N/A,FALSE,"Tar-IS";#N/A,#N/A,FALSE,"Tar-BS";#N/A,#N/A,FALSE,"Tar-Adg BS";#N/A,#N/A,FALSE,"Tar-CF"}</definedName>
    <definedName name="wrn.TargetState._2" hidden="1">{#N/A,#N/A,FALSE,"Tar-Ass";#N/A,#N/A,FALSE,"Tar-IS";#N/A,#N/A,FALSE,"Tar-BS";#N/A,#N/A,FALSE,"Tar-Adg BS";#N/A,#N/A,FALSE,"Tar-CF"}</definedName>
    <definedName name="wrn.TargetState._22" hidden="1">{#N/A,#N/A,FALSE,"Tar-Ass";#N/A,#N/A,FALSE,"Tar-IS";#N/A,#N/A,FALSE,"Tar-BS";#N/A,#N/A,FALSE,"Tar-Adg BS";#N/A,#N/A,FALSE,"Tar-CF"}</definedName>
    <definedName name="wrn.TargetState.2" hidden="1">{#N/A,#N/A,FALSE,"Tar-Ass";#N/A,#N/A,FALSE,"Tar-IS";#N/A,#N/A,FALSE,"Tar-BS";#N/A,#N/A,FALSE,"Tar-Adg BS";#N/A,#N/A,FALSE,"Tar-CF"}</definedName>
    <definedName name="wrn.TargetVal." hidden="1">{#N/A,#N/A,TRUE,"Val - sum";#N/A,#N/A,TRUE,"Val - Sum1";#N/A,#N/A,TRUE,"Val - sum2";#N/A,#N/A,TRUE,"Val - Sum3";#N/A,#N/A,TRUE,"Tar-DCF";#N/A,#N/A,TRUE,"Tar-Val LBO";#N/A,#N/A,TRUE,"Tar-Mult Val"}</definedName>
    <definedName name="wrn.TargetVal._2" hidden="1">{#N/A,#N/A,TRUE,"Val - sum";#N/A,#N/A,TRUE,"Val - Sum1";#N/A,#N/A,TRUE,"Val - sum2";#N/A,#N/A,TRUE,"Val - Sum3";#N/A,#N/A,TRUE,"Tar-DCF";#N/A,#N/A,TRUE,"Tar-Val LBO";#N/A,#N/A,TRUE,"Tar-Mult Val"}</definedName>
    <definedName name="wrn.TargetVal._22" hidden="1">{#N/A,#N/A,TRUE,"Val - sum";#N/A,#N/A,TRUE,"Val - Sum1";#N/A,#N/A,TRUE,"Val - sum2";#N/A,#N/A,TRUE,"Val - Sum3";#N/A,#N/A,TRUE,"Tar-DCF";#N/A,#N/A,TRUE,"Tar-Val LBO";#N/A,#N/A,TRUE,"Tar-Mult Val"}</definedName>
    <definedName name="wrn.TargetVal.2" hidden="1">{#N/A,#N/A,TRUE,"Val - sum";#N/A,#N/A,TRUE,"Val - Sum1";#N/A,#N/A,TRUE,"Val - sum2";#N/A,#N/A,TRUE,"Val - Sum3";#N/A,#N/A,TRUE,"Tar-DCF";#N/A,#N/A,TRUE,"Tar-Val LBO";#N/A,#N/A,TRUE,"Tar-Mult Val"}</definedName>
    <definedName name="wrn.Vendite." hidden="1">{#N/A,#N/A,FALSE,"Vendite Europa";#N/A,#N/A,FALSE,"Vendite Francia";#N/A,#N/A,FALSE,"Vendite Korea";#N/A,#N/A,FALSE,"Vendite Oriente";#N/A,#N/A,FALSE,"Vendite Giappone";#N/A,#N/A,FALSE,"Vendite Riepilogo"}</definedName>
    <definedName name="wrn.Wkp._.Capital._.Structure." localSheetId="3" hidden="1">{"Wkp LTerm Debt 13MoAvg",#N/A,FALSE,"Cap Struct WPs";"Wkp LTerm Debt",#N/A,FALSE,"Cap Struct WPs";"Wkp LTerm Debt Int",#N/A,FALSE,"Cap Struct WPs";"Wkp Unamort Debt Exp",#N/A,FALSE,"Cap Struct WPs";"Wkp Lterm Debt Amort",#N/A,FALSE,"Cap Struct WPs";"Wkp PreStock 13MoAvg",#N/A,FALSE,"Cap Struct WPs";"Wkp PreStock",#N/A,FALSE,"Cap Struct WPs";"Wkp PreStock Dividend",#N/A,FALSE,"Cap Struct WPs";"Wkp Unamort PreStock Exp",#N/A,FALSE,"Cap Struct WPs";"Wkp PreStock Amort",#N/A,FALSE,"Cap Struct WPs";"Wkp STerm Debt",#N/A,FALSE,"Cap Struct WPs";"Wkp ComEquity",#N/A,FALSE,"Cap Struct WPs";"Wkp JDITC",#N/A,FALSE,"Cap Struct WPs"}</definedName>
    <definedName name="wrn.Wkp._.Capital._.Structure." hidden="1">{"Wkp LTerm Debt 13MoAvg",#N/A,FALSE,"Cap Struct WPs";"Wkp LTerm Debt",#N/A,FALSE,"Cap Struct WPs";"Wkp LTerm Debt Int",#N/A,FALSE,"Cap Struct WPs";"Wkp Unamort Debt Exp",#N/A,FALSE,"Cap Struct WPs";"Wkp Lterm Debt Amort",#N/A,FALSE,"Cap Struct WPs";"Wkp PreStock 13MoAvg",#N/A,FALSE,"Cap Struct WPs";"Wkp PreStock",#N/A,FALSE,"Cap Struct WPs";"Wkp PreStock Dividend",#N/A,FALSE,"Cap Struct WPs";"Wkp Unamort PreStock Exp",#N/A,FALSE,"Cap Struct WPs";"Wkp PreStock Amort",#N/A,FALSE,"Cap Struct WPs";"Wkp STerm Debt",#N/A,FALSE,"Cap Struct WPs";"Wkp ComEquity",#N/A,FALSE,"Cap Struct WPs";"Wkp JDITC",#N/A,FALSE,"Cap Struct WPs"}</definedName>
    <definedName name="wrn.Wkp._.ComEquity." localSheetId="3" hidden="1">{"Wkp ComEquity",#N/A,FALSE,"Cap Struct WPs"}</definedName>
    <definedName name="wrn.Wkp._.ComEquity." hidden="1">{"Wkp ComEquity",#N/A,FALSE,"Cap Struct WPs"}</definedName>
    <definedName name="wrn.Wkp._.JDITC." localSheetId="3" hidden="1">{"Wkp JDITC",#N/A,FALSE,"Cap Struct WPs"}</definedName>
    <definedName name="wrn.Wkp._.JDITC." hidden="1">{"Wkp JDITC",#N/A,FALSE,"Cap Struct WPs"}</definedName>
    <definedName name="wrn.Wkp._.LTerm._.Debt." localSheetId="3" hidden="1">{"Wkp LTerm Debt",#N/A,FALSE,"Cap Struct WPs"}</definedName>
    <definedName name="wrn.Wkp._.LTerm._.Debt." hidden="1">{"Wkp LTerm Debt",#N/A,FALSE,"Cap Struct WPs"}</definedName>
    <definedName name="wrn.Wkp._.LTerm._.Debt._.13Mo._.Avg." localSheetId="3" hidden="1">{"Wkp LTerm Debt 13MoAvg",#N/A,FALSE,"Cap Struct WPs"}</definedName>
    <definedName name="wrn.Wkp._.LTerm._.Debt._.13Mo._.Avg." hidden="1">{"Wkp LTerm Debt 13MoAvg",#N/A,FALSE,"Cap Struct WPs"}</definedName>
    <definedName name="wrn.Wkp._.LTerm._.Debt._.Amort." localSheetId="3" hidden="1">{"Wkp Lterm Debt Amort",#N/A,FALSE,"Cap Struct WPs"}</definedName>
    <definedName name="wrn.Wkp._.LTerm._.Debt._.Amort." hidden="1">{"Wkp Lterm Debt Amort",#N/A,FALSE,"Cap Struct WPs"}</definedName>
    <definedName name="wrn.Wkp._.LTerm._.Debt._.Int." localSheetId="3" hidden="1">{"Wkp LTerm Debt Int",#N/A,FALSE,"Cap Struct WPs"}</definedName>
    <definedName name="wrn.Wkp._.LTerm._.Debt._.Int." hidden="1">{"Wkp LTerm Debt Int",#N/A,FALSE,"Cap Struct WPs"}</definedName>
    <definedName name="wrn.Wkp._.PreStock." localSheetId="3" hidden="1">{"Wkp PreStock",#N/A,FALSE,"Cap Struct WPs"}</definedName>
    <definedName name="wrn.Wkp._.PreStock." hidden="1">{"Wkp PreStock",#N/A,FALSE,"Cap Struct WPs"}</definedName>
    <definedName name="wrn.Wkp._.PreStock._.13MoAvg." localSheetId="3" hidden="1">{"Wkp PreStock 13MoAvg",#N/A,FALSE,"Cap Struct WPs"}</definedName>
    <definedName name="wrn.Wkp._.PreStock._.13MoAvg." hidden="1">{"Wkp PreStock 13MoAvg",#N/A,FALSE,"Cap Struct WPs"}</definedName>
    <definedName name="wrn.Wkp._.PreStock._.Amort." localSheetId="3" hidden="1">{"Wkp PreStock Amort",#N/A,FALSE,"Cap Struct WPs"}</definedName>
    <definedName name="wrn.Wkp._.PreStock._.Amort." hidden="1">{"Wkp PreStock Amort",#N/A,FALSE,"Cap Struct WPs"}</definedName>
    <definedName name="wrn.Wkp._.PreStock._.Dividend." localSheetId="3" hidden="1">{"Wkp PreStock Dividend",#N/A,FALSE,"Cap Struct WPs"}</definedName>
    <definedName name="wrn.Wkp._.PreStock._.Dividend." hidden="1">{"Wkp PreStock Dividend",#N/A,FALSE,"Cap Struct WPs"}</definedName>
    <definedName name="wrn.Wkp._.STerm._.Debt." localSheetId="3" hidden="1">{"Wkp STerm Debt",#N/A,FALSE,"Cap Struct WPs"}</definedName>
    <definedName name="wrn.Wkp._.STerm._.Debt." hidden="1">{"Wkp STerm Debt",#N/A,FALSE,"Cap Struct WPs"}</definedName>
    <definedName name="wrn.Wkp._.Unamort._.Debt._.Exp." localSheetId="3" hidden="1">{"Wkp Unamort Debt Exp",#N/A,FALSE,"Cap Struct WPs"}</definedName>
    <definedName name="wrn.Wkp._.Unamort._.Debt._.Exp." hidden="1">{"Wkp Unamort Debt Exp",#N/A,FALSE,"Cap Struct WPs"}</definedName>
    <definedName name="wrn.Wkp._.Unamort._.PreStock._.Exp." localSheetId="3" hidden="1">{"Wkp Unamort PreStock Exp",#N/A,FALSE,"Cap Struct WPs"}</definedName>
    <definedName name="wrn.Wkp._.Unamort._.PreStock._.Exp." hidden="1">{"Wkp Unamort PreStock Exp",#N/A,FALSE,"Cap Struct WPs"}</definedName>
    <definedName name="x" hidden="1">[1]Ins!#REF!</definedName>
    <definedName name="Xbrl_Tag_159b8957_ae03_42ec_9e89_9f8ad3bf9d11" hidden="1">[43]Leadsheet!#REF!</definedName>
    <definedName name="Xbrl_Tag_2c0bf940_89af_4553_823d_c70b8655e2a4" hidden="1">[43]Leadsheet!#REF!</definedName>
    <definedName name="Xbrl_Tag_2ec604a8_12e6_47bd_810b_dfd3eb163f8c" hidden="1">[43]Leadsheet!#REF!</definedName>
    <definedName name="Xbrl_Tag_75d2d898_abdd_4ea3_af98_204b7b366af1" hidden="1">[43]Leadsheet!#REF!</definedName>
    <definedName name="Xbrl_Tag_adaa8e9c_940a_4384_b1cf_05e20ec68a9f" hidden="1">[43]Leadsheet!#REF!</definedName>
    <definedName name="xxxx" hidden="1">{#N/A,#N/A,FALSE,"New-RegularBevel";#N/A,#N/A,FALSE,"Optiva-Optiva2";#N/A,#N/A,FALSE,"Cathlon-Monoblok";#N/A,#N/A,FALSE,"Stylets"}</definedName>
    <definedName name="xxxxxxxxxxx" hidden="1">{#N/A,#N/A,FALSE,"Costi per Gruppo ";#N/A,#N/A,FALSE,"New-RegularBevel";#N/A,#N/A,FALSE,"Optiva-Optiva2";#N/A,#N/A,FALSE,"Cathlon-Monoblok";#N/A,#N/A,FALSE,"Stylets";#N/A,#N/A,FALSE,"Totali"}</definedName>
    <definedName name="y" hidden="1">[1]Ins!#REF!</definedName>
    <definedName name="YES_NO">#REF!</definedName>
    <definedName name="Yes_or_No">[17]Yes_or_No!$B$3:$B$4</definedName>
    <definedName name="YTD">#REF!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7" i="14" l="1"/>
  <c r="B8" i="14"/>
  <c r="C24" i="11"/>
  <c r="C12" i="11"/>
  <c r="C36" i="11" l="1"/>
  <c r="F23" i="14" l="1"/>
  <c r="E23" i="14"/>
  <c r="E12" i="14"/>
  <c r="F12" i="14" s="1"/>
  <c r="G12" i="14" s="1"/>
  <c r="F9" i="14"/>
  <c r="F11" i="14" s="1"/>
  <c r="G8" i="14"/>
  <c r="G7" i="14"/>
  <c r="E8" i="14"/>
  <c r="G23" i="14" l="1"/>
  <c r="G9" i="14"/>
  <c r="G11" i="14" s="1"/>
  <c r="G13" i="14" s="1"/>
  <c r="G25" i="14" s="1"/>
  <c r="F13" i="14"/>
  <c r="F25" i="14" s="1"/>
  <c r="E9" i="14" l="1"/>
  <c r="E11" i="14" s="1"/>
  <c r="E13" i="14" s="1"/>
  <c r="E25" i="14" s="1"/>
  <c r="B14" i="15" l="1"/>
  <c r="C14" i="15"/>
  <c r="D14" i="15"/>
  <c r="C17" i="15"/>
  <c r="C18" i="15" s="1"/>
  <c r="D17" i="15"/>
  <c r="D18" i="15" s="1"/>
  <c r="P7" i="15" l="1"/>
  <c r="P13" i="15"/>
  <c r="N14" i="15"/>
  <c r="M14" i="15"/>
  <c r="L14" i="15"/>
  <c r="K14" i="15"/>
  <c r="J14" i="15"/>
  <c r="I14" i="15"/>
  <c r="H14" i="15"/>
  <c r="G14" i="15"/>
  <c r="F14" i="15"/>
  <c r="E14" i="15"/>
  <c r="P14" i="15" s="1"/>
  <c r="B7" i="14" s="1"/>
  <c r="I7" i="14" s="1"/>
  <c r="P8" i="15"/>
  <c r="P5" i="15"/>
  <c r="P4" i="15"/>
  <c r="N23" i="15" l="1"/>
  <c r="K23" i="15"/>
  <c r="H23" i="15"/>
  <c r="E23" i="15"/>
  <c r="N22" i="15"/>
  <c r="K22" i="15"/>
  <c r="H22" i="15"/>
  <c r="E22" i="15"/>
  <c r="F8" i="16"/>
  <c r="E8" i="16"/>
  <c r="F4" i="16"/>
  <c r="E4" i="16"/>
  <c r="N24" i="15" l="1"/>
  <c r="M24" i="15"/>
  <c r="L24" i="15"/>
  <c r="K24" i="15"/>
  <c r="J24" i="15"/>
  <c r="I24" i="15"/>
  <c r="H24" i="15"/>
  <c r="G24" i="15"/>
  <c r="F24" i="15"/>
  <c r="E24" i="15"/>
  <c r="D24" i="15"/>
  <c r="C24" i="15"/>
  <c r="N28" i="15" l="1"/>
  <c r="M28" i="15"/>
  <c r="L28" i="15"/>
  <c r="K28" i="15"/>
  <c r="J28" i="15"/>
  <c r="I28" i="15"/>
  <c r="H28" i="15"/>
  <c r="G28" i="15"/>
  <c r="F28" i="15"/>
  <c r="E28" i="15"/>
  <c r="D28" i="15"/>
  <c r="C28" i="15"/>
  <c r="N17" i="15"/>
  <c r="N18" i="15" s="1"/>
  <c r="N20" i="15" s="1"/>
  <c r="N26" i="15" s="1"/>
  <c r="M17" i="15"/>
  <c r="M18" i="15" s="1"/>
  <c r="M20" i="15" s="1"/>
  <c r="M26" i="15" s="1"/>
  <c r="L17" i="15"/>
  <c r="L18" i="15" s="1"/>
  <c r="L20" i="15" s="1"/>
  <c r="L26" i="15" s="1"/>
  <c r="K17" i="15"/>
  <c r="K18" i="15" s="1"/>
  <c r="K20" i="15" s="1"/>
  <c r="K26" i="15" s="1"/>
  <c r="J17" i="15"/>
  <c r="J18" i="15" s="1"/>
  <c r="J20" i="15" s="1"/>
  <c r="J26" i="15" s="1"/>
  <c r="I17" i="15"/>
  <c r="I18" i="15" s="1"/>
  <c r="I20" i="15" s="1"/>
  <c r="I26" i="15" s="1"/>
  <c r="H17" i="15"/>
  <c r="H18" i="15" s="1"/>
  <c r="H20" i="15" s="1"/>
  <c r="H26" i="15" s="1"/>
  <c r="G17" i="15"/>
  <c r="G18" i="15" s="1"/>
  <c r="G20" i="15" s="1"/>
  <c r="G26" i="15" s="1"/>
  <c r="F17" i="15"/>
  <c r="F18" i="15" s="1"/>
  <c r="F20" i="15" s="1"/>
  <c r="F26" i="15" s="1"/>
  <c r="E17" i="15"/>
  <c r="E18" i="15" s="1"/>
  <c r="E20" i="15" s="1"/>
  <c r="E26" i="15" s="1"/>
  <c r="D20" i="15"/>
  <c r="D26" i="15" s="1"/>
  <c r="C20" i="15"/>
  <c r="C26" i="15" s="1"/>
  <c r="F30" i="15" l="1"/>
  <c r="N30" i="15"/>
  <c r="G30" i="15"/>
  <c r="H30" i="15"/>
  <c r="I30" i="15"/>
  <c r="J30" i="15"/>
  <c r="K30" i="15"/>
  <c r="C30" i="15"/>
  <c r="D30" i="15"/>
  <c r="L30" i="15"/>
  <c r="E30" i="15"/>
  <c r="M30" i="15"/>
  <c r="P30" i="15" l="1"/>
  <c r="B20" i="14" s="1"/>
  <c r="B22" i="14" l="1"/>
  <c r="B19" i="14"/>
  <c r="B9" i="14" l="1"/>
  <c r="B11" i="14" s="1"/>
  <c r="I11" i="14" s="1"/>
  <c r="I8" i="14"/>
  <c r="I9" i="14" s="1"/>
  <c r="B21" i="14"/>
  <c r="B23" i="14" s="1"/>
  <c r="I23" i="14" s="1"/>
  <c r="O34" i="10" l="1"/>
  <c r="O10" i="10"/>
  <c r="B6" i="9" l="1"/>
  <c r="D5" i="9"/>
  <c r="D4" i="9"/>
  <c r="D6" i="9" l="1"/>
  <c r="B12" i="14" s="1"/>
  <c r="B13" i="14" s="1"/>
  <c r="B25" i="14" l="1"/>
  <c r="I13" i="14"/>
  <c r="I25" i="14" s="1"/>
  <c r="M23" i="6"/>
  <c r="K23" i="6"/>
  <c r="J23" i="6"/>
  <c r="K20" i="6"/>
  <c r="K19" i="6"/>
  <c r="K16" i="6"/>
  <c r="J16" i="6"/>
  <c r="M16" i="6" s="1"/>
  <c r="K15" i="6"/>
  <c r="M15" i="6" s="1"/>
  <c r="J15" i="6"/>
  <c r="K14" i="6"/>
  <c r="J14" i="6"/>
  <c r="M14" i="6" s="1"/>
  <c r="K11" i="6"/>
  <c r="J11" i="6"/>
  <c r="M11" i="6" s="1"/>
  <c r="L10" i="6"/>
  <c r="K10" i="6"/>
  <c r="J10" i="6"/>
  <c r="M10" i="6" s="1"/>
  <c r="L9" i="6"/>
  <c r="K9" i="6"/>
  <c r="J9" i="6"/>
  <c r="M9" i="6" s="1"/>
</calcChain>
</file>

<file path=xl/sharedStrings.xml><?xml version="1.0" encoding="utf-8"?>
<sst xmlns="http://schemas.openxmlformats.org/spreadsheetml/2006/main" count="175" uniqueCount="133">
  <si>
    <t>Kentucky Utilities </t>
  </si>
  <si>
    <t>Jun 2021</t>
  </si>
  <si>
    <t>Jul 2021</t>
  </si>
  <si>
    <t>Aug 2021</t>
  </si>
  <si>
    <t>Sep 2021</t>
  </si>
  <si>
    <t>Oct 2021</t>
  </si>
  <si>
    <t>Nov 2021</t>
  </si>
  <si>
    <t>Dec 2021</t>
  </si>
  <si>
    <t>Jan 2022</t>
  </si>
  <si>
    <t>Feb 2022</t>
  </si>
  <si>
    <t>Mar 2022</t>
  </si>
  <si>
    <t>Apr 2022</t>
  </si>
  <si>
    <t>May 2022</t>
  </si>
  <si>
    <t>Jun 2022</t>
  </si>
  <si>
    <t>13 Month AVG JUN-22</t>
  </si>
  <si>
    <t>Schedule B-5.2</t>
  </si>
  <si>
    <t>O&amp;M Percentage</t>
  </si>
  <si>
    <t>Table represents forecasted labor for calendar year 2021</t>
  </si>
  <si>
    <t>Allocation of Budgeted Straight Time Labor for 2021</t>
  </si>
  <si>
    <t xml:space="preserve">ET </t>
  </si>
  <si>
    <t>(All)</t>
  </si>
  <si>
    <t>Sum of Amt</t>
  </si>
  <si>
    <t>Column Labels</t>
  </si>
  <si>
    <t>Allocation of Labor</t>
  </si>
  <si>
    <t>Row Labels</t>
  </si>
  <si>
    <t>Grand Total</t>
  </si>
  <si>
    <t>LG&amp;E</t>
  </si>
  <si>
    <t>KU</t>
  </si>
  <si>
    <t>LKE Other</t>
  </si>
  <si>
    <t>Total</t>
  </si>
  <si>
    <t>P00020: TOTAL LG&amp;E AND KU SERVICES COMPANY</t>
  </si>
  <si>
    <t>LKS:</t>
  </si>
  <si>
    <t>Bal Sh - Capital</t>
  </si>
  <si>
    <t>Bal Sh - other</t>
  </si>
  <si>
    <t>O&amp;M</t>
  </si>
  <si>
    <t>Income Statement</t>
  </si>
  <si>
    <t>Capital</t>
  </si>
  <si>
    <t>P01000: TOTAL LGE UTILITY</t>
  </si>
  <si>
    <t>LG&amp;E:</t>
  </si>
  <si>
    <t>P10040: TOTAL KU COMPANY</t>
  </si>
  <si>
    <t>KU:</t>
  </si>
  <si>
    <t>LKS to LGE/KU only</t>
  </si>
  <si>
    <t>O&amp;M Allocation of Monthly Total</t>
  </si>
  <si>
    <t>Kentucky Utilities Company</t>
  </si>
  <si>
    <t>Forecasted Test Year</t>
  </si>
  <si>
    <t>KY Jurisdictional Rate Base Percentage</t>
  </si>
  <si>
    <t>Total Rate Base / Capitalization (PPA)</t>
  </si>
  <si>
    <t>KY Jurisdictional Rate Base / Capitalization (PPA)</t>
  </si>
  <si>
    <t>Rate of Return - Pretax</t>
  </si>
  <si>
    <t>Rate Base / Capitalization Impact:</t>
  </si>
  <si>
    <t>Net Operating Income Impact:</t>
  </si>
  <si>
    <t>Rate of Return</t>
  </si>
  <si>
    <t>WACC - Debt</t>
  </si>
  <si>
    <t>WACC - Equity</t>
  </si>
  <si>
    <t>After Tax (Sch J-1)</t>
  </si>
  <si>
    <t>Gross-Up (Sch H-1)</t>
  </si>
  <si>
    <t>Pretax</t>
  </si>
  <si>
    <t>Excel tab-3</t>
  </si>
  <si>
    <t>Excel tab-1</t>
  </si>
  <si>
    <t>Excel tab-2</t>
  </si>
  <si>
    <t>PBGC</t>
  </si>
  <si>
    <t>Excel tab 4</t>
  </si>
  <si>
    <t>Excess Deferred Tax in Surcredit</t>
  </si>
  <si>
    <t>$ thousands</t>
  </si>
  <si>
    <t>Excel tab-5</t>
  </si>
  <si>
    <t>Excess ADIT Amortization included in Surcredit</t>
  </si>
  <si>
    <t>Gross-Up</t>
  </si>
  <si>
    <t>Excess ADIT Amortization including gross-up</t>
  </si>
  <si>
    <t>Sch H-1</t>
  </si>
  <si>
    <t>KY Jurisdictional Percentage</t>
  </si>
  <si>
    <t>Subotal</t>
  </si>
  <si>
    <t>Rev. Requirement offsetting NOI Impact</t>
  </si>
  <si>
    <t>EROA on Prepaid Pension Asset</t>
  </si>
  <si>
    <t>Total Rate</t>
  </si>
  <si>
    <t>Monthly Total</t>
  </si>
  <si>
    <t>EROA &amp; PBGC Benefit</t>
  </si>
  <si>
    <t>15 Year vs Double Corridor Amortization - LKS to KU</t>
  </si>
  <si>
    <t>15 Year vs Double Corridor Amortization - KU</t>
  </si>
  <si>
    <t>15 Year vs Double Corridor Amortization - Total</t>
  </si>
  <si>
    <t>15 Year vs Double Corridor Amortization - KU (Annual)</t>
  </si>
  <si>
    <t>15 Year vs Double Corridor Amortization - KU (Qtrly)</t>
  </si>
  <si>
    <t>15 Year vs Double Corridor Amortization - LKS to KU (Annual)</t>
  </si>
  <si>
    <t>15 Year vs Double Corridor Amortization - LKS to KU (Qtrly)</t>
  </si>
  <si>
    <t>See response to AG-KIUC 1-54 pdf p.41</t>
  </si>
  <si>
    <t>excel tab 1</t>
  </si>
  <si>
    <t>excel tab 6</t>
  </si>
  <si>
    <t>184 - Pension Service Cost Burden Clearing</t>
  </si>
  <si>
    <t>184 - Pension Non-Service Cost Burden Clearing</t>
  </si>
  <si>
    <t>184 - FAS 106 Service Cost Burden Clearing</t>
  </si>
  <si>
    <t>184 - FAS 106 Non-Service Cost Burden Clearing</t>
  </si>
  <si>
    <t>184 - FAS 112 Burden Clearing</t>
  </si>
  <si>
    <t>128.1 - Prepaid Pension Assets (Other special funds)</t>
  </si>
  <si>
    <t xml:space="preserve">182 - Regulatory assets - Pension </t>
  </si>
  <si>
    <t>228.2 - Accumulated provision for FAS 112</t>
  </si>
  <si>
    <t>228.6 - Accumulated provision for FAS 106</t>
  </si>
  <si>
    <t>254 - Regulatory Liability -  Postretirement</t>
  </si>
  <si>
    <t>TOTAL</t>
  </si>
  <si>
    <r>
      <t xml:space="preserve">Test Year Total </t>
    </r>
    <r>
      <rPr>
        <b/>
        <sz val="11"/>
        <color rgb="FFFF0000"/>
        <rFont val="Calibri"/>
        <family val="2"/>
      </rPr>
      <t>(Summary Tab)</t>
    </r>
  </si>
  <si>
    <t>Test Year Total</t>
  </si>
  <si>
    <t>Pension and OPEB Related Assets and Liabilities (13 mo. avg)</t>
  </si>
  <si>
    <t>EROA/PBGC/Amortization of actuarial losses</t>
  </si>
  <si>
    <t>Rev. Requirement Impact of exclusion of Pensions and OPEBs in Rate Base / Capitalization</t>
  </si>
  <si>
    <t>Net Rev. Requirement Impact of Pension and OPEB Adjustment</t>
  </si>
  <si>
    <t>ADIT prorata (inclusive of excess ADIT reg. liability)</t>
  </si>
  <si>
    <t>AG-KIUC (Kollen) Adjustments</t>
  </si>
  <si>
    <t>Pensions &amp; OPEBs</t>
  </si>
  <si>
    <t>Variance Descriptions</t>
  </si>
  <si>
    <t>Pension and OPEB Related Assets and Liabilities Analysis (including Clearing Accounts)</t>
  </si>
  <si>
    <t>Clearings Pensions &amp; OPEBs</t>
  </si>
  <si>
    <t>Variances</t>
  </si>
  <si>
    <t>Rate Base vs Capitalization Juris %</t>
  </si>
  <si>
    <t>No Offsetting NOI Adjustment proposed by AG/KIUC (Kollen)</t>
  </si>
  <si>
    <t>Kollen KU Summary Rev Req Adjusts</t>
  </si>
  <si>
    <t>Deferred Taxes on Pensions and OPEBs</t>
  </si>
  <si>
    <t>Test Period Ending 6/30/22</t>
  </si>
  <si>
    <t>$ Thousands</t>
  </si>
  <si>
    <t>KU KPSC</t>
  </si>
  <si>
    <t>FAS 87 Pensions</t>
  </si>
  <si>
    <t>Pension Regulatory Asset</t>
  </si>
  <si>
    <t>FAS 106 Post Retirement Benefits</t>
  </si>
  <si>
    <t>FAS 112 Post Employment Benefits</t>
  </si>
  <si>
    <t>Post Retirement Regulatory Asset</t>
  </si>
  <si>
    <t>Post Retirement Regulatory Liability</t>
  </si>
  <si>
    <r>
      <t>Prorata ADIT Balance (</t>
    </r>
    <r>
      <rPr>
        <b/>
        <u/>
        <sz val="11"/>
        <color rgb="FFFF0000"/>
        <rFont val="Calibri"/>
        <family val="2"/>
        <scheme val="minor"/>
      </rPr>
      <t>excluding</t>
    </r>
    <r>
      <rPr>
        <b/>
        <u/>
        <sz val="11"/>
        <color theme="1"/>
        <rFont val="Calibri"/>
        <family val="2"/>
        <scheme val="minor"/>
      </rPr>
      <t xml:space="preserve"> Excess ADIT)</t>
    </r>
  </si>
  <si>
    <t>FAS 87 Pensions (184 Clearing)</t>
  </si>
  <si>
    <t>FAS 106 Post Retirement Benefits (184 Clearing)</t>
  </si>
  <si>
    <t>Total Prorata ADIT Balance (excl. Excess ADIT)</t>
  </si>
  <si>
    <r>
      <t>Prorata ADIT Balance (</t>
    </r>
    <r>
      <rPr>
        <b/>
        <u/>
        <sz val="11"/>
        <color rgb="FFFF0000"/>
        <rFont val="Calibri"/>
        <family val="2"/>
        <scheme val="minor"/>
      </rPr>
      <t>including</t>
    </r>
    <r>
      <rPr>
        <b/>
        <u/>
        <sz val="11"/>
        <color theme="1"/>
        <rFont val="Calibri"/>
        <family val="2"/>
        <scheme val="minor"/>
      </rPr>
      <t xml:space="preserve"> Excess ADIT)</t>
    </r>
  </si>
  <si>
    <t>Total Prorata ADIT Balance (incl. Excess ADIT)</t>
  </si>
  <si>
    <t>Total Excess Deferred Tax related to Pensions and OPEBs</t>
  </si>
  <si>
    <t>1) No ADIT pro rata; 2) Excluded Excess ADIT Reg Liability; 4) No capital adjustment (20% estimate) and 4) No ADIT for Clearings</t>
  </si>
  <si>
    <t>Schedule B-1.1</t>
  </si>
  <si>
    <t>Per Rebuttal Testimony of Daniel K. Arbough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</si>
</sst>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44" formatCode="_(&quot;$&quot;* #,##0.00_);_(&quot;$&quot;* \(#,##0.00\);_(&quot;$&quot;* &quot;-&quot;??_);_(@_)"/>
    <numFmt numFmtId="43" formatCode="_(* #,##0.00_);_(* \(#,##0.00\);_(* &quot;-&quot;??_);_(@_)"/>
    <numFmt numFmtId="164" formatCode="#,##0_);[Red]\(#,##0\);&quot; &quot;"/>
    <numFmt numFmtId="165" formatCode="_(* #,##0_);_(* \(#,##0\);_(* &quot;-&quot;??_);_(@_)"/>
    <numFmt numFmtId="166" formatCode="_(* #,##0.0000_);_(* \(#,##0.0000\);_(* &quot;-&quot;??_);_(@_)"/>
    <numFmt numFmtId="167" formatCode="0.000%"/>
    <numFmt numFmtId="168" formatCode="0.00000"/>
    <numFmt numFmtId="169" formatCode="0.0%"/>
    <numFmt numFmtId="170" formatCode="0_);[Red]\(0\)"/>
    <numFmt numFmtId="171" formatCode="_(&quot;$&quot;* #,##0_);_(&quot;$&quot;* \(#,##0\);_(&quot;$&quot;* &quot;-&quot;??_);_(@_)"/>
  </numFmts>
  <fonts count="19"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sz val="11"/>
      <color theme="1"/>
      <name val="Calibri"/>
      <family val="2"/>
    </font>
    <font>
      <b/>
      <sz val="11"/>
      <color theme="1"/>
      <name val="Calibri"/>
      <family val="2"/>
    </font>
    <font>
      <sz val="10"/>
      <name val="Arial"/>
      <family val="2"/>
    </font>
    <font>
      <sz val="11"/>
      <color indexed="63"/>
      <name val="Calibri"/>
      <family val="2"/>
      <scheme val="minor"/>
    </font>
    <font>
      <sz val="11"/>
      <color rgb="FFFF0000"/>
      <name val="Calibri"/>
      <family val="2"/>
      <scheme val="minor"/>
    </font>
    <font>
      <sz val="14"/>
      <color theme="1"/>
      <name val="Calibri"/>
      <family val="2"/>
      <scheme val="minor"/>
    </font>
    <font>
      <b/>
      <sz val="11"/>
      <color rgb="FFFF0000"/>
      <name val="Calibri"/>
      <family val="2"/>
      <scheme val="minor"/>
    </font>
    <font>
      <sz val="10"/>
      <color rgb="FF000000"/>
      <name val="Times New Roman"/>
      <family val="1"/>
    </font>
    <font>
      <b/>
      <u/>
      <sz val="11"/>
      <color theme="1"/>
      <name val="Calibri"/>
      <family val="2"/>
      <scheme val="minor"/>
    </font>
    <font>
      <sz val="10"/>
      <color rgb="FF000000"/>
      <name val="Arial"/>
      <family val="2"/>
    </font>
    <font>
      <sz val="12"/>
      <color rgb="FF000000"/>
      <name val="Arial"/>
      <family val="2"/>
    </font>
    <font>
      <b/>
      <u val="singleAccounting"/>
      <sz val="11"/>
      <color theme="1"/>
      <name val="Calibri"/>
      <family val="2"/>
      <scheme val="minor"/>
    </font>
    <font>
      <sz val="10"/>
      <name val="Courier"/>
    </font>
    <font>
      <b/>
      <sz val="11"/>
      <color rgb="FFFF0000"/>
      <name val="Calibri"/>
      <family val="2"/>
    </font>
    <font>
      <b/>
      <u/>
      <sz val="11"/>
      <color rgb="FFFF0000"/>
      <name val="Calibri"/>
      <family val="2"/>
      <scheme val="minor"/>
    </font>
  </fonts>
  <fills count="7">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9" tint="0.79998168889431442"/>
        <bgColor indexed="64"/>
      </patternFill>
    </fill>
    <fill>
      <patternFill patternType="solid">
        <fgColor rgb="FFFFFF00"/>
        <bgColor indexed="64"/>
      </patternFill>
    </fill>
    <fill>
      <patternFill patternType="solid">
        <fgColor theme="0" tint="-0.14999847407452621"/>
        <bgColor indexed="64"/>
      </patternFill>
    </fill>
  </fills>
  <borders count="18">
    <border>
      <left/>
      <right/>
      <top/>
      <bottom/>
      <diagonal/>
    </border>
    <border>
      <left/>
      <right/>
      <top/>
      <bottom style="medium">
        <color indexed="64"/>
      </bottom>
      <diagonal/>
    </border>
    <border>
      <left/>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theme="4" tint="0.79998168889431442"/>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bottom style="thin">
        <color indexed="64"/>
      </bottom>
      <diagonal/>
    </border>
    <border>
      <left/>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double">
        <color indexed="64"/>
      </top>
      <bottom/>
      <diagonal/>
    </border>
  </borders>
  <cellStyleXfs count="19">
    <xf numFmtId="0" fontId="0" fillId="0" borderId="0"/>
    <xf numFmtId="43" fontId="1" fillId="0" borderId="0" applyFont="0" applyFill="0" applyBorder="0" applyAlignment="0" applyProtection="0"/>
    <xf numFmtId="0" fontId="1" fillId="0" borderId="0"/>
    <xf numFmtId="0" fontId="4" fillId="0" borderId="0"/>
    <xf numFmtId="0" fontId="6"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1" fillId="0" borderId="0" applyFont="0" applyFill="0" applyBorder="0" applyAlignment="0" applyProtection="0"/>
    <xf numFmtId="0" fontId="11" fillId="0" borderId="0"/>
    <xf numFmtId="9" fontId="6" fillId="0" borderId="0" applyFont="0" applyFill="0" applyBorder="0" applyAlignment="0" applyProtection="0"/>
    <xf numFmtId="43" fontId="6" fillId="0" borderId="0" applyFont="0" applyFill="0" applyBorder="0" applyAlignment="0" applyProtection="0"/>
    <xf numFmtId="0" fontId="6" fillId="0" borderId="0"/>
    <xf numFmtId="37" fontId="16" fillId="0" borderId="0"/>
    <xf numFmtId="43" fontId="16" fillId="0" borderId="0" applyFont="0" applyFill="0" applyBorder="0" applyAlignment="0" applyProtection="0"/>
    <xf numFmtId="44" fontId="1" fillId="0" borderId="0" applyFont="0" applyFill="0" applyBorder="0" applyAlignment="0" applyProtection="0"/>
  </cellStyleXfs>
  <cellXfs count="155">
    <xf numFmtId="0" fontId="0" fillId="0" borderId="0" xfId="0"/>
    <xf numFmtId="164" fontId="2" fillId="0" borderId="0" xfId="2" applyNumberFormat="1" applyFont="1" applyAlignment="1">
      <alignment horizontal="left"/>
    </xf>
    <xf numFmtId="49" fontId="3" fillId="0" borderId="0" xfId="0" applyNumberFormat="1" applyFont="1" applyAlignment="1">
      <alignment horizontal="right" wrapText="1"/>
    </xf>
    <xf numFmtId="49" fontId="1" fillId="0" borderId="0" xfId="2" applyNumberFormat="1" applyAlignment="1">
      <alignment horizontal="right" wrapText="1"/>
    </xf>
    <xf numFmtId="49" fontId="1" fillId="0" borderId="0" xfId="2" applyNumberFormat="1" applyAlignment="1">
      <alignment horizontal="left" wrapText="1"/>
    </xf>
    <xf numFmtId="49" fontId="5" fillId="0" borderId="0" xfId="3" applyNumberFormat="1" applyFont="1" applyAlignment="1">
      <alignment horizontal="right" wrapText="1"/>
    </xf>
    <xf numFmtId="164" fontId="1" fillId="0" borderId="0" xfId="2" applyNumberFormat="1" applyAlignment="1">
      <alignment horizontal="left"/>
    </xf>
    <xf numFmtId="164" fontId="3" fillId="0" borderId="0" xfId="0" applyNumberFormat="1" applyFont="1" applyAlignment="1">
      <alignment horizontal="right"/>
    </xf>
    <xf numFmtId="164" fontId="1" fillId="0" borderId="0" xfId="4" applyNumberFormat="1" applyFont="1" applyAlignment="1">
      <alignment horizontal="left"/>
    </xf>
    <xf numFmtId="164" fontId="7" fillId="0" borderId="0" xfId="0" applyNumberFormat="1" applyFont="1" applyAlignment="1">
      <alignment horizontal="right"/>
    </xf>
    <xf numFmtId="164" fontId="3" fillId="0" borderId="0" xfId="0" applyNumberFormat="1" applyFont="1" applyFill="1" applyAlignment="1">
      <alignment horizontal="right"/>
    </xf>
    <xf numFmtId="0" fontId="0" fillId="0" borderId="0" xfId="0" applyFill="1"/>
    <xf numFmtId="164" fontId="3" fillId="0" borderId="0" xfId="0" applyNumberFormat="1" applyFont="1" applyFill="1" applyBorder="1" applyAlignment="1">
      <alignment horizontal="right"/>
    </xf>
    <xf numFmtId="0" fontId="0" fillId="0" borderId="0" xfId="0" applyAlignment="1">
      <alignment horizontal="right"/>
    </xf>
    <xf numFmtId="10" fontId="0" fillId="0" borderId="0" xfId="0" applyNumberFormat="1"/>
    <xf numFmtId="165" fontId="0" fillId="0" borderId="2" xfId="0" applyNumberFormat="1" applyBorder="1"/>
    <xf numFmtId="164" fontId="1" fillId="0" borderId="0" xfId="2" applyNumberFormat="1" applyFill="1" applyBorder="1" applyAlignment="1">
      <alignment horizontal="left"/>
    </xf>
    <xf numFmtId="10" fontId="0" fillId="0" borderId="0" xfId="6" applyNumberFormat="1" applyFont="1"/>
    <xf numFmtId="0" fontId="9" fillId="3" borderId="0" xfId="7" applyFont="1" applyFill="1"/>
    <xf numFmtId="0" fontId="1" fillId="3" borderId="0" xfId="7" applyFill="1"/>
    <xf numFmtId="0" fontId="2" fillId="3" borderId="0" xfId="7" applyFont="1" applyFill="1" applyAlignment="1">
      <alignment horizontal="left" indent="1"/>
    </xf>
    <xf numFmtId="6" fontId="1" fillId="3" borderId="0" xfId="7" applyNumberFormat="1" applyFill="1"/>
    <xf numFmtId="0" fontId="10" fillId="3" borderId="0" xfId="7" applyFont="1" applyFill="1"/>
    <xf numFmtId="0" fontId="2" fillId="3" borderId="0" xfId="7" applyFont="1" applyFill="1"/>
    <xf numFmtId="0" fontId="1" fillId="3" borderId="0" xfId="7" applyFill="1" applyAlignment="1">
      <alignment horizontal="left" indent="1"/>
    </xf>
    <xf numFmtId="0" fontId="8" fillId="3" borderId="0" xfId="7" applyFont="1" applyFill="1" applyAlignment="1">
      <alignment horizontal="center"/>
    </xf>
    <xf numFmtId="0" fontId="1" fillId="2" borderId="0" xfId="7" applyFill="1" applyAlignment="1">
      <alignment horizontal="left" indent="1"/>
    </xf>
    <xf numFmtId="0" fontId="1" fillId="2" borderId="0" xfId="7" applyFill="1" applyAlignment="1">
      <alignment horizontal="left"/>
    </xf>
    <xf numFmtId="0" fontId="8" fillId="3" borderId="0" xfId="7" applyFont="1" applyFill="1"/>
    <xf numFmtId="0" fontId="2" fillId="2" borderId="0" xfId="7" applyFont="1" applyFill="1" applyAlignment="1">
      <alignment horizontal="left" indent="1"/>
    </xf>
    <xf numFmtId="0" fontId="2" fillId="2" borderId="0" xfId="7" applyFont="1" applyFill="1"/>
    <xf numFmtId="0" fontId="1" fillId="2" borderId="0" xfId="7" applyFill="1"/>
    <xf numFmtId="0" fontId="2" fillId="2" borderId="0" xfId="7" applyFont="1" applyFill="1" applyAlignment="1">
      <alignment horizontal="center"/>
    </xf>
    <xf numFmtId="0" fontId="1" fillId="3" borderId="3" xfId="7" applyFill="1" applyBorder="1"/>
    <xf numFmtId="0" fontId="2" fillId="3" borderId="4" xfId="7" applyFont="1" applyFill="1" applyBorder="1" applyAlignment="1">
      <alignment horizontal="center"/>
    </xf>
    <xf numFmtId="0" fontId="2" fillId="3" borderId="5" xfId="7" applyFont="1" applyFill="1" applyBorder="1" applyAlignment="1">
      <alignment horizontal="center"/>
    </xf>
    <xf numFmtId="0" fontId="2" fillId="3" borderId="0" xfId="7" applyFont="1" applyFill="1" applyAlignment="1">
      <alignment horizontal="center"/>
    </xf>
    <xf numFmtId="0" fontId="1" fillId="3" borderId="0" xfId="7" applyFill="1" applyAlignment="1">
      <alignment horizontal="center"/>
    </xf>
    <xf numFmtId="0" fontId="2" fillId="3" borderId="6" xfId="7" applyFont="1" applyFill="1" applyBorder="1" applyAlignment="1">
      <alignment horizontal="left" indent="2"/>
    </xf>
    <xf numFmtId="165" fontId="2" fillId="3" borderId="6" xfId="7" applyNumberFormat="1" applyFont="1" applyFill="1" applyBorder="1"/>
    <xf numFmtId="0" fontId="2" fillId="3" borderId="7" xfId="7" applyFont="1" applyFill="1" applyBorder="1"/>
    <xf numFmtId="0" fontId="1" fillId="3" borderId="8" xfId="7" applyFill="1" applyBorder="1"/>
    <xf numFmtId="0" fontId="1" fillId="3" borderId="0" xfId="7" applyFill="1" applyAlignment="1">
      <alignment horizontal="left"/>
    </xf>
    <xf numFmtId="165" fontId="1" fillId="3" borderId="0" xfId="7" applyNumberFormat="1" applyFill="1"/>
    <xf numFmtId="0" fontId="1" fillId="3" borderId="0" xfId="7" applyFill="1" applyAlignment="1">
      <alignment horizontal="left" indent="3"/>
    </xf>
    <xf numFmtId="0" fontId="1" fillId="3" borderId="7" xfId="7" applyFill="1" applyBorder="1" applyAlignment="1">
      <alignment horizontal="left" indent="1"/>
    </xf>
    <xf numFmtId="10" fontId="0" fillId="3" borderId="0" xfId="8" applyNumberFormat="1" applyFont="1" applyFill="1"/>
    <xf numFmtId="10" fontId="0" fillId="3" borderId="8" xfId="8" applyNumberFormat="1" applyFont="1" applyFill="1" applyBorder="1"/>
    <xf numFmtId="165" fontId="0" fillId="3" borderId="0" xfId="9" applyNumberFormat="1" applyFont="1" applyFill="1"/>
    <xf numFmtId="166" fontId="0" fillId="3" borderId="0" xfId="9" applyNumberFormat="1" applyFont="1" applyFill="1"/>
    <xf numFmtId="0" fontId="1" fillId="3" borderId="7" xfId="7" applyFill="1" applyBorder="1"/>
    <xf numFmtId="167" fontId="0" fillId="3" borderId="0" xfId="8" applyNumberFormat="1" applyFont="1" applyFill="1"/>
    <xf numFmtId="165" fontId="2" fillId="2" borderId="0" xfId="7" applyNumberFormat="1" applyFont="1" applyFill="1"/>
    <xf numFmtId="0" fontId="1" fillId="3" borderId="9" xfId="7" applyFill="1" applyBorder="1" applyAlignment="1">
      <alignment horizontal="left" indent="1"/>
    </xf>
    <xf numFmtId="10" fontId="0" fillId="3" borderId="1" xfId="8" applyNumberFormat="1" applyFont="1" applyFill="1" applyBorder="1"/>
    <xf numFmtId="10" fontId="0" fillId="3" borderId="10" xfId="8" applyNumberFormat="1" applyFont="1" applyFill="1" applyBorder="1"/>
    <xf numFmtId="0" fontId="2" fillId="0" borderId="0" xfId="0" applyFont="1"/>
    <xf numFmtId="0" fontId="8" fillId="0" borderId="0" xfId="0" applyFont="1"/>
    <xf numFmtId="165" fontId="0" fillId="0" borderId="0" xfId="1" applyNumberFormat="1" applyFont="1"/>
    <xf numFmtId="165" fontId="0" fillId="0" borderId="2" xfId="1" applyNumberFormat="1" applyFont="1" applyBorder="1"/>
    <xf numFmtId="0" fontId="12" fillId="0" borderId="0" xfId="0" applyFont="1"/>
    <xf numFmtId="0" fontId="0" fillId="0" borderId="0" xfId="0" applyAlignment="1">
      <alignment horizontal="center" wrapText="1"/>
    </xf>
    <xf numFmtId="15" fontId="0" fillId="0" borderId="12" xfId="0" applyNumberFormat="1" applyBorder="1" applyAlignment="1">
      <alignment horizontal="center"/>
    </xf>
    <xf numFmtId="10" fontId="0" fillId="0" borderId="12" xfId="6" applyNumberFormat="1" applyFont="1" applyBorder="1"/>
    <xf numFmtId="0" fontId="13" fillId="0" borderId="0" xfId="12" applyFont="1" applyAlignment="1">
      <alignment horizontal="left" vertical="top"/>
    </xf>
    <xf numFmtId="165" fontId="0" fillId="0" borderId="0" xfId="0" applyNumberFormat="1" applyBorder="1"/>
    <xf numFmtId="0" fontId="13" fillId="0" borderId="0" xfId="12" applyFont="1" applyBorder="1" applyAlignment="1">
      <alignment horizontal="left" vertical="top"/>
    </xf>
    <xf numFmtId="0" fontId="13" fillId="0" borderId="0" xfId="12" applyFont="1" applyBorder="1" applyAlignment="1">
      <alignment horizontal="center" vertical="top"/>
    </xf>
    <xf numFmtId="10" fontId="13" fillId="0" borderId="0" xfId="12" applyNumberFormat="1" applyFont="1" applyBorder="1" applyAlignment="1">
      <alignment horizontal="right" vertical="top"/>
    </xf>
    <xf numFmtId="168" fontId="13" fillId="0" borderId="0" xfId="12" applyNumberFormat="1" applyFont="1" applyBorder="1" applyAlignment="1">
      <alignment horizontal="right" vertical="top"/>
    </xf>
    <xf numFmtId="10" fontId="13" fillId="0" borderId="0" xfId="6" applyNumberFormat="1" applyFont="1" applyBorder="1" applyAlignment="1">
      <alignment horizontal="right" vertical="top"/>
    </xf>
    <xf numFmtId="0" fontId="13" fillId="0" borderId="0" xfId="12" applyFont="1" applyBorder="1" applyAlignment="1">
      <alignment horizontal="right" vertical="top"/>
    </xf>
    <xf numFmtId="0" fontId="14" fillId="0" borderId="0" xfId="12" applyFont="1" applyAlignment="1">
      <alignment horizontal="left" vertical="top"/>
    </xf>
    <xf numFmtId="0" fontId="14" fillId="0" borderId="0" xfId="12" applyFont="1" applyAlignment="1">
      <alignment horizontal="center" vertical="top"/>
    </xf>
    <xf numFmtId="10" fontId="14" fillId="0" borderId="0" xfId="12" applyNumberFormat="1" applyFont="1" applyAlignment="1">
      <alignment horizontal="right" vertical="top"/>
    </xf>
    <xf numFmtId="168" fontId="14" fillId="0" borderId="0" xfId="12" applyNumberFormat="1" applyFont="1" applyAlignment="1">
      <alignment horizontal="right" vertical="top"/>
    </xf>
    <xf numFmtId="10" fontId="14" fillId="0" borderId="0" xfId="6" applyNumberFormat="1" applyFont="1" applyAlignment="1">
      <alignment horizontal="right" vertical="top"/>
    </xf>
    <xf numFmtId="10" fontId="14" fillId="0" borderId="13" xfId="12" applyNumberFormat="1" applyFont="1" applyBorder="1" applyAlignment="1">
      <alignment horizontal="right" vertical="top"/>
    </xf>
    <xf numFmtId="10" fontId="14" fillId="0" borderId="12" xfId="6" applyNumberFormat="1" applyFont="1" applyBorder="1" applyAlignment="1">
      <alignment horizontal="right" vertical="top"/>
    </xf>
    <xf numFmtId="0" fontId="14" fillId="0" borderId="0" xfId="12" applyFont="1" applyAlignment="1">
      <alignment horizontal="right" vertical="top"/>
    </xf>
    <xf numFmtId="169" fontId="0" fillId="0" borderId="0" xfId="6" applyNumberFormat="1" applyFont="1"/>
    <xf numFmtId="10" fontId="0" fillId="0" borderId="2" xfId="6" applyNumberFormat="1" applyFont="1" applyBorder="1"/>
    <xf numFmtId="43" fontId="15" fillId="0" borderId="0" xfId="1" applyFont="1" applyFill="1" applyBorder="1" applyAlignment="1">
      <alignment horizontal="center" vertical="center" wrapText="1"/>
    </xf>
    <xf numFmtId="165" fontId="1" fillId="0" borderId="0" xfId="1" applyNumberFormat="1" applyFont="1"/>
    <xf numFmtId="165" fontId="0" fillId="0" borderId="0" xfId="0" applyNumberFormat="1"/>
    <xf numFmtId="0" fontId="0" fillId="0" borderId="0" xfId="0" applyAlignment="1">
      <alignment vertical="top"/>
    </xf>
    <xf numFmtId="165" fontId="1" fillId="0" borderId="12" xfId="1" applyNumberFormat="1" applyFont="1" applyBorder="1"/>
    <xf numFmtId="0" fontId="0" fillId="0" borderId="12" xfId="0" applyBorder="1"/>
    <xf numFmtId="165" fontId="0" fillId="0" borderId="0" xfId="0" applyNumberFormat="1" applyFont="1" applyFill="1" applyBorder="1"/>
    <xf numFmtId="43" fontId="0" fillId="0" borderId="0" xfId="0" applyNumberFormat="1"/>
    <xf numFmtId="165" fontId="1" fillId="0" borderId="2" xfId="1" applyNumberFormat="1" applyFont="1" applyBorder="1"/>
    <xf numFmtId="165" fontId="2" fillId="0" borderId="13" xfId="0" applyNumberFormat="1" applyFont="1" applyBorder="1"/>
    <xf numFmtId="0" fontId="8" fillId="0" borderId="0" xfId="0" applyFont="1" applyAlignment="1">
      <alignment horizontal="left"/>
    </xf>
    <xf numFmtId="0" fontId="0" fillId="0" borderId="0" xfId="0" applyAlignment="1">
      <alignment horizontal="center"/>
    </xf>
    <xf numFmtId="165" fontId="0" fillId="0" borderId="11" xfId="0" applyNumberFormat="1" applyBorder="1"/>
    <xf numFmtId="170" fontId="3" fillId="0" borderId="12" xfId="0" applyNumberFormat="1" applyFont="1" applyBorder="1" applyAlignment="1">
      <alignment horizontal="right"/>
    </xf>
    <xf numFmtId="37" fontId="1" fillId="0" borderId="0" xfId="10" applyNumberFormat="1" applyAlignment="1">
      <alignment horizontal="right"/>
    </xf>
    <xf numFmtId="164" fontId="0" fillId="0" borderId="0" xfId="0" applyNumberFormat="1"/>
    <xf numFmtId="164" fontId="1" fillId="0" borderId="0" xfId="2" applyNumberFormat="1" applyFill="1" applyBorder="1" applyAlignment="1">
      <alignment horizontal="right"/>
    </xf>
    <xf numFmtId="164" fontId="1" fillId="0" borderId="0" xfId="4" applyNumberFormat="1" applyFont="1" applyAlignment="1"/>
    <xf numFmtId="164" fontId="1" fillId="2" borderId="0" xfId="4" applyNumberFormat="1" applyFont="1" applyFill="1" applyAlignment="1"/>
    <xf numFmtId="0" fontId="0" fillId="4" borderId="0" xfId="0" applyFill="1"/>
    <xf numFmtId="165" fontId="0" fillId="4" borderId="0" xfId="1" applyNumberFormat="1" applyFont="1" applyFill="1" applyBorder="1"/>
    <xf numFmtId="165" fontId="2" fillId="5" borderId="0" xfId="0" applyNumberFormat="1" applyFont="1" applyFill="1"/>
    <xf numFmtId="165" fontId="0" fillId="4" borderId="12" xfId="1" applyNumberFormat="1" applyFont="1" applyFill="1" applyBorder="1"/>
    <xf numFmtId="165" fontId="0" fillId="0" borderId="0" xfId="0" applyNumberFormat="1" applyFill="1"/>
    <xf numFmtId="164" fontId="1" fillId="4" borderId="12" xfId="2" applyNumberFormat="1" applyFill="1" applyBorder="1" applyAlignment="1">
      <alignment horizontal="right"/>
    </xf>
    <xf numFmtId="0" fontId="0" fillId="0" borderId="0" xfId="0" applyAlignment="1">
      <alignment horizontal="left"/>
    </xf>
    <xf numFmtId="0" fontId="0" fillId="0" borderId="0" xfId="0" applyFont="1" applyFill="1" applyBorder="1"/>
    <xf numFmtId="164" fontId="2" fillId="5" borderId="0" xfId="2" applyNumberFormat="1" applyFont="1" applyFill="1" applyBorder="1" applyAlignment="1">
      <alignment horizontal="right"/>
    </xf>
    <xf numFmtId="37" fontId="3" fillId="2" borderId="0" xfId="16" applyNumberFormat="1" applyFont="1" applyFill="1" applyBorder="1" applyAlignment="1">
      <alignment horizontal="right"/>
    </xf>
    <xf numFmtId="37" fontId="3" fillId="0" borderId="0" xfId="16" applyNumberFormat="1" applyFont="1" applyAlignment="1">
      <alignment horizontal="right"/>
    </xf>
    <xf numFmtId="37" fontId="1" fillId="2" borderId="0" xfId="2" applyNumberFormat="1" applyFill="1" applyBorder="1" applyAlignment="1">
      <alignment horizontal="right"/>
    </xf>
    <xf numFmtId="37" fontId="3" fillId="0" borderId="0" xfId="0" applyNumberFormat="1" applyFont="1" applyFill="1" applyBorder="1" applyAlignment="1">
      <alignment horizontal="right"/>
    </xf>
    <xf numFmtId="37" fontId="3" fillId="0" borderId="0" xfId="0" applyNumberFormat="1" applyFont="1" applyAlignment="1">
      <alignment horizontal="right"/>
    </xf>
    <xf numFmtId="37" fontId="1" fillId="0" borderId="0" xfId="2" applyNumberFormat="1" applyFill="1" applyBorder="1" applyAlignment="1">
      <alignment horizontal="right"/>
    </xf>
    <xf numFmtId="165" fontId="0" fillId="0" borderId="0" xfId="0" applyNumberFormat="1" applyFill="1" applyBorder="1"/>
    <xf numFmtId="10" fontId="0" fillId="0" borderId="0" xfId="6" applyNumberFormat="1" applyFont="1" applyFill="1" applyBorder="1"/>
    <xf numFmtId="10" fontId="0" fillId="0" borderId="0" xfId="0" applyNumberFormat="1" applyFill="1" applyBorder="1"/>
    <xf numFmtId="0" fontId="0" fillId="0" borderId="0" xfId="0" applyFill="1" applyBorder="1"/>
    <xf numFmtId="165" fontId="1" fillId="0" borderId="12" xfId="1" applyNumberFormat="1" applyFont="1" applyFill="1" applyBorder="1"/>
    <xf numFmtId="0" fontId="0" fillId="6" borderId="0" xfId="0" applyFill="1"/>
    <xf numFmtId="0" fontId="0" fillId="6" borderId="0" xfId="0" applyFill="1" applyBorder="1" applyAlignment="1">
      <alignment horizontal="center"/>
    </xf>
    <xf numFmtId="0" fontId="0" fillId="6" borderId="0" xfId="0" applyFill="1" applyAlignment="1">
      <alignment horizontal="center" wrapText="1"/>
    </xf>
    <xf numFmtId="0" fontId="0" fillId="6" borderId="0" xfId="0" applyFill="1" applyAlignment="1">
      <alignment horizontal="center"/>
    </xf>
    <xf numFmtId="15" fontId="0" fillId="6" borderId="12" xfId="0" applyNumberFormat="1" applyFill="1" applyBorder="1" applyAlignment="1">
      <alignment horizontal="center"/>
    </xf>
    <xf numFmtId="0" fontId="0" fillId="6" borderId="12" xfId="0" applyFill="1" applyBorder="1"/>
    <xf numFmtId="165" fontId="0" fillId="6" borderId="0" xfId="1" applyNumberFormat="1" applyFont="1" applyFill="1"/>
    <xf numFmtId="165" fontId="0" fillId="6" borderId="0" xfId="0" applyNumberFormat="1" applyFill="1"/>
    <xf numFmtId="165" fontId="1" fillId="6" borderId="12" xfId="1" applyNumberFormat="1" applyFont="1" applyFill="1" applyBorder="1"/>
    <xf numFmtId="165" fontId="1" fillId="6" borderId="0" xfId="1" applyNumberFormat="1" applyFont="1" applyFill="1" applyBorder="1"/>
    <xf numFmtId="165" fontId="0" fillId="6" borderId="12" xfId="0" applyNumberFormat="1" applyFill="1" applyBorder="1"/>
    <xf numFmtId="169" fontId="0" fillId="6" borderId="12" xfId="6" applyNumberFormat="1" applyFont="1" applyFill="1" applyBorder="1"/>
    <xf numFmtId="169" fontId="0" fillId="6" borderId="0" xfId="6" applyNumberFormat="1" applyFont="1" applyFill="1" applyBorder="1"/>
    <xf numFmtId="10" fontId="0" fillId="6" borderId="12" xfId="6" applyNumberFormat="1" applyFont="1" applyFill="1" applyBorder="1"/>
    <xf numFmtId="10" fontId="0" fillId="6" borderId="0" xfId="0" applyNumberFormat="1" applyFill="1"/>
    <xf numFmtId="165" fontId="0" fillId="6" borderId="2" xfId="1" applyNumberFormat="1" applyFont="1" applyFill="1" applyBorder="1"/>
    <xf numFmtId="165" fontId="0" fillId="6" borderId="0" xfId="1" applyNumberFormat="1" applyFont="1" applyFill="1" applyBorder="1"/>
    <xf numFmtId="165" fontId="1" fillId="6" borderId="2" xfId="1" applyNumberFormat="1" applyFont="1" applyFill="1" applyBorder="1"/>
    <xf numFmtId="165" fontId="0" fillId="6" borderId="2" xfId="0" applyNumberFormat="1" applyFill="1" applyBorder="1"/>
    <xf numFmtId="165" fontId="2" fillId="6" borderId="13" xfId="0" applyNumberFormat="1" applyFont="1" applyFill="1" applyBorder="1"/>
    <xf numFmtId="165" fontId="8" fillId="6" borderId="2" xfId="1" applyNumberFormat="1" applyFont="1" applyFill="1" applyBorder="1"/>
    <xf numFmtId="165" fontId="2" fillId="0" borderId="0" xfId="1" applyNumberFormat="1" applyFont="1" applyFill="1" applyBorder="1" applyAlignment="1">
      <alignment horizontal="center"/>
    </xf>
    <xf numFmtId="171" fontId="1" fillId="0" borderId="0" xfId="18" applyNumberFormat="1" applyFont="1"/>
    <xf numFmtId="171" fontId="0" fillId="0" borderId="0" xfId="18" applyNumberFormat="1" applyFont="1"/>
    <xf numFmtId="165" fontId="1" fillId="0" borderId="0" xfId="1" applyNumberFormat="1" applyFont="1" applyBorder="1"/>
    <xf numFmtId="171" fontId="0" fillId="0" borderId="0" xfId="0" applyNumberFormat="1"/>
    <xf numFmtId="171" fontId="0" fillId="0" borderId="0" xfId="1" applyNumberFormat="1" applyFont="1"/>
    <xf numFmtId="165" fontId="1" fillId="0" borderId="0" xfId="1" applyNumberFormat="1" applyFont="1" applyFill="1"/>
    <xf numFmtId="0" fontId="0" fillId="6" borderId="14" xfId="0" applyFill="1" applyBorder="1" applyAlignment="1">
      <alignment horizontal="center"/>
    </xf>
    <xf numFmtId="0" fontId="0" fillId="6" borderId="15" xfId="0" applyFill="1" applyBorder="1" applyAlignment="1">
      <alignment horizontal="center"/>
    </xf>
    <xf numFmtId="0" fontId="0" fillId="6" borderId="16" xfId="0" applyFill="1" applyBorder="1" applyAlignment="1">
      <alignment horizontal="center"/>
    </xf>
    <xf numFmtId="0" fontId="8" fillId="6" borderId="17" xfId="0" applyFont="1" applyFill="1" applyBorder="1" applyAlignment="1">
      <alignment horizontal="center"/>
    </xf>
    <xf numFmtId="0" fontId="8" fillId="0" borderId="0" xfId="0" applyFont="1" applyAlignment="1">
      <alignment horizontal="left" wrapText="1"/>
    </xf>
    <xf numFmtId="0" fontId="2" fillId="2" borderId="0" xfId="7" applyFont="1" applyFill="1" applyAlignment="1">
      <alignment horizontal="center"/>
    </xf>
  </cellXfs>
  <cellStyles count="19">
    <cellStyle name="Comma" xfId="1" builtinId="3"/>
    <cellStyle name="Comma 2" xfId="14" xr:uid="{00000000-0005-0000-0000-000001000000}"/>
    <cellStyle name="Comma 3" xfId="17" xr:uid="{00000000-0005-0000-0000-000002000000}"/>
    <cellStyle name="Comma 7" xfId="9" xr:uid="{00000000-0005-0000-0000-000003000000}"/>
    <cellStyle name="Comma 86" xfId="11" xr:uid="{00000000-0005-0000-0000-000004000000}"/>
    <cellStyle name="Currency" xfId="18" builtinId="4"/>
    <cellStyle name="Normal" xfId="0" builtinId="0"/>
    <cellStyle name="Normal 2" xfId="16" xr:uid="{00000000-0005-0000-0000-000007000000}"/>
    <cellStyle name="Normal 3 7 2" xfId="7" xr:uid="{00000000-0005-0000-0000-000008000000}"/>
    <cellStyle name="Normal 46" xfId="3" xr:uid="{00000000-0005-0000-0000-000009000000}"/>
    <cellStyle name="Normal 48" xfId="12" xr:uid="{00000000-0005-0000-0000-00000A000000}"/>
    <cellStyle name="Normal 49 2" xfId="4" xr:uid="{00000000-0005-0000-0000-00000B000000}"/>
    <cellStyle name="Normal 49 4 2" xfId="5" xr:uid="{00000000-0005-0000-0000-00000C000000}"/>
    <cellStyle name="Normal 49 4 3" xfId="10" xr:uid="{00000000-0005-0000-0000-00000D000000}"/>
    <cellStyle name="Normal 49 4 4" xfId="2" xr:uid="{00000000-0005-0000-0000-00000E000000}"/>
    <cellStyle name="Normal 6" xfId="15" xr:uid="{00000000-0005-0000-0000-00000F000000}"/>
    <cellStyle name="Percent" xfId="6" builtinId="5"/>
    <cellStyle name="Percent 2" xfId="13" xr:uid="{00000000-0005-0000-0000-000011000000}"/>
    <cellStyle name="Percent 6" xfId="8" xr:uid="{00000000-0005-0000-0000-00001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6.xml"/><Relationship Id="rId18" Type="http://schemas.openxmlformats.org/officeDocument/2006/relationships/externalLink" Target="externalLinks/externalLink11.xml"/><Relationship Id="rId26" Type="http://schemas.openxmlformats.org/officeDocument/2006/relationships/externalLink" Target="externalLinks/externalLink19.xml"/><Relationship Id="rId39" Type="http://schemas.openxmlformats.org/officeDocument/2006/relationships/externalLink" Target="externalLinks/externalLink32.xml"/><Relationship Id="rId21" Type="http://schemas.openxmlformats.org/officeDocument/2006/relationships/externalLink" Target="externalLinks/externalLink14.xml"/><Relationship Id="rId34" Type="http://schemas.openxmlformats.org/officeDocument/2006/relationships/externalLink" Target="externalLinks/externalLink27.xml"/><Relationship Id="rId42" Type="http://schemas.openxmlformats.org/officeDocument/2006/relationships/externalLink" Target="externalLinks/externalLink35.xml"/><Relationship Id="rId47" Type="http://schemas.openxmlformats.org/officeDocument/2006/relationships/externalLink" Target="externalLinks/externalLink40.xml"/><Relationship Id="rId50" Type="http://schemas.openxmlformats.org/officeDocument/2006/relationships/externalLink" Target="externalLinks/externalLink43.xml"/><Relationship Id="rId55" Type="http://schemas.openxmlformats.org/officeDocument/2006/relationships/customXml" Target="../customXml/item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externalLink" Target="externalLinks/externalLink9.xml"/><Relationship Id="rId29" Type="http://schemas.openxmlformats.org/officeDocument/2006/relationships/externalLink" Target="externalLinks/externalLink22.xml"/><Relationship Id="rId11" Type="http://schemas.openxmlformats.org/officeDocument/2006/relationships/externalLink" Target="externalLinks/externalLink4.xml"/><Relationship Id="rId24" Type="http://schemas.openxmlformats.org/officeDocument/2006/relationships/externalLink" Target="externalLinks/externalLink17.xml"/><Relationship Id="rId32" Type="http://schemas.openxmlformats.org/officeDocument/2006/relationships/externalLink" Target="externalLinks/externalLink25.xml"/><Relationship Id="rId37" Type="http://schemas.openxmlformats.org/officeDocument/2006/relationships/externalLink" Target="externalLinks/externalLink30.xml"/><Relationship Id="rId40" Type="http://schemas.openxmlformats.org/officeDocument/2006/relationships/externalLink" Target="externalLinks/externalLink33.xml"/><Relationship Id="rId45" Type="http://schemas.openxmlformats.org/officeDocument/2006/relationships/externalLink" Target="externalLinks/externalLink38.xml"/><Relationship Id="rId53" Type="http://schemas.openxmlformats.org/officeDocument/2006/relationships/sharedStrings" Target="sharedStrings.xml"/><Relationship Id="rId58" Type="http://schemas.openxmlformats.org/officeDocument/2006/relationships/customXml" Target="../customXml/item4.xml"/><Relationship Id="rId5" Type="http://schemas.openxmlformats.org/officeDocument/2006/relationships/worksheet" Target="worksheets/sheet5.xml"/><Relationship Id="rId19" Type="http://schemas.openxmlformats.org/officeDocument/2006/relationships/externalLink" Target="externalLinks/externalLink12.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externalLink" Target="externalLinks/externalLink15.xml"/><Relationship Id="rId27" Type="http://schemas.openxmlformats.org/officeDocument/2006/relationships/externalLink" Target="externalLinks/externalLink20.xml"/><Relationship Id="rId30" Type="http://schemas.openxmlformats.org/officeDocument/2006/relationships/externalLink" Target="externalLinks/externalLink23.xml"/><Relationship Id="rId35" Type="http://schemas.openxmlformats.org/officeDocument/2006/relationships/externalLink" Target="externalLinks/externalLink28.xml"/><Relationship Id="rId43" Type="http://schemas.openxmlformats.org/officeDocument/2006/relationships/externalLink" Target="externalLinks/externalLink36.xml"/><Relationship Id="rId48" Type="http://schemas.openxmlformats.org/officeDocument/2006/relationships/externalLink" Target="externalLinks/externalLink41.xml"/><Relationship Id="rId56" Type="http://schemas.openxmlformats.org/officeDocument/2006/relationships/customXml" Target="../customXml/item2.xml"/><Relationship Id="rId8" Type="http://schemas.openxmlformats.org/officeDocument/2006/relationships/externalLink" Target="externalLinks/externalLink1.xml"/><Relationship Id="rId51"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externalLink" Target="externalLinks/externalLink5.xml"/><Relationship Id="rId17" Type="http://schemas.openxmlformats.org/officeDocument/2006/relationships/externalLink" Target="externalLinks/externalLink10.xml"/><Relationship Id="rId25" Type="http://schemas.openxmlformats.org/officeDocument/2006/relationships/externalLink" Target="externalLinks/externalLink18.xml"/><Relationship Id="rId33" Type="http://schemas.openxmlformats.org/officeDocument/2006/relationships/externalLink" Target="externalLinks/externalLink26.xml"/><Relationship Id="rId38" Type="http://schemas.openxmlformats.org/officeDocument/2006/relationships/externalLink" Target="externalLinks/externalLink31.xml"/><Relationship Id="rId46" Type="http://schemas.openxmlformats.org/officeDocument/2006/relationships/externalLink" Target="externalLinks/externalLink39.xml"/><Relationship Id="rId59" Type="http://schemas.openxmlformats.org/officeDocument/2006/relationships/customXml" Target="../customXml/item5.xml"/><Relationship Id="rId20" Type="http://schemas.openxmlformats.org/officeDocument/2006/relationships/externalLink" Target="externalLinks/externalLink13.xml"/><Relationship Id="rId41" Type="http://schemas.openxmlformats.org/officeDocument/2006/relationships/externalLink" Target="externalLinks/externalLink34.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externalLink" Target="externalLinks/externalLink8.xml"/><Relationship Id="rId23" Type="http://schemas.openxmlformats.org/officeDocument/2006/relationships/externalLink" Target="externalLinks/externalLink16.xml"/><Relationship Id="rId28" Type="http://schemas.openxmlformats.org/officeDocument/2006/relationships/externalLink" Target="externalLinks/externalLink21.xml"/><Relationship Id="rId36" Type="http://schemas.openxmlformats.org/officeDocument/2006/relationships/externalLink" Target="externalLinks/externalLink29.xml"/><Relationship Id="rId49" Type="http://schemas.openxmlformats.org/officeDocument/2006/relationships/externalLink" Target="externalLinks/externalLink42.xml"/><Relationship Id="rId57" Type="http://schemas.openxmlformats.org/officeDocument/2006/relationships/customXml" Target="../customXml/item3.xml"/><Relationship Id="rId10" Type="http://schemas.openxmlformats.org/officeDocument/2006/relationships/externalLink" Target="externalLinks/externalLink3.xml"/><Relationship Id="rId31" Type="http://schemas.openxmlformats.org/officeDocument/2006/relationships/externalLink" Target="externalLinks/externalLink24.xml"/><Relationship Id="rId44" Type="http://schemas.openxmlformats.org/officeDocument/2006/relationships/externalLink" Target="externalLinks/externalLink37.xml"/><Relationship Id="rId52" Type="http://schemas.openxmlformats.org/officeDocument/2006/relationships/styles" Target="styles.xml"/></Relationships>
</file>

<file path=xl/drawings/_rels/drawing4.xml.rels><?xml version="1.0" encoding="UTF-8" standalone="yes"?>
<Relationships xmlns="http://schemas.openxmlformats.org/package/2006/relationships"><Relationship Id="rId1" Type="http://schemas.openxmlformats.org/officeDocument/2006/relationships/image" Target="../media/image1.tmp"/></Relationships>
</file>

<file path=xl/drawings/drawing1.xml><?xml version="1.0" encoding="utf-8"?>
<xdr:wsDr xmlns:xdr="http://schemas.openxmlformats.org/drawingml/2006/spreadsheetDrawing" xmlns:a="http://schemas.openxmlformats.org/drawingml/2006/main">
  <xdr:twoCellAnchor>
    <xdr:from>
      <xdr:col>1</xdr:col>
      <xdr:colOff>0</xdr:colOff>
      <xdr:row>28</xdr:row>
      <xdr:rowOff>0</xdr:rowOff>
    </xdr:from>
    <xdr:to>
      <xdr:col>14</xdr:col>
      <xdr:colOff>104774</xdr:colOff>
      <xdr:row>28</xdr:row>
      <xdr:rowOff>28574</xdr:rowOff>
    </xdr:to>
    <xdr:cxnSp macro="">
      <xdr:nvCxnSpPr>
        <xdr:cNvPr id="2" name="Straight Connector 1">
          <a:extLst>
            <a:ext uri="{FF2B5EF4-FFF2-40B4-BE49-F238E27FC236}">
              <a16:creationId xmlns:a16="http://schemas.microsoft.com/office/drawing/2014/main" id="{26642C2C-CA72-426D-96FF-172476A23DEC}"/>
            </a:ext>
          </a:extLst>
        </xdr:cNvPr>
        <xdr:cNvCxnSpPr/>
      </xdr:nvCxnSpPr>
      <xdr:spPr>
        <a:xfrm flipH="1">
          <a:off x="3333750" y="5553075"/>
          <a:ext cx="9734549" cy="28574"/>
        </a:xfrm>
        <a:prstGeom prst="line">
          <a:avLst/>
        </a:prstGeom>
        <a:ln w="19050">
          <a:solidFill>
            <a:srgbClr val="FF0000"/>
          </a:solidFill>
          <a:tailEnd type="ova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oneCellAnchor>
    <xdr:from>
      <xdr:col>9</xdr:col>
      <xdr:colOff>647699</xdr:colOff>
      <xdr:row>17</xdr:row>
      <xdr:rowOff>161924</xdr:rowOff>
    </xdr:from>
    <xdr:ext cx="790575" cy="238125"/>
    <xdr:sp macro="" textlink="">
      <xdr:nvSpPr>
        <xdr:cNvPr id="4" name="TextBox 3">
          <a:extLst>
            <a:ext uri="{FF2B5EF4-FFF2-40B4-BE49-F238E27FC236}">
              <a16:creationId xmlns:a16="http://schemas.microsoft.com/office/drawing/2014/main" id="{189700E6-FB68-44AB-90F1-9A3FCAFF23CF}"/>
            </a:ext>
          </a:extLst>
        </xdr:cNvPr>
        <xdr:cNvSpPr txBox="1"/>
      </xdr:nvSpPr>
      <xdr:spPr>
        <a:xfrm>
          <a:off x="9639299" y="3848099"/>
          <a:ext cx="790575" cy="2381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100">
              <a:solidFill>
                <a:srgbClr val="FF0000"/>
              </a:solidFill>
            </a:rPr>
            <a:t>Excel tab-1</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3</xdr:col>
      <xdr:colOff>739589</xdr:colOff>
      <xdr:row>4</xdr:row>
      <xdr:rowOff>224118</xdr:rowOff>
    </xdr:from>
    <xdr:ext cx="952500" cy="246529"/>
    <xdr:sp macro="" textlink="">
      <xdr:nvSpPr>
        <xdr:cNvPr id="3" name="TextBox 2">
          <a:extLst>
            <a:ext uri="{FF2B5EF4-FFF2-40B4-BE49-F238E27FC236}">
              <a16:creationId xmlns:a16="http://schemas.microsoft.com/office/drawing/2014/main" id="{00216734-B4B7-4E0C-A62B-83353F76C905}"/>
            </a:ext>
          </a:extLst>
        </xdr:cNvPr>
        <xdr:cNvSpPr txBox="1"/>
      </xdr:nvSpPr>
      <xdr:spPr>
        <a:xfrm>
          <a:off x="5939118" y="1165412"/>
          <a:ext cx="952500" cy="2465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100">
              <a:solidFill>
                <a:srgbClr val="FF0000"/>
              </a:solidFill>
            </a:rPr>
            <a:t>KU</a:t>
          </a:r>
          <a:r>
            <a:rPr lang="en-US" sz="1100" baseline="0">
              <a:solidFill>
                <a:srgbClr val="FF0000"/>
              </a:solidFill>
            </a:rPr>
            <a:t> Summary</a:t>
          </a:r>
          <a:endParaRPr lang="en-US" sz="1100">
            <a:solidFill>
              <a:srgbClr val="FF0000"/>
            </a:solidFill>
          </a:endParaRPr>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13</xdr:col>
      <xdr:colOff>569424</xdr:colOff>
      <xdr:row>36</xdr:row>
      <xdr:rowOff>96199</xdr:rowOff>
    </xdr:to>
    <xdr:pic>
      <xdr:nvPicPr>
        <xdr:cNvPr id="2" name="Picture 1">
          <a:extLst>
            <a:ext uri="{FF2B5EF4-FFF2-40B4-BE49-F238E27FC236}">
              <a16:creationId xmlns:a16="http://schemas.microsoft.com/office/drawing/2014/main" id="{E6A344EC-A5EB-4EE7-88F9-23772F8F9EF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28800" y="762000"/>
          <a:ext cx="7884624" cy="6801799"/>
        </a:xfrm>
        <a:prstGeom prst="rect">
          <a:avLst/>
        </a:prstGeom>
      </xdr:spPr>
    </xdr:pic>
    <xdr:clientData/>
  </xdr:twoCellAnchor>
  <xdr:oneCellAnchor>
    <xdr:from>
      <xdr:col>14</xdr:col>
      <xdr:colOff>581025</xdr:colOff>
      <xdr:row>6</xdr:row>
      <xdr:rowOff>161925</xdr:rowOff>
    </xdr:from>
    <xdr:ext cx="834267" cy="264560"/>
    <xdr:sp macro="" textlink="">
      <xdr:nvSpPr>
        <xdr:cNvPr id="4" name="TextBox 3">
          <a:extLst>
            <a:ext uri="{FF2B5EF4-FFF2-40B4-BE49-F238E27FC236}">
              <a16:creationId xmlns:a16="http://schemas.microsoft.com/office/drawing/2014/main" id="{2E10D021-54D0-4802-A5A4-26E79862CCE5}"/>
            </a:ext>
          </a:extLst>
        </xdr:cNvPr>
        <xdr:cNvSpPr txBox="1"/>
      </xdr:nvSpPr>
      <xdr:spPr>
        <a:xfrm>
          <a:off x="10334625" y="1876425"/>
          <a:ext cx="83426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solidFill>
                <a:srgbClr val="FF0000"/>
              </a:solidFill>
            </a:rPr>
            <a:t>excel tab</a:t>
          </a:r>
          <a:r>
            <a:rPr lang="en-US" sz="1100" baseline="0">
              <a:solidFill>
                <a:srgbClr val="FF0000"/>
              </a:solidFill>
            </a:rPr>
            <a:t> 1</a:t>
          </a:r>
          <a:endParaRPr lang="en-US" sz="1100">
            <a:solidFill>
              <a:srgbClr val="FF0000"/>
            </a:solidFill>
          </a:endParaRPr>
        </a:p>
      </xdr:txBody>
    </xdr:sp>
    <xdr:clientData/>
  </xdr:oneCellAnchor>
  <xdr:twoCellAnchor>
    <xdr:from>
      <xdr:col>9</xdr:col>
      <xdr:colOff>400050</xdr:colOff>
      <xdr:row>11</xdr:row>
      <xdr:rowOff>0</xdr:rowOff>
    </xdr:from>
    <xdr:to>
      <xdr:col>10</xdr:col>
      <xdr:colOff>209550</xdr:colOff>
      <xdr:row>11</xdr:row>
      <xdr:rowOff>66675</xdr:rowOff>
    </xdr:to>
    <xdr:cxnSp macro="">
      <xdr:nvCxnSpPr>
        <xdr:cNvPr id="6" name="Straight Arrow Connector 5">
          <a:extLst>
            <a:ext uri="{FF2B5EF4-FFF2-40B4-BE49-F238E27FC236}">
              <a16:creationId xmlns:a16="http://schemas.microsoft.com/office/drawing/2014/main" id="{889E5462-FF2D-437C-8136-1B778566F3E2}"/>
            </a:ext>
          </a:extLst>
        </xdr:cNvPr>
        <xdr:cNvCxnSpPr/>
      </xdr:nvCxnSpPr>
      <xdr:spPr>
        <a:xfrm flipV="1">
          <a:off x="7105650" y="2667000"/>
          <a:ext cx="419100" cy="666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9525</xdr:colOff>
      <xdr:row>8</xdr:row>
      <xdr:rowOff>142875</xdr:rowOff>
    </xdr:from>
    <xdr:ext cx="834267" cy="264560"/>
    <xdr:sp macro="" textlink="">
      <xdr:nvSpPr>
        <xdr:cNvPr id="10" name="TextBox 9">
          <a:extLst>
            <a:ext uri="{FF2B5EF4-FFF2-40B4-BE49-F238E27FC236}">
              <a16:creationId xmlns:a16="http://schemas.microsoft.com/office/drawing/2014/main" id="{502C8AA1-A029-4227-BFE9-8A091DA1522C}"/>
            </a:ext>
          </a:extLst>
        </xdr:cNvPr>
        <xdr:cNvSpPr txBox="1"/>
      </xdr:nvSpPr>
      <xdr:spPr>
        <a:xfrm>
          <a:off x="10372725" y="2238375"/>
          <a:ext cx="83426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solidFill>
                <a:srgbClr val="FF0000"/>
              </a:solidFill>
            </a:rPr>
            <a:t>excel tab</a:t>
          </a:r>
          <a:r>
            <a:rPr lang="en-US" sz="1100" baseline="0">
              <a:solidFill>
                <a:srgbClr val="FF0000"/>
              </a:solidFill>
            </a:rPr>
            <a:t> 1</a:t>
          </a:r>
          <a:endParaRPr lang="en-US" sz="1100">
            <a:solidFill>
              <a:srgbClr val="FF0000"/>
            </a:solidFill>
          </a:endParaRPr>
        </a:p>
      </xdr:txBody>
    </xdr:sp>
    <xdr:clientData/>
  </xdr:oneCellAnchor>
  <xdr:oneCellAnchor>
    <xdr:from>
      <xdr:col>14</xdr:col>
      <xdr:colOff>581025</xdr:colOff>
      <xdr:row>30</xdr:row>
      <xdr:rowOff>161925</xdr:rowOff>
    </xdr:from>
    <xdr:ext cx="834267" cy="264560"/>
    <xdr:sp macro="" textlink="">
      <xdr:nvSpPr>
        <xdr:cNvPr id="11" name="TextBox 10">
          <a:extLst>
            <a:ext uri="{FF2B5EF4-FFF2-40B4-BE49-F238E27FC236}">
              <a16:creationId xmlns:a16="http://schemas.microsoft.com/office/drawing/2014/main" id="{48FCCBD0-E772-4755-BD79-ADF3264BDE88}"/>
            </a:ext>
          </a:extLst>
        </xdr:cNvPr>
        <xdr:cNvSpPr txBox="1"/>
      </xdr:nvSpPr>
      <xdr:spPr>
        <a:xfrm>
          <a:off x="10334625" y="1876425"/>
          <a:ext cx="83426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solidFill>
                <a:srgbClr val="FF0000"/>
              </a:solidFill>
            </a:rPr>
            <a:t>excel tab</a:t>
          </a:r>
          <a:r>
            <a:rPr lang="en-US" sz="1100" baseline="0">
              <a:solidFill>
                <a:srgbClr val="FF0000"/>
              </a:solidFill>
            </a:rPr>
            <a:t> 1</a:t>
          </a:r>
          <a:endParaRPr lang="en-US" sz="1100">
            <a:solidFill>
              <a:srgbClr val="FF0000"/>
            </a:solidFill>
          </a:endParaRPr>
        </a:p>
      </xdr:txBody>
    </xdr:sp>
    <xdr:clientData/>
  </xdr:oneCellAnchor>
  <xdr:oneCellAnchor>
    <xdr:from>
      <xdr:col>15</xdr:col>
      <xdr:colOff>9525</xdr:colOff>
      <xdr:row>32</xdr:row>
      <xdr:rowOff>142875</xdr:rowOff>
    </xdr:from>
    <xdr:ext cx="834267" cy="264560"/>
    <xdr:sp macro="" textlink="">
      <xdr:nvSpPr>
        <xdr:cNvPr id="12" name="TextBox 11">
          <a:extLst>
            <a:ext uri="{FF2B5EF4-FFF2-40B4-BE49-F238E27FC236}">
              <a16:creationId xmlns:a16="http://schemas.microsoft.com/office/drawing/2014/main" id="{9F3EDE4E-4748-44C0-8343-815ED06F838F}"/>
            </a:ext>
          </a:extLst>
        </xdr:cNvPr>
        <xdr:cNvSpPr txBox="1"/>
      </xdr:nvSpPr>
      <xdr:spPr>
        <a:xfrm>
          <a:off x="10372725" y="2238375"/>
          <a:ext cx="83426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solidFill>
                <a:srgbClr val="FF0000"/>
              </a:solidFill>
            </a:rPr>
            <a:t>excel tab</a:t>
          </a:r>
          <a:r>
            <a:rPr lang="en-US" sz="1100" baseline="0">
              <a:solidFill>
                <a:srgbClr val="FF0000"/>
              </a:solidFill>
            </a:rPr>
            <a:t> 1</a:t>
          </a:r>
          <a:endParaRPr lang="en-US" sz="1100">
            <a:solidFill>
              <a:srgbClr val="FF0000"/>
            </a:solidFill>
          </a:endParaRPr>
        </a:p>
      </xdr:txBody>
    </xdr:sp>
    <xdr:clientData/>
  </xdr:oneCellAnchor>
  <xdr:twoCellAnchor>
    <xdr:from>
      <xdr:col>2</xdr:col>
      <xdr:colOff>371475</xdr:colOff>
      <xdr:row>34</xdr:row>
      <xdr:rowOff>142875</xdr:rowOff>
    </xdr:from>
    <xdr:to>
      <xdr:col>3</xdr:col>
      <xdr:colOff>180975</xdr:colOff>
      <xdr:row>35</xdr:row>
      <xdr:rowOff>9525</xdr:rowOff>
    </xdr:to>
    <xdr:cxnSp macro="">
      <xdr:nvCxnSpPr>
        <xdr:cNvPr id="14" name="Straight Arrow Connector 13">
          <a:extLst>
            <a:ext uri="{FF2B5EF4-FFF2-40B4-BE49-F238E27FC236}">
              <a16:creationId xmlns:a16="http://schemas.microsoft.com/office/drawing/2014/main" id="{8315A325-D389-4876-9901-B5D57E76248A}"/>
            </a:ext>
          </a:extLst>
        </xdr:cNvPr>
        <xdr:cNvCxnSpPr/>
      </xdr:nvCxnSpPr>
      <xdr:spPr>
        <a:xfrm flipV="1">
          <a:off x="2809875" y="7219950"/>
          <a:ext cx="419100" cy="666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219075</xdr:colOff>
      <xdr:row>32</xdr:row>
      <xdr:rowOff>95251</xdr:rowOff>
    </xdr:from>
    <xdr:to>
      <xdr:col>14</xdr:col>
      <xdr:colOff>104775</xdr:colOff>
      <xdr:row>33</xdr:row>
      <xdr:rowOff>28575</xdr:rowOff>
    </xdr:to>
    <xdr:cxnSp macro="">
      <xdr:nvCxnSpPr>
        <xdr:cNvPr id="16" name="Straight Arrow Connector 15">
          <a:extLst>
            <a:ext uri="{FF2B5EF4-FFF2-40B4-BE49-F238E27FC236}">
              <a16:creationId xmlns:a16="http://schemas.microsoft.com/office/drawing/2014/main" id="{04612076-2C58-442B-849B-AF4DA2584C98}"/>
            </a:ext>
          </a:extLst>
        </xdr:cNvPr>
        <xdr:cNvCxnSpPr/>
      </xdr:nvCxnSpPr>
      <xdr:spPr>
        <a:xfrm flipH="1">
          <a:off x="9363075" y="6781801"/>
          <a:ext cx="495300" cy="12382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171450</xdr:colOff>
      <xdr:row>8</xdr:row>
      <xdr:rowOff>104775</xdr:rowOff>
    </xdr:from>
    <xdr:to>
      <xdr:col>14</xdr:col>
      <xdr:colOff>57150</xdr:colOff>
      <xdr:row>9</xdr:row>
      <xdr:rowOff>38099</xdr:rowOff>
    </xdr:to>
    <xdr:cxnSp macro="">
      <xdr:nvCxnSpPr>
        <xdr:cNvPr id="19" name="Straight Arrow Connector 18">
          <a:extLst>
            <a:ext uri="{FF2B5EF4-FFF2-40B4-BE49-F238E27FC236}">
              <a16:creationId xmlns:a16="http://schemas.microsoft.com/office/drawing/2014/main" id="{0B573D94-2F67-4866-9590-2A4D0EB53FCF}"/>
            </a:ext>
          </a:extLst>
        </xdr:cNvPr>
        <xdr:cNvCxnSpPr/>
      </xdr:nvCxnSpPr>
      <xdr:spPr>
        <a:xfrm flipH="1">
          <a:off x="9315450" y="2200275"/>
          <a:ext cx="495300" cy="12382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oneCellAnchor>
    <xdr:from>
      <xdr:col>3</xdr:col>
      <xdr:colOff>31750</xdr:colOff>
      <xdr:row>34</xdr:row>
      <xdr:rowOff>127000</xdr:rowOff>
    </xdr:from>
    <xdr:ext cx="952500" cy="246529"/>
    <xdr:sp macro="" textlink="">
      <xdr:nvSpPr>
        <xdr:cNvPr id="2" name="TextBox 1">
          <a:extLst>
            <a:ext uri="{FF2B5EF4-FFF2-40B4-BE49-F238E27FC236}">
              <a16:creationId xmlns:a16="http://schemas.microsoft.com/office/drawing/2014/main" id="{5534A78D-53B6-4CC8-87A7-5BF1EE5A4239}"/>
            </a:ext>
          </a:extLst>
        </xdr:cNvPr>
        <xdr:cNvSpPr txBox="1"/>
      </xdr:nvSpPr>
      <xdr:spPr>
        <a:xfrm>
          <a:off x="5041900" y="6407150"/>
          <a:ext cx="952500" cy="2465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100">
              <a:solidFill>
                <a:srgbClr val="FF0000"/>
              </a:solidFill>
            </a:rPr>
            <a:t>KU</a:t>
          </a:r>
          <a:r>
            <a:rPr lang="en-US" sz="1100" baseline="0">
              <a:solidFill>
                <a:srgbClr val="FF0000"/>
              </a:solidFill>
            </a:rPr>
            <a:t> Summary</a:t>
          </a:r>
          <a:endParaRPr lang="en-US" sz="1100">
            <a:solidFill>
              <a:srgbClr val="FF0000"/>
            </a:solidFill>
          </a:endParaRPr>
        </a:p>
      </xdr:txBody>
    </xdr:sp>
    <xdr:clientData/>
  </xdr:oneCellAnchor>
  <xdr:oneCellAnchor>
    <xdr:from>
      <xdr:col>3</xdr:col>
      <xdr:colOff>101600</xdr:colOff>
      <xdr:row>10</xdr:row>
      <xdr:rowOff>152400</xdr:rowOff>
    </xdr:from>
    <xdr:ext cx="952500" cy="246529"/>
    <xdr:sp macro="" textlink="">
      <xdr:nvSpPr>
        <xdr:cNvPr id="3" name="TextBox 2">
          <a:extLst>
            <a:ext uri="{FF2B5EF4-FFF2-40B4-BE49-F238E27FC236}">
              <a16:creationId xmlns:a16="http://schemas.microsoft.com/office/drawing/2014/main" id="{6A0A3A6C-D133-4483-84CC-6BBEB7243733}"/>
            </a:ext>
          </a:extLst>
        </xdr:cNvPr>
        <xdr:cNvSpPr txBox="1"/>
      </xdr:nvSpPr>
      <xdr:spPr>
        <a:xfrm>
          <a:off x="5111750" y="2012950"/>
          <a:ext cx="952500" cy="2465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100">
              <a:solidFill>
                <a:srgbClr val="FF0000"/>
              </a:solidFill>
            </a:rPr>
            <a:t>KU</a:t>
          </a:r>
          <a:r>
            <a:rPr lang="en-US" sz="1100" baseline="0">
              <a:solidFill>
                <a:srgbClr val="FF0000"/>
              </a:solidFill>
            </a:rPr>
            <a:t> Summary</a:t>
          </a:r>
          <a:endParaRPr lang="en-US" sz="1100">
            <a:solidFill>
              <a:srgbClr val="FF0000"/>
            </a:solidFill>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Monthly%20Reconciliations\2007\01-2007\LGEclranalysis07.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V:\PPL%20Corporation%20-%20109625\14\RET\Kentucky\Disclosure\03%20Deliver\LGE%20%20KU%20-%20Disclosure%20YE%202014%20(Qualified%20Plan)%20-%20Copy%20-%20notes%20added%20(use%20this%20file%20to%20start%202015%20expense)%20.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natct.internal.towerswatson.com/clients/604575/2017LKEProjects/Documents/Expense%202017%20(PRW%20Plan).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natct.internal.towerswatson.com/clients/604575/2017LKEProjects/Documents/SWIFT_Nonqual%20SERP_2017.xlsm"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scchome/Leveraged%20Finance/Diversified%20Industries/Manufacturing%20and%20Ind.%20Tech/P&amp;L%20Coal/P&amp;L%20Coal%202002%20Deal/Credit/Natural%20Gas%20and%20GDP%20data.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scchome/Inv_grad/Energy/RV%20Secondary%20Energy%202005%20Jan%205.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V:\PPL%20Corporation%20-%20109625\14\RET\Kentucky\Disclosure\03%20Deliver\LGE%20%20KU%20-%20Disclosure%20YE%202014%20(Qualified%20Plan).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V:\PPL%20Corporation%20-%20109625\15\RET\Kentucky\Qualified%20Pension%20Valuation\03%20Deliver\Financial%20Reporting\2015%20Budget%20Estimates.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intranet/BusAreas/Finance/ControllerGrp/Chart%20of%20Accounts%20COA/GLAFF%20Change%20Request%20Form%20-%20Organization.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GLT\2014\LGE%20GLT%20OU%20Recovery%202014.04%20final.xlsm"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2012\KU\KU%20ECR%20ROR%202012.0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orporate\data\USERS\CSpitz\Trends\Con-OpSum.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J:\Sandra\CASH\2004\AUG%2004.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http://intranet/TEMP/drop_down_llisting.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ECR\2012\LGE\LGE%20ECR%20OU%20Recovery%202012.12%20est.xlsm"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J:\Sandra\CASH\2005\SEP%2005.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H:\INVOICES\INVOICE.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Users\E027758\AppData\Local\Microsoft\Windows\Temporary%20Internet%20Files\Content.Outlook\RTBGTWFH\Revenue%20Volume%20Analysis%202015%2007.xlsb"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20JOURNAL%20ENTRIES%20!\Sandra\J149%20Dividends%20Declared%20LGE.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Budgeting%20and%20Forecasting/2021%20BP%20&amp;%20LTP/2021-2025%20Post%20Retirement%20Expense_BP-June%202020.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V:\2017%20Plan\UI%20Planner%20Data\Pension\2017-2021%20Post%20Retirement%20Expense.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Energy%20Services/Reporting/2014%20Reporting/02%20February%202014/Gen%20%20Services/Revised%20Gen%20Services%20Feb%20Accrual.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Pure%20Fishing\MODEL%20TO%20BANKS\Pure%20Fishing%20Base%20Case%202003%20Monthly%20Model%20031203.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2017%20Update/02%20Feb-17/Reports/Flash%20Report/2017.02%20Flash%20File.xlsm"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A:\Fin%20Modelling%20Workshop.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C:\ENERGY\SERVCO\Journal%20Entries\2012%20Journal%20Entries\J001-0019%20Pension%20Purch%20Acctg.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2017%20Update/03%20Mar-17/Reports/Flash%20Report/2017.03%20Flash%20File.xlsm"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C:\ECR\2012\Reconciliations\Financial%20Planning\ECR%20Reconciliations%202012.01%20est.xlsm"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C:\ENERGY\PUHCA\PUHCA\RATIOS\2010%20info\Calculations%20&amp;%20Support\Number%20of%20Employees%20Ratio\Number%20of%20Employees%20-%202010.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V:\PPL%20Corporation%20-%20109625\14\RET\Kentucky\SWIFT\Welfare\KU%20Regulatory%20v2.xlsm"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V:\PPL%20Corporation%20-%20109625\14\RET\Kentucky\SWIFT\Qual\Copy%20of%20WKE%20NonUnion%20Pension%20Financial%20SWIFT%204%20Projections.xlsm"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http://natct.internal.towerswatson.com/clients/604575/2017LKEProjects/Documents/SWIFT_Nonqual%20HALE_2017.xlsm"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H:\FND_Lookup%20GL%20Account%20Setup%20Detail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intranet/Documents%20and%20Settings/e008386/Local%20Settings/Temporary%20Internet%20Files/OLK2A/Oracle%20GL%20and%20PA/GLAFF%20Change%20Request%20Form%20-%20New%20Revised.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C:\Users\E027221\AppData\Local\Microsoft\Windows\Temporary%20Internet%20Files\Content.Outlook\W0OLIMCS\Company%20Use%20Billings%2001%202014%20-%2012%202014%20(3).xlsx"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C:\2012\KU\KU%20ECR%20OU%20Recovery%202012.05%20est.xlsm"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C:\ECR\2013\LGE\LGE%20ECR%20OU%20Recovery%202013.11%20est.xlsm"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C:\Users\e026086\AppData\Local\Microsoft\Windows\Temporary%20Internet%20Files\Content.Outlook\W9OQ01RO\2013-Q1%20Summary.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ECR\2012\LGE\LGE%20ECR%20OU%20Recovery%202012.05.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I:\2012\2012%20Department%20Allocation%20Data%20(eff%2005-31-2012).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V:\2018%20Plan\UIPlanner%20Data\Pension\2018-2027%20Pension%20Expense.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Rate%20Cases%20and%20Accounting%20Orders/KY%20-%202020%20Rate%20Case/Advanced%20Prep/KIUC/KU/PEN-Q.50-KU%20support/2021-2025%20Pension%20Expense_BP-August%202020-Settlement%20Impact%20(KU)%20v2.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john1816\AppData\Local\Microsoft\Windows\Temporary%20Internet%20Files\Content.IE5\V5ZK529V\2019%20Expense%20Qualified%20Plans%20-%20worki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84001"/>
      <sheetName val="184002"/>
      <sheetName val="184010"/>
      <sheetName val="184011"/>
      <sheetName val="184020"/>
      <sheetName val="184021"/>
      <sheetName val="184030"/>
      <sheetName val="184031"/>
      <sheetName val="184040"/>
      <sheetName val="184073"/>
      <sheetName val="184074"/>
      <sheetName val="184075"/>
      <sheetName val="184076"/>
      <sheetName val="184093"/>
      <sheetName val="184096"/>
      <sheetName val="184097"/>
      <sheetName val="184098"/>
      <sheetName val="184101"/>
      <sheetName val="184104"/>
      <sheetName val="184105"/>
      <sheetName val="184107"/>
      <sheetName val="184108"/>
      <sheetName val="184109"/>
      <sheetName val="184110"/>
      <sheetName val="184116"/>
      <sheetName val="184119"/>
      <sheetName val="184120"/>
      <sheetName val="184600"/>
      <sheetName val="184602"/>
      <sheetName val="184603"/>
      <sheetName val="184605"/>
      <sheetName val="184612"/>
      <sheetName val="A&amp;G"/>
      <sheetName val="Data"/>
      <sheetName val="Sick_Otr"/>
      <sheetName val="TIA"/>
      <sheetName val="Ins"/>
      <sheetName val="Pens"/>
      <sheetName val="LTD"/>
      <sheetName val="106"/>
      <sheetName val="112"/>
      <sheetName val="Hosp_Grp"/>
      <sheetName val="Dental"/>
      <sheetName val="401"/>
      <sheetName val="RWROWS1"/>
      <sheetName val="RWRACCTS1"/>
      <sheetName val="RWRCALCS1"/>
      <sheetName val="RWCOLUMNS1"/>
      <sheetName val="RWCACCTS1"/>
      <sheetName val="RWCCALCS1"/>
      <sheetName val="RWCEXCEPTIONS1"/>
      <sheetName val="RWCEXCEPTIONSDETAIL1"/>
      <sheetName val="RWROWORDERS1"/>
      <sheetName val="RWCONTENTS1"/>
      <sheetName val="RWDISPLAYROWS1"/>
      <sheetName val="RWDISPLAYCOLS1"/>
      <sheetName val="RWCONTROLVALUES1"/>
      <sheetName val="RWREPORT1"/>
      <sheetName val="CRITERIA1"/>
      <sheetName val="Locengr"/>
      <sheetName val="CODE"/>
      <sheetName val="Pay"/>
      <sheetName val="accts"/>
      <sheetName val="lge"/>
      <sheetName val="AP"/>
      <sheetName val="queries"/>
      <sheetName val="sample"/>
      <sheetName val="Version History Drop Dow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refreshError="1"/>
      <sheetData sheetId="35" refreshError="1"/>
      <sheetData sheetId="36"/>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nput"/>
      <sheetName val="PSC Amort Schedule"/>
      <sheetName val="Calc of MRVA &amp; GL for expense"/>
      <sheetName val="Calc of MRVA &amp; GL for disclosur"/>
      <sheetName val="Discl Asset info from Client"/>
      <sheetName val="Qualified Pension - Expense"/>
      <sheetName val="Qualified Pension - Disclosure"/>
      <sheetName val="Qualified Pension - BS"/>
      <sheetName val="Get_Name_Ranges"/>
      <sheetName val="Expense Liability Input"/>
      <sheetName val="Disclosure Liability"/>
      <sheetName val="Cashflows"/>
      <sheetName val="Results for Budget Estimate"/>
    </sheetNames>
    <sheetDataSet>
      <sheetData sheetId="0"/>
      <sheetData sheetId="1">
        <row r="71">
          <cell r="B71">
            <v>4.2000000000000003E-2</v>
          </cell>
        </row>
        <row r="72">
          <cell r="B72">
            <v>4.2700000000000002E-2</v>
          </cell>
        </row>
        <row r="73">
          <cell r="B73">
            <v>4.2700000000000002E-2</v>
          </cell>
        </row>
        <row r="74">
          <cell r="B74">
            <v>4.2700000000000002E-2</v>
          </cell>
        </row>
        <row r="78">
          <cell r="B78">
            <v>7.0000000000000007E-2</v>
          </cell>
        </row>
        <row r="79">
          <cell r="B79">
            <v>7.0000000000000007E-2</v>
          </cell>
        </row>
        <row r="80">
          <cell r="B80">
            <v>7.0000000000000007E-2</v>
          </cell>
        </row>
        <row r="81">
          <cell r="B81">
            <v>7.0000000000000007E-2</v>
          </cell>
        </row>
        <row r="85">
          <cell r="B85" t="str">
            <v>N/A</v>
          </cell>
        </row>
        <row r="86">
          <cell r="B86">
            <v>3.5000000000000003E-2</v>
          </cell>
        </row>
        <row r="87">
          <cell r="B87">
            <v>3.5000000000000003E-2</v>
          </cell>
        </row>
        <row r="88">
          <cell r="B88">
            <v>3.5000000000000003E-2</v>
          </cell>
        </row>
        <row r="102">
          <cell r="B102">
            <v>330099105</v>
          </cell>
        </row>
        <row r="105">
          <cell r="B105">
            <v>300546993.33999997</v>
          </cell>
        </row>
        <row r="112">
          <cell r="B112">
            <v>3166370.3152558361</v>
          </cell>
        </row>
        <row r="122">
          <cell r="B122">
            <v>240312008</v>
          </cell>
        </row>
        <row r="125">
          <cell r="B125">
            <v>213348099.33842438</v>
          </cell>
        </row>
        <row r="132">
          <cell r="B132">
            <v>1824525</v>
          </cell>
        </row>
        <row r="143">
          <cell r="B143">
            <v>503256628</v>
          </cell>
        </row>
        <row r="146">
          <cell r="B146">
            <v>388456196.58237934</v>
          </cell>
        </row>
        <row r="153">
          <cell r="B153">
            <v>1022630</v>
          </cell>
        </row>
        <row r="163">
          <cell r="B163">
            <v>441444736</v>
          </cell>
        </row>
        <row r="166">
          <cell r="B166">
            <v>382578519.63142025</v>
          </cell>
        </row>
        <row r="173">
          <cell r="B173">
            <v>1257147</v>
          </cell>
        </row>
        <row r="229">
          <cell r="B229">
            <v>3520645</v>
          </cell>
        </row>
      </sheetData>
      <sheetData sheetId="2">
        <row r="6">
          <cell r="A6">
            <v>41639</v>
          </cell>
          <cell r="B6">
            <v>15386016</v>
          </cell>
          <cell r="C6">
            <v>2118027</v>
          </cell>
          <cell r="E6">
            <v>818314</v>
          </cell>
          <cell r="F6">
            <v>163663</v>
          </cell>
          <cell r="G6">
            <v>1079141</v>
          </cell>
          <cell r="H6">
            <v>179857</v>
          </cell>
          <cell r="I6">
            <v>930226</v>
          </cell>
          <cell r="J6">
            <v>155038</v>
          </cell>
          <cell r="K6">
            <v>1087609</v>
          </cell>
          <cell r="L6">
            <v>155373</v>
          </cell>
          <cell r="M6">
            <v>4799993</v>
          </cell>
          <cell r="N6">
            <v>685714</v>
          </cell>
          <cell r="O6">
            <v>6670733</v>
          </cell>
          <cell r="P6">
            <v>778382</v>
          </cell>
          <cell r="Q6">
            <v>0</v>
          </cell>
          <cell r="R6">
            <v>0</v>
          </cell>
          <cell r="S6">
            <v>0</v>
          </cell>
          <cell r="T6">
            <v>0</v>
          </cell>
          <cell r="U6">
            <v>0</v>
          </cell>
          <cell r="V6">
            <v>0</v>
          </cell>
        </row>
        <row r="7">
          <cell r="A7">
            <v>42004</v>
          </cell>
          <cell r="B7">
            <v>22160037</v>
          </cell>
          <cell r="C7">
            <v>3166370.3152558361</v>
          </cell>
          <cell r="E7">
            <v>654651</v>
          </cell>
          <cell r="F7">
            <v>163663</v>
          </cell>
          <cell r="G7">
            <v>899284</v>
          </cell>
          <cell r="H7">
            <v>179857</v>
          </cell>
          <cell r="I7">
            <v>775188</v>
          </cell>
          <cell r="J7">
            <v>155038</v>
          </cell>
          <cell r="K7">
            <v>932236</v>
          </cell>
          <cell r="L7">
            <v>155373</v>
          </cell>
          <cell r="M7">
            <v>4114279</v>
          </cell>
          <cell r="N7">
            <v>685714</v>
          </cell>
          <cell r="O7">
            <v>5892351</v>
          </cell>
          <cell r="P7">
            <v>778382</v>
          </cell>
          <cell r="Q7">
            <v>8892048</v>
          </cell>
          <cell r="R7">
            <v>1048343.315255836</v>
          </cell>
          <cell r="S7">
            <v>0</v>
          </cell>
          <cell r="T7">
            <v>0</v>
          </cell>
          <cell r="U7">
            <v>0</v>
          </cell>
          <cell r="V7">
            <v>0</v>
          </cell>
          <cell r="W7">
            <v>0</v>
          </cell>
          <cell r="X7">
            <v>0</v>
          </cell>
        </row>
        <row r="8">
          <cell r="A8">
            <v>42369</v>
          </cell>
          <cell r="B8">
            <v>18993666.684744164</v>
          </cell>
          <cell r="C8">
            <v>3166370.3152558361</v>
          </cell>
          <cell r="D8">
            <v>18993666.684744164</v>
          </cell>
          <cell r="E8">
            <v>490988</v>
          </cell>
          <cell r="F8">
            <v>163663</v>
          </cell>
          <cell r="G8">
            <v>719427</v>
          </cell>
          <cell r="H8">
            <v>179857</v>
          </cell>
          <cell r="I8">
            <v>620150</v>
          </cell>
          <cell r="J8">
            <v>155038</v>
          </cell>
          <cell r="K8">
            <v>776863</v>
          </cell>
          <cell r="L8">
            <v>155373</v>
          </cell>
          <cell r="M8">
            <v>3428565</v>
          </cell>
          <cell r="N8">
            <v>685714</v>
          </cell>
          <cell r="O8">
            <v>5113969</v>
          </cell>
          <cell r="P8">
            <v>778382</v>
          </cell>
          <cell r="Q8">
            <v>7843704.6847441643</v>
          </cell>
          <cell r="R8">
            <v>1048343.315255836</v>
          </cell>
          <cell r="S8">
            <v>0</v>
          </cell>
          <cell r="T8">
            <v>0</v>
          </cell>
          <cell r="U8">
            <v>0</v>
          </cell>
          <cell r="V8">
            <v>0</v>
          </cell>
          <cell r="W8">
            <v>0</v>
          </cell>
          <cell r="X8">
            <v>0</v>
          </cell>
        </row>
        <row r="9">
          <cell r="A9">
            <v>42734</v>
          </cell>
          <cell r="B9">
            <v>15827296.369488329</v>
          </cell>
          <cell r="C9">
            <v>3166370.3152558361</v>
          </cell>
          <cell r="D9">
            <v>15827296.369488329</v>
          </cell>
          <cell r="E9">
            <v>327325</v>
          </cell>
          <cell r="F9">
            <v>163663</v>
          </cell>
          <cell r="G9">
            <v>539570</v>
          </cell>
          <cell r="H9">
            <v>179857</v>
          </cell>
          <cell r="I9">
            <v>465112</v>
          </cell>
          <cell r="J9">
            <v>155038</v>
          </cell>
          <cell r="K9">
            <v>621490</v>
          </cell>
          <cell r="L9">
            <v>155373</v>
          </cell>
          <cell r="M9">
            <v>2742851</v>
          </cell>
          <cell r="N9">
            <v>685714</v>
          </cell>
          <cell r="O9">
            <v>4335587</v>
          </cell>
          <cell r="P9">
            <v>778382</v>
          </cell>
          <cell r="Q9">
            <v>6795361.3694883287</v>
          </cell>
          <cell r="R9">
            <v>1048343.315255836</v>
          </cell>
          <cell r="S9">
            <v>0</v>
          </cell>
          <cell r="T9">
            <v>0</v>
          </cell>
          <cell r="U9">
            <v>0</v>
          </cell>
          <cell r="V9">
            <v>0</v>
          </cell>
          <cell r="W9">
            <v>0</v>
          </cell>
          <cell r="X9">
            <v>0</v>
          </cell>
        </row>
        <row r="10">
          <cell r="A10">
            <v>43099</v>
          </cell>
          <cell r="B10">
            <v>12660926.054232493</v>
          </cell>
          <cell r="C10">
            <v>3166369.3152558361</v>
          </cell>
          <cell r="D10">
            <v>12660926.054232493</v>
          </cell>
          <cell r="E10">
            <v>163662</v>
          </cell>
          <cell r="F10">
            <v>163662</v>
          </cell>
          <cell r="G10">
            <v>359713</v>
          </cell>
          <cell r="H10">
            <v>179857</v>
          </cell>
          <cell r="I10">
            <v>310074</v>
          </cell>
          <cell r="J10">
            <v>155038</v>
          </cell>
          <cell r="K10">
            <v>466117</v>
          </cell>
          <cell r="L10">
            <v>155373</v>
          </cell>
          <cell r="M10">
            <v>2057137</v>
          </cell>
          <cell r="N10">
            <v>685714</v>
          </cell>
          <cell r="O10">
            <v>3557205</v>
          </cell>
          <cell r="P10">
            <v>778382</v>
          </cell>
          <cell r="Q10">
            <v>5747018.054232493</v>
          </cell>
          <cell r="R10">
            <v>1048343.315255836</v>
          </cell>
          <cell r="S10">
            <v>0</v>
          </cell>
          <cell r="T10">
            <v>0</v>
          </cell>
          <cell r="U10">
            <v>0</v>
          </cell>
          <cell r="V10">
            <v>0</v>
          </cell>
          <cell r="W10">
            <v>0</v>
          </cell>
          <cell r="X10">
            <v>0</v>
          </cell>
        </row>
        <row r="11">
          <cell r="A11">
            <v>43464</v>
          </cell>
          <cell r="B11">
            <v>9494556.7389766574</v>
          </cell>
          <cell r="C11">
            <v>3002704.3152558361</v>
          </cell>
          <cell r="D11">
            <v>9494556.7389766574</v>
          </cell>
          <cell r="E11">
            <v>0</v>
          </cell>
          <cell r="F11">
            <v>0</v>
          </cell>
          <cell r="G11">
            <v>179856</v>
          </cell>
          <cell r="H11">
            <v>179856</v>
          </cell>
          <cell r="I11">
            <v>155036</v>
          </cell>
          <cell r="J11">
            <v>155036</v>
          </cell>
          <cell r="K11">
            <v>310744</v>
          </cell>
          <cell r="L11">
            <v>155373</v>
          </cell>
          <cell r="M11">
            <v>1371423</v>
          </cell>
          <cell r="N11">
            <v>685714</v>
          </cell>
          <cell r="O11">
            <v>2778823</v>
          </cell>
          <cell r="P11">
            <v>778382</v>
          </cell>
          <cell r="Q11">
            <v>4698674.7389766574</v>
          </cell>
          <cell r="R11">
            <v>1048343.315255836</v>
          </cell>
          <cell r="S11">
            <v>0</v>
          </cell>
          <cell r="T11">
            <v>0</v>
          </cell>
          <cell r="U11">
            <v>0</v>
          </cell>
          <cell r="V11">
            <v>0</v>
          </cell>
          <cell r="W11">
            <v>0</v>
          </cell>
          <cell r="X11">
            <v>0</v>
          </cell>
        </row>
        <row r="12">
          <cell r="A12">
            <v>43829</v>
          </cell>
          <cell r="B12">
            <v>6491852.4237208217</v>
          </cell>
          <cell r="C12">
            <v>2667805.3152558361</v>
          </cell>
          <cell r="D12">
            <v>6491852.4237208217</v>
          </cell>
          <cell r="E12">
            <v>0</v>
          </cell>
          <cell r="F12">
            <v>0</v>
          </cell>
          <cell r="G12">
            <v>0</v>
          </cell>
          <cell r="H12">
            <v>0</v>
          </cell>
          <cell r="I12">
            <v>0</v>
          </cell>
          <cell r="J12">
            <v>0</v>
          </cell>
          <cell r="K12">
            <v>155371</v>
          </cell>
          <cell r="L12">
            <v>155371</v>
          </cell>
          <cell r="M12">
            <v>685709</v>
          </cell>
          <cell r="N12">
            <v>685709</v>
          </cell>
          <cell r="O12">
            <v>2000441</v>
          </cell>
          <cell r="P12">
            <v>778382</v>
          </cell>
          <cell r="Q12">
            <v>3650331.4237208213</v>
          </cell>
          <cell r="R12">
            <v>1048343.315255836</v>
          </cell>
          <cell r="S12">
            <v>0</v>
          </cell>
          <cell r="T12">
            <v>0</v>
          </cell>
          <cell r="U12">
            <v>0</v>
          </cell>
          <cell r="V12">
            <v>0</v>
          </cell>
          <cell r="W12">
            <v>0</v>
          </cell>
          <cell r="X12">
            <v>0</v>
          </cell>
        </row>
        <row r="13">
          <cell r="A13">
            <v>44194</v>
          </cell>
          <cell r="B13">
            <v>3824047.1084649852</v>
          </cell>
          <cell r="C13">
            <v>1826725.3152558361</v>
          </cell>
          <cell r="D13">
            <v>3824047.1084649856</v>
          </cell>
          <cell r="E13">
            <v>0</v>
          </cell>
          <cell r="F13">
            <v>0</v>
          </cell>
          <cell r="G13">
            <v>0</v>
          </cell>
          <cell r="H13">
            <v>0</v>
          </cell>
          <cell r="I13">
            <v>0</v>
          </cell>
          <cell r="J13">
            <v>0</v>
          </cell>
          <cell r="K13">
            <v>0</v>
          </cell>
          <cell r="L13">
            <v>0</v>
          </cell>
          <cell r="M13">
            <v>0</v>
          </cell>
          <cell r="N13">
            <v>0</v>
          </cell>
          <cell r="O13">
            <v>1222059</v>
          </cell>
          <cell r="P13">
            <v>778382</v>
          </cell>
          <cell r="Q13">
            <v>2601988.1084649852</v>
          </cell>
          <cell r="R13">
            <v>1048343.315255836</v>
          </cell>
          <cell r="S13">
            <v>0</v>
          </cell>
          <cell r="T13">
            <v>0</v>
          </cell>
          <cell r="U13">
            <v>0</v>
          </cell>
          <cell r="V13">
            <v>0</v>
          </cell>
          <cell r="W13">
            <v>0</v>
          </cell>
          <cell r="X13">
            <v>0</v>
          </cell>
        </row>
        <row r="14">
          <cell r="A14">
            <v>44559</v>
          </cell>
          <cell r="B14">
            <v>1997321.793209149</v>
          </cell>
          <cell r="C14">
            <v>1492020.3152558361</v>
          </cell>
          <cell r="D14">
            <v>1997321.7932091495</v>
          </cell>
          <cell r="E14">
            <v>0</v>
          </cell>
          <cell r="F14">
            <v>0</v>
          </cell>
          <cell r="G14">
            <v>0</v>
          </cell>
          <cell r="H14">
            <v>0</v>
          </cell>
          <cell r="I14">
            <v>0</v>
          </cell>
          <cell r="J14">
            <v>0</v>
          </cell>
          <cell r="K14">
            <v>0</v>
          </cell>
          <cell r="L14">
            <v>0</v>
          </cell>
          <cell r="M14">
            <v>0</v>
          </cell>
          <cell r="N14">
            <v>0</v>
          </cell>
          <cell r="O14">
            <v>443677</v>
          </cell>
          <cell r="P14">
            <v>443677</v>
          </cell>
          <cell r="Q14">
            <v>1553644.793209149</v>
          </cell>
          <cell r="R14">
            <v>1048343.315255836</v>
          </cell>
          <cell r="S14">
            <v>0</v>
          </cell>
          <cell r="T14">
            <v>0</v>
          </cell>
          <cell r="U14">
            <v>0</v>
          </cell>
          <cell r="V14">
            <v>0</v>
          </cell>
          <cell r="W14">
            <v>0</v>
          </cell>
          <cell r="X14">
            <v>0</v>
          </cell>
        </row>
        <row r="15">
          <cell r="A15">
            <v>44924</v>
          </cell>
          <cell r="B15">
            <v>505301.47795331303</v>
          </cell>
          <cell r="C15">
            <v>505301.47795331303</v>
          </cell>
          <cell r="D15">
            <v>505301.47795331338</v>
          </cell>
          <cell r="O15">
            <v>0</v>
          </cell>
          <cell r="P15">
            <v>0</v>
          </cell>
          <cell r="Q15">
            <v>505301.47795331303</v>
          </cell>
          <cell r="R15">
            <v>505301.47795331303</v>
          </cell>
          <cell r="S15">
            <v>0</v>
          </cell>
          <cell r="T15">
            <v>0</v>
          </cell>
          <cell r="W15">
            <v>0</v>
          </cell>
          <cell r="X15">
            <v>0</v>
          </cell>
        </row>
        <row r="16">
          <cell r="A16">
            <v>45289</v>
          </cell>
          <cell r="B16">
            <v>0</v>
          </cell>
          <cell r="C16">
            <v>0</v>
          </cell>
          <cell r="D16">
            <v>0</v>
          </cell>
          <cell r="O16">
            <v>0</v>
          </cell>
          <cell r="P16">
            <v>0</v>
          </cell>
          <cell r="Q16">
            <v>0</v>
          </cell>
          <cell r="R16">
            <v>0</v>
          </cell>
          <cell r="S16">
            <v>0</v>
          </cell>
          <cell r="T16">
            <v>0</v>
          </cell>
          <cell r="W16">
            <v>0</v>
          </cell>
          <cell r="X16">
            <v>0</v>
          </cell>
        </row>
        <row r="17">
          <cell r="A17">
            <v>45654</v>
          </cell>
          <cell r="B17">
            <v>0</v>
          </cell>
          <cell r="C17">
            <v>0</v>
          </cell>
          <cell r="D17">
            <v>0</v>
          </cell>
          <cell r="O17">
            <v>0</v>
          </cell>
          <cell r="P17">
            <v>0</v>
          </cell>
          <cell r="Q17">
            <v>0</v>
          </cell>
          <cell r="R17">
            <v>0</v>
          </cell>
          <cell r="S17">
            <v>0</v>
          </cell>
          <cell r="T17">
            <v>0</v>
          </cell>
          <cell r="W17">
            <v>0</v>
          </cell>
          <cell r="X17">
            <v>0</v>
          </cell>
        </row>
      </sheetData>
      <sheetData sheetId="3"/>
      <sheetData sheetId="4"/>
      <sheetData sheetId="5"/>
      <sheetData sheetId="6"/>
      <sheetData sheetId="7">
        <row r="70">
          <cell r="N70">
            <v>251373</v>
          </cell>
        </row>
      </sheetData>
      <sheetData sheetId="8"/>
      <sheetData sheetId="9" refreshError="1"/>
      <sheetData sheetId="10"/>
      <sheetData sheetId="11"/>
      <sheetData sheetId="12">
        <row r="13">
          <cell r="A13">
            <v>2014</v>
          </cell>
          <cell r="B13">
            <v>14876638</v>
          </cell>
          <cell r="C13">
            <v>11022146</v>
          </cell>
          <cell r="D13">
            <v>6886862</v>
          </cell>
          <cell r="E13">
            <v>17645457</v>
          </cell>
          <cell r="F13">
            <v>1062429</v>
          </cell>
          <cell r="G13">
            <v>2768551</v>
          </cell>
          <cell r="H13">
            <v>6886862</v>
          </cell>
        </row>
        <row r="14">
          <cell r="A14">
            <v>2015</v>
          </cell>
          <cell r="B14">
            <v>15300188</v>
          </cell>
          <cell r="C14">
            <v>11287585</v>
          </cell>
          <cell r="D14">
            <v>8868944</v>
          </cell>
          <cell r="E14">
            <v>18319265</v>
          </cell>
          <cell r="F14">
            <v>1059059</v>
          </cell>
          <cell r="G14">
            <v>28325</v>
          </cell>
          <cell r="H14">
            <v>8868944</v>
          </cell>
        </row>
        <row r="15">
          <cell r="A15">
            <v>2016</v>
          </cell>
          <cell r="B15">
            <v>15978509</v>
          </cell>
          <cell r="C15">
            <v>11610892</v>
          </cell>
          <cell r="D15">
            <v>10891801</v>
          </cell>
          <cell r="E15">
            <v>19034746</v>
          </cell>
          <cell r="F15">
            <v>1060137</v>
          </cell>
          <cell r="G15">
            <v>28167</v>
          </cell>
          <cell r="H15">
            <v>10891801</v>
          </cell>
        </row>
        <row r="16">
          <cell r="A16">
            <v>2017</v>
          </cell>
          <cell r="B16">
            <v>17088207</v>
          </cell>
          <cell r="C16">
            <v>12032604</v>
          </cell>
          <cell r="D16">
            <v>12964519</v>
          </cell>
          <cell r="E16">
            <v>19909599</v>
          </cell>
          <cell r="F16">
            <v>1005919</v>
          </cell>
          <cell r="G16">
            <v>27983</v>
          </cell>
          <cell r="H16">
            <v>12964519</v>
          </cell>
        </row>
        <row r="17">
          <cell r="A17">
            <v>2018</v>
          </cell>
          <cell r="B17">
            <v>17969553</v>
          </cell>
          <cell r="C17">
            <v>12557355</v>
          </cell>
          <cell r="D17">
            <v>15237103</v>
          </cell>
          <cell r="E17">
            <v>20981610</v>
          </cell>
          <cell r="F17">
            <v>1018821</v>
          </cell>
          <cell r="G17">
            <v>27776</v>
          </cell>
          <cell r="H17">
            <v>15237103</v>
          </cell>
        </row>
        <row r="18">
          <cell r="A18">
            <v>2019</v>
          </cell>
          <cell r="B18">
            <v>18997442</v>
          </cell>
          <cell r="C18">
            <v>13028984</v>
          </cell>
          <cell r="D18">
            <v>17598148</v>
          </cell>
          <cell r="E18">
            <v>21965062</v>
          </cell>
          <cell r="F18">
            <v>1034789</v>
          </cell>
          <cell r="G18">
            <v>27538</v>
          </cell>
          <cell r="H18">
            <v>17598148</v>
          </cell>
        </row>
        <row r="19">
          <cell r="A19">
            <v>2020</v>
          </cell>
          <cell r="B19">
            <v>19930743</v>
          </cell>
          <cell r="C19">
            <v>13399422</v>
          </cell>
          <cell r="D19">
            <v>19839699</v>
          </cell>
          <cell r="E19">
            <v>23105116</v>
          </cell>
          <cell r="F19">
            <v>1058230</v>
          </cell>
          <cell r="G19">
            <v>27267</v>
          </cell>
          <cell r="H19">
            <v>19839699</v>
          </cell>
        </row>
        <row r="20">
          <cell r="A20">
            <v>2021</v>
          </cell>
          <cell r="B20">
            <v>20641514</v>
          </cell>
          <cell r="C20">
            <v>13901114</v>
          </cell>
          <cell r="D20">
            <v>22174089</v>
          </cell>
          <cell r="E20">
            <v>24170858</v>
          </cell>
          <cell r="F20">
            <v>1082155</v>
          </cell>
          <cell r="G20">
            <v>26959</v>
          </cell>
          <cell r="H20">
            <v>22174089</v>
          </cell>
        </row>
        <row r="21">
          <cell r="A21">
            <v>2022</v>
          </cell>
          <cell r="B21">
            <v>21231296</v>
          </cell>
          <cell r="C21">
            <v>14330108</v>
          </cell>
          <cell r="D21">
            <v>24546758</v>
          </cell>
          <cell r="E21">
            <v>25478502</v>
          </cell>
          <cell r="F21">
            <v>1085137</v>
          </cell>
          <cell r="G21">
            <v>26612</v>
          </cell>
          <cell r="H21">
            <v>24546758</v>
          </cell>
        </row>
        <row r="22">
          <cell r="A22">
            <v>2023</v>
          </cell>
          <cell r="B22">
            <v>21601106</v>
          </cell>
          <cell r="C22">
            <v>14713588</v>
          </cell>
          <cell r="D22">
            <v>26889611</v>
          </cell>
          <cell r="E22">
            <v>26619649</v>
          </cell>
          <cell r="F22">
            <v>1142669</v>
          </cell>
          <cell r="G22">
            <v>26220</v>
          </cell>
          <cell r="H22">
            <v>26889611</v>
          </cell>
        </row>
        <row r="23">
          <cell r="A23">
            <v>2024</v>
          </cell>
          <cell r="B23">
            <v>21768468</v>
          </cell>
          <cell r="C23">
            <v>15133919</v>
          </cell>
          <cell r="D23">
            <v>29254212</v>
          </cell>
          <cell r="E23">
            <v>27653479</v>
          </cell>
          <cell r="F23">
            <v>1149099</v>
          </cell>
          <cell r="G23">
            <v>25776</v>
          </cell>
          <cell r="H23">
            <v>29254212</v>
          </cell>
        </row>
        <row r="24">
          <cell r="A24">
            <v>2025</v>
          </cell>
          <cell r="B24">
            <v>21863381</v>
          </cell>
          <cell r="C24">
            <v>15463055</v>
          </cell>
          <cell r="D24">
            <v>31391857</v>
          </cell>
          <cell r="E24">
            <v>28522732</v>
          </cell>
          <cell r="F24">
            <v>1162094</v>
          </cell>
          <cell r="G24">
            <v>25281</v>
          </cell>
          <cell r="H24">
            <v>31391857</v>
          </cell>
        </row>
        <row r="25">
          <cell r="A25">
            <v>2026</v>
          </cell>
          <cell r="B25">
            <v>21823798</v>
          </cell>
          <cell r="C25">
            <v>15587723</v>
          </cell>
          <cell r="D25">
            <v>33426495</v>
          </cell>
          <cell r="E25">
            <v>29360150</v>
          </cell>
          <cell r="F25">
            <v>1152848</v>
          </cell>
          <cell r="G25">
            <v>24724</v>
          </cell>
          <cell r="H25">
            <v>33426495</v>
          </cell>
        </row>
        <row r="26">
          <cell r="A26">
            <v>2027</v>
          </cell>
          <cell r="B26">
            <v>21539246</v>
          </cell>
          <cell r="C26">
            <v>15693524</v>
          </cell>
          <cell r="D26">
            <v>35311732</v>
          </cell>
          <cell r="E26">
            <v>30064344</v>
          </cell>
          <cell r="F26">
            <v>1140572</v>
          </cell>
          <cell r="G26">
            <v>24107</v>
          </cell>
          <cell r="H26">
            <v>35311732</v>
          </cell>
        </row>
        <row r="27">
          <cell r="A27">
            <v>2028</v>
          </cell>
          <cell r="B27">
            <v>21186309</v>
          </cell>
          <cell r="C27">
            <v>15743627</v>
          </cell>
          <cell r="D27">
            <v>37024377</v>
          </cell>
          <cell r="E27">
            <v>30506968</v>
          </cell>
          <cell r="F27">
            <v>1127058</v>
          </cell>
          <cell r="G27">
            <v>23421</v>
          </cell>
          <cell r="H27">
            <v>37024377</v>
          </cell>
        </row>
        <row r="28">
          <cell r="A28">
            <v>2029</v>
          </cell>
          <cell r="B28">
            <v>20813802</v>
          </cell>
          <cell r="C28">
            <v>15652945</v>
          </cell>
          <cell r="D28">
            <v>38515524</v>
          </cell>
          <cell r="E28">
            <v>30932838</v>
          </cell>
          <cell r="F28">
            <v>1124946</v>
          </cell>
          <cell r="G28">
            <v>22666</v>
          </cell>
          <cell r="H28">
            <v>38515524</v>
          </cell>
        </row>
        <row r="29">
          <cell r="A29">
            <v>2030</v>
          </cell>
          <cell r="B29">
            <v>20390783</v>
          </cell>
          <cell r="C29">
            <v>15509165</v>
          </cell>
          <cell r="D29">
            <v>39791402</v>
          </cell>
          <cell r="E29">
            <v>31179154</v>
          </cell>
          <cell r="F29">
            <v>1117619</v>
          </cell>
          <cell r="G29">
            <v>21841</v>
          </cell>
          <cell r="H29">
            <v>39791402</v>
          </cell>
        </row>
        <row r="30">
          <cell r="A30">
            <v>2031</v>
          </cell>
          <cell r="B30">
            <v>19954577</v>
          </cell>
          <cell r="C30">
            <v>15344569</v>
          </cell>
          <cell r="D30">
            <v>40897664</v>
          </cell>
          <cell r="E30">
            <v>31302404</v>
          </cell>
          <cell r="F30">
            <v>1099564</v>
          </cell>
          <cell r="G30">
            <v>20944</v>
          </cell>
          <cell r="H30">
            <v>40897664</v>
          </cell>
        </row>
        <row r="31">
          <cell r="A31">
            <v>2032</v>
          </cell>
          <cell r="B31">
            <v>19489619</v>
          </cell>
          <cell r="C31">
            <v>15116563</v>
          </cell>
          <cell r="D31">
            <v>41767892</v>
          </cell>
          <cell r="E31">
            <v>31292079</v>
          </cell>
          <cell r="F31">
            <v>1084450</v>
          </cell>
          <cell r="G31">
            <v>19976</v>
          </cell>
          <cell r="H31">
            <v>41767892</v>
          </cell>
        </row>
        <row r="32">
          <cell r="A32">
            <v>2033</v>
          </cell>
          <cell r="B32">
            <v>18982645</v>
          </cell>
          <cell r="C32">
            <v>14860134</v>
          </cell>
          <cell r="D32">
            <v>42372821</v>
          </cell>
          <cell r="E32">
            <v>31232921</v>
          </cell>
          <cell r="F32">
            <v>1062760</v>
          </cell>
          <cell r="G32">
            <v>18939</v>
          </cell>
          <cell r="H32">
            <v>42372821</v>
          </cell>
        </row>
        <row r="33">
          <cell r="A33">
            <v>2034</v>
          </cell>
          <cell r="B33">
            <v>18471701</v>
          </cell>
          <cell r="C33">
            <v>14575947</v>
          </cell>
          <cell r="D33">
            <v>42857631</v>
          </cell>
          <cell r="E33">
            <v>31136178</v>
          </cell>
          <cell r="F33">
            <v>1039050</v>
          </cell>
          <cell r="G33">
            <v>17842</v>
          </cell>
          <cell r="H33">
            <v>42857631</v>
          </cell>
        </row>
        <row r="34">
          <cell r="A34">
            <v>2035</v>
          </cell>
          <cell r="B34">
            <v>17955917</v>
          </cell>
          <cell r="C34">
            <v>14254801</v>
          </cell>
          <cell r="D34">
            <v>43183299</v>
          </cell>
          <cell r="E34">
            <v>30923349</v>
          </cell>
          <cell r="F34">
            <v>1013230</v>
          </cell>
          <cell r="G34">
            <v>16690</v>
          </cell>
          <cell r="H34">
            <v>43183299</v>
          </cell>
        </row>
        <row r="35">
          <cell r="A35">
            <v>2036</v>
          </cell>
          <cell r="B35">
            <v>17463815</v>
          </cell>
          <cell r="C35">
            <v>13923004</v>
          </cell>
          <cell r="D35">
            <v>43332643</v>
          </cell>
          <cell r="E35">
            <v>30633535</v>
          </cell>
          <cell r="F35">
            <v>985223</v>
          </cell>
          <cell r="G35">
            <v>15496</v>
          </cell>
          <cell r="H35">
            <v>43332643</v>
          </cell>
        </row>
        <row r="36">
          <cell r="A36">
            <v>2037</v>
          </cell>
          <cell r="B36">
            <v>16932593</v>
          </cell>
          <cell r="C36">
            <v>13586418</v>
          </cell>
          <cell r="D36">
            <v>43374765</v>
          </cell>
          <cell r="E36">
            <v>30288083</v>
          </cell>
          <cell r="F36">
            <v>954945</v>
          </cell>
          <cell r="G36">
            <v>14267</v>
          </cell>
          <cell r="H36">
            <v>43374765</v>
          </cell>
        </row>
        <row r="37">
          <cell r="A37">
            <v>2038</v>
          </cell>
          <cell r="B37">
            <v>16405745</v>
          </cell>
          <cell r="C37">
            <v>13249689</v>
          </cell>
          <cell r="D37">
            <v>43224203</v>
          </cell>
          <cell r="E37">
            <v>29837344</v>
          </cell>
          <cell r="F37">
            <v>922373</v>
          </cell>
          <cell r="G37">
            <v>13023</v>
          </cell>
          <cell r="H37">
            <v>43224203</v>
          </cell>
        </row>
        <row r="38">
          <cell r="A38">
            <v>2039</v>
          </cell>
          <cell r="B38">
            <v>15830244</v>
          </cell>
          <cell r="C38">
            <v>12878184</v>
          </cell>
          <cell r="D38">
            <v>42939670</v>
          </cell>
          <cell r="E38">
            <v>29339354</v>
          </cell>
          <cell r="F38">
            <v>887522</v>
          </cell>
          <cell r="G38">
            <v>11774</v>
          </cell>
          <cell r="H38">
            <v>42939670</v>
          </cell>
        </row>
        <row r="39">
          <cell r="A39">
            <v>2040</v>
          </cell>
          <cell r="B39">
            <v>15227104</v>
          </cell>
          <cell r="C39">
            <v>12490344</v>
          </cell>
          <cell r="D39">
            <v>42474592</v>
          </cell>
          <cell r="E39">
            <v>28825966</v>
          </cell>
          <cell r="F39">
            <v>850432</v>
          </cell>
          <cell r="G39">
            <v>10543</v>
          </cell>
          <cell r="H39">
            <v>42474592</v>
          </cell>
        </row>
        <row r="40">
          <cell r="A40">
            <v>2041</v>
          </cell>
          <cell r="B40">
            <v>14610214</v>
          </cell>
          <cell r="C40">
            <v>12107527</v>
          </cell>
          <cell r="D40">
            <v>41912251</v>
          </cell>
          <cell r="E40">
            <v>28247424</v>
          </cell>
          <cell r="F40">
            <v>811192</v>
          </cell>
          <cell r="G40">
            <v>9340</v>
          </cell>
          <cell r="H40">
            <v>41912251</v>
          </cell>
        </row>
        <row r="41">
          <cell r="A41">
            <v>2042</v>
          </cell>
          <cell r="B41">
            <v>13997706</v>
          </cell>
          <cell r="C41">
            <v>11693225</v>
          </cell>
          <cell r="D41">
            <v>41237523</v>
          </cell>
          <cell r="E41">
            <v>27575902</v>
          </cell>
          <cell r="F41">
            <v>769954</v>
          </cell>
          <cell r="G41">
            <v>8174</v>
          </cell>
          <cell r="H41">
            <v>41237523</v>
          </cell>
        </row>
        <row r="42">
          <cell r="A42">
            <v>2043</v>
          </cell>
          <cell r="B42">
            <v>13333357</v>
          </cell>
          <cell r="C42">
            <v>11278343</v>
          </cell>
          <cell r="D42">
            <v>40279188</v>
          </cell>
          <cell r="E42">
            <v>26777308</v>
          </cell>
          <cell r="F42">
            <v>726950</v>
          </cell>
          <cell r="G42">
            <v>7065</v>
          </cell>
          <cell r="H42">
            <v>40279188</v>
          </cell>
        </row>
        <row r="43">
          <cell r="A43">
            <v>2044</v>
          </cell>
          <cell r="B43">
            <v>12644830</v>
          </cell>
          <cell r="C43">
            <v>10839547</v>
          </cell>
          <cell r="D43">
            <v>39257008</v>
          </cell>
          <cell r="E43">
            <v>25949009</v>
          </cell>
          <cell r="F43">
            <v>682501</v>
          </cell>
          <cell r="G43">
            <v>6029</v>
          </cell>
          <cell r="H43">
            <v>39257008</v>
          </cell>
        </row>
        <row r="44">
          <cell r="A44">
            <v>2045</v>
          </cell>
          <cell r="B44">
            <v>11941314</v>
          </cell>
          <cell r="C44">
            <v>10374505</v>
          </cell>
          <cell r="D44">
            <v>38094868</v>
          </cell>
          <cell r="E44">
            <v>25044134</v>
          </cell>
          <cell r="F44">
            <v>636961</v>
          </cell>
          <cell r="G44">
            <v>5078</v>
          </cell>
          <cell r="H44">
            <v>38094868</v>
          </cell>
        </row>
        <row r="45">
          <cell r="A45">
            <v>2046</v>
          </cell>
          <cell r="B45">
            <v>11246872</v>
          </cell>
          <cell r="C45">
            <v>9929550</v>
          </cell>
          <cell r="D45">
            <v>36781855</v>
          </cell>
          <cell r="E45">
            <v>24077699</v>
          </cell>
          <cell r="F45">
            <v>590738</v>
          </cell>
          <cell r="G45">
            <v>4215</v>
          </cell>
          <cell r="H45">
            <v>36781855</v>
          </cell>
        </row>
        <row r="46">
          <cell r="A46">
            <v>2047</v>
          </cell>
          <cell r="B46">
            <v>10527385</v>
          </cell>
          <cell r="C46">
            <v>9471536</v>
          </cell>
          <cell r="D46">
            <v>35397624</v>
          </cell>
          <cell r="E46">
            <v>23042562</v>
          </cell>
          <cell r="F46">
            <v>544304</v>
          </cell>
          <cell r="G46">
            <v>3448</v>
          </cell>
          <cell r="H46">
            <v>35397624</v>
          </cell>
        </row>
        <row r="47">
          <cell r="A47">
            <v>2048</v>
          </cell>
          <cell r="B47">
            <v>9796772</v>
          </cell>
          <cell r="C47">
            <v>8983427</v>
          </cell>
          <cell r="D47">
            <v>33921814</v>
          </cell>
          <cell r="E47">
            <v>21960546</v>
          </cell>
          <cell r="F47">
            <v>498155</v>
          </cell>
          <cell r="G47">
            <v>2780</v>
          </cell>
          <cell r="H47">
            <v>33921814</v>
          </cell>
        </row>
        <row r="48">
          <cell r="A48">
            <v>2049</v>
          </cell>
          <cell r="B48">
            <v>9076071</v>
          </cell>
          <cell r="C48">
            <v>8494448</v>
          </cell>
          <cell r="D48">
            <v>32362381</v>
          </cell>
          <cell r="E48">
            <v>20843613</v>
          </cell>
          <cell r="F48">
            <v>452781</v>
          </cell>
          <cell r="G48">
            <v>2200</v>
          </cell>
          <cell r="H48">
            <v>32362381</v>
          </cell>
        </row>
        <row r="49">
          <cell r="A49">
            <v>2050</v>
          </cell>
          <cell r="B49">
            <v>8379749</v>
          </cell>
          <cell r="C49">
            <v>8004880</v>
          </cell>
          <cell r="D49">
            <v>30744033</v>
          </cell>
          <cell r="E49">
            <v>19709005</v>
          </cell>
          <cell r="F49">
            <v>408656</v>
          </cell>
          <cell r="G49">
            <v>1714</v>
          </cell>
          <cell r="H49">
            <v>30744033</v>
          </cell>
        </row>
        <row r="50">
          <cell r="A50">
            <v>2051</v>
          </cell>
          <cell r="B50">
            <v>7702500</v>
          </cell>
          <cell r="C50">
            <v>7516781</v>
          </cell>
          <cell r="D50">
            <v>29087480</v>
          </cell>
          <cell r="E50">
            <v>18568816</v>
          </cell>
          <cell r="F50">
            <v>366257</v>
          </cell>
          <cell r="G50">
            <v>1311</v>
          </cell>
          <cell r="H50">
            <v>29087480</v>
          </cell>
        </row>
        <row r="51">
          <cell r="A51">
            <v>2052</v>
          </cell>
          <cell r="B51">
            <v>7054249</v>
          </cell>
          <cell r="C51">
            <v>7035420</v>
          </cell>
          <cell r="D51">
            <v>27407374</v>
          </cell>
          <cell r="E51">
            <v>17429350</v>
          </cell>
          <cell r="F51">
            <v>325938</v>
          </cell>
          <cell r="G51">
            <v>985</v>
          </cell>
          <cell r="H51">
            <v>27407374</v>
          </cell>
        </row>
        <row r="52">
          <cell r="A52">
            <v>2053</v>
          </cell>
          <cell r="B52">
            <v>6438262</v>
          </cell>
          <cell r="C52">
            <v>6562366</v>
          </cell>
          <cell r="D52">
            <v>25718533</v>
          </cell>
          <cell r="E52">
            <v>16298466</v>
          </cell>
          <cell r="F52">
            <v>288024</v>
          </cell>
          <cell r="G52">
            <v>725</v>
          </cell>
          <cell r="H52">
            <v>25718533</v>
          </cell>
        </row>
        <row r="53">
          <cell r="A53">
            <v>2054</v>
          </cell>
          <cell r="B53">
            <v>5856526</v>
          </cell>
          <cell r="C53">
            <v>6099169</v>
          </cell>
          <cell r="D53">
            <v>24033157</v>
          </cell>
          <cell r="E53">
            <v>15182447</v>
          </cell>
          <cell r="F53">
            <v>252739</v>
          </cell>
          <cell r="G53">
            <v>526</v>
          </cell>
          <cell r="H53">
            <v>24033157</v>
          </cell>
        </row>
        <row r="54">
          <cell r="A54">
            <v>2055</v>
          </cell>
          <cell r="B54">
            <v>5313623</v>
          </cell>
          <cell r="C54">
            <v>5647278</v>
          </cell>
          <cell r="D54">
            <v>22363427</v>
          </cell>
          <cell r="E54">
            <v>14087923</v>
          </cell>
          <cell r="F54">
            <v>220231</v>
          </cell>
          <cell r="G54">
            <v>374</v>
          </cell>
          <cell r="H54">
            <v>22363427</v>
          </cell>
        </row>
        <row r="55">
          <cell r="A55">
            <v>2056</v>
          </cell>
          <cell r="B55">
            <v>4809763</v>
          </cell>
          <cell r="C55">
            <v>5208940</v>
          </cell>
          <cell r="D55">
            <v>20719623</v>
          </cell>
          <cell r="E55">
            <v>13021351</v>
          </cell>
          <cell r="F55">
            <v>190553</v>
          </cell>
          <cell r="G55">
            <v>260</v>
          </cell>
          <cell r="H55">
            <v>20719623</v>
          </cell>
        </row>
        <row r="56">
          <cell r="A56">
            <v>2057</v>
          </cell>
          <cell r="B56">
            <v>4344596</v>
          </cell>
          <cell r="C56">
            <v>4786794</v>
          </cell>
          <cell r="D56">
            <v>19113379</v>
          </cell>
          <cell r="E56">
            <v>11988583</v>
          </cell>
          <cell r="F56">
            <v>163706</v>
          </cell>
          <cell r="G56">
            <v>178</v>
          </cell>
          <cell r="H56">
            <v>19113379</v>
          </cell>
        </row>
        <row r="57">
          <cell r="A57">
            <v>2058</v>
          </cell>
          <cell r="B57">
            <v>3918486</v>
          </cell>
          <cell r="C57">
            <v>4382397</v>
          </cell>
          <cell r="D57">
            <v>17553633</v>
          </cell>
          <cell r="E57">
            <v>10994594</v>
          </cell>
          <cell r="F57">
            <v>139634</v>
          </cell>
          <cell r="G57">
            <v>117</v>
          </cell>
          <cell r="H57">
            <v>17553633</v>
          </cell>
        </row>
        <row r="58">
          <cell r="A58">
            <v>2059</v>
          </cell>
          <cell r="B58">
            <v>3530770</v>
          </cell>
          <cell r="C58">
            <v>3997626</v>
          </cell>
          <cell r="D58">
            <v>16050223</v>
          </cell>
          <cell r="E58">
            <v>10044942</v>
          </cell>
          <cell r="F58">
            <v>118260</v>
          </cell>
          <cell r="G58">
            <v>77</v>
          </cell>
          <cell r="H58">
            <v>16050223</v>
          </cell>
        </row>
        <row r="59">
          <cell r="A59">
            <v>2060</v>
          </cell>
          <cell r="B59">
            <v>3180298</v>
          </cell>
          <cell r="C59">
            <v>3634532</v>
          </cell>
          <cell r="D59">
            <v>14610762</v>
          </cell>
          <cell r="E59">
            <v>9142347</v>
          </cell>
          <cell r="F59">
            <v>99436</v>
          </cell>
          <cell r="G59">
            <v>49</v>
          </cell>
          <cell r="H59">
            <v>14610762</v>
          </cell>
        </row>
        <row r="60">
          <cell r="A60">
            <v>2061</v>
          </cell>
          <cell r="B60">
            <v>2863214</v>
          </cell>
          <cell r="C60">
            <v>3293437</v>
          </cell>
          <cell r="D60">
            <v>13241516</v>
          </cell>
          <cell r="E60">
            <v>8290112</v>
          </cell>
          <cell r="F60">
            <v>83007</v>
          </cell>
          <cell r="G60">
            <v>30</v>
          </cell>
          <cell r="H60">
            <v>13241516</v>
          </cell>
        </row>
        <row r="61">
          <cell r="A61">
            <v>2062</v>
          </cell>
          <cell r="B61">
            <v>2577271</v>
          </cell>
          <cell r="C61">
            <v>2975436</v>
          </cell>
          <cell r="D61">
            <v>11947249</v>
          </cell>
          <cell r="E61">
            <v>7489643</v>
          </cell>
          <cell r="F61">
            <v>68775</v>
          </cell>
          <cell r="G61">
            <v>19</v>
          </cell>
          <cell r="H61">
            <v>11947249</v>
          </cell>
        </row>
        <row r="62">
          <cell r="A62">
            <v>2063</v>
          </cell>
          <cell r="B62">
            <v>2319159</v>
          </cell>
          <cell r="C62">
            <v>2680447</v>
          </cell>
          <cell r="D62">
            <v>10731865</v>
          </cell>
          <cell r="E62">
            <v>6742334</v>
          </cell>
          <cell r="F62">
            <v>56523</v>
          </cell>
          <cell r="G62">
            <v>11</v>
          </cell>
          <cell r="H62">
            <v>10731865</v>
          </cell>
        </row>
        <row r="63">
          <cell r="A63">
            <v>2064</v>
          </cell>
          <cell r="B63">
            <v>2087172</v>
          </cell>
          <cell r="C63">
            <v>2408111</v>
          </cell>
          <cell r="D63">
            <v>9597131</v>
          </cell>
          <cell r="E63">
            <v>6047703</v>
          </cell>
          <cell r="F63">
            <v>46061</v>
          </cell>
          <cell r="G63">
            <v>6</v>
          </cell>
          <cell r="H63">
            <v>9597131</v>
          </cell>
        </row>
        <row r="64">
          <cell r="A64">
            <v>2065</v>
          </cell>
          <cell r="B64">
            <v>1877044</v>
          </cell>
          <cell r="C64">
            <v>2157561</v>
          </cell>
          <cell r="D64">
            <v>8544663</v>
          </cell>
          <cell r="E64">
            <v>5405362</v>
          </cell>
          <cell r="F64">
            <v>37220</v>
          </cell>
          <cell r="G64">
            <v>3</v>
          </cell>
          <cell r="H64">
            <v>8544663</v>
          </cell>
        </row>
        <row r="65">
          <cell r="A65">
            <v>2066</v>
          </cell>
          <cell r="B65">
            <v>1686411</v>
          </cell>
          <cell r="C65">
            <v>1927917</v>
          </cell>
          <cell r="D65">
            <v>7573520</v>
          </cell>
          <cell r="E65">
            <v>4813276</v>
          </cell>
          <cell r="F65">
            <v>29807</v>
          </cell>
          <cell r="G65">
            <v>1</v>
          </cell>
          <cell r="H65">
            <v>7573520</v>
          </cell>
        </row>
        <row r="66">
          <cell r="A66">
            <v>2067</v>
          </cell>
          <cell r="B66">
            <v>1512840</v>
          </cell>
          <cell r="C66">
            <v>1717801</v>
          </cell>
          <cell r="D66">
            <v>6682604</v>
          </cell>
          <cell r="E66">
            <v>4269580</v>
          </cell>
          <cell r="F66">
            <v>23661</v>
          </cell>
          <cell r="G66">
            <v>1</v>
          </cell>
          <cell r="H66">
            <v>6682604</v>
          </cell>
        </row>
        <row r="67">
          <cell r="A67">
            <v>2068</v>
          </cell>
          <cell r="B67">
            <v>1353455</v>
          </cell>
          <cell r="C67">
            <v>1525753</v>
          </cell>
          <cell r="D67">
            <v>5868616</v>
          </cell>
          <cell r="E67">
            <v>3772276</v>
          </cell>
          <cell r="F67">
            <v>18618</v>
          </cell>
          <cell r="G67">
            <v>0</v>
          </cell>
          <cell r="H67">
            <v>5868616</v>
          </cell>
        </row>
        <row r="68">
          <cell r="A68">
            <v>2069</v>
          </cell>
          <cell r="B68">
            <v>1207186</v>
          </cell>
          <cell r="C68">
            <v>1350435</v>
          </cell>
          <cell r="D68">
            <v>5128403</v>
          </cell>
          <cell r="E68">
            <v>3318730</v>
          </cell>
          <cell r="F68">
            <v>14503</v>
          </cell>
          <cell r="G68">
            <v>0</v>
          </cell>
          <cell r="H68">
            <v>5128403</v>
          </cell>
        </row>
        <row r="69">
          <cell r="A69">
            <v>2070</v>
          </cell>
          <cell r="B69">
            <v>1072612</v>
          </cell>
          <cell r="C69">
            <v>1190608</v>
          </cell>
          <cell r="D69">
            <v>4458604</v>
          </cell>
          <cell r="E69">
            <v>2906171</v>
          </cell>
          <cell r="F69">
            <v>11188</v>
          </cell>
          <cell r="G69">
            <v>0</v>
          </cell>
          <cell r="H69">
            <v>4458604</v>
          </cell>
        </row>
        <row r="70">
          <cell r="A70">
            <v>2071</v>
          </cell>
          <cell r="B70">
            <v>947990</v>
          </cell>
          <cell r="C70">
            <v>1044909</v>
          </cell>
          <cell r="D70">
            <v>3854702</v>
          </cell>
          <cell r="E70">
            <v>2532186</v>
          </cell>
          <cell r="F70">
            <v>8532</v>
          </cell>
          <cell r="G70">
            <v>0</v>
          </cell>
          <cell r="H70">
            <v>3854702</v>
          </cell>
        </row>
        <row r="71">
          <cell r="A71">
            <v>2072</v>
          </cell>
          <cell r="B71">
            <v>833018</v>
          </cell>
          <cell r="C71">
            <v>912465</v>
          </cell>
          <cell r="D71">
            <v>3312785</v>
          </cell>
          <cell r="E71">
            <v>2194053</v>
          </cell>
          <cell r="F71">
            <v>6431</v>
          </cell>
          <cell r="G71">
            <v>0</v>
          </cell>
          <cell r="H71">
            <v>3312785</v>
          </cell>
        </row>
        <row r="72">
          <cell r="A72">
            <v>2073</v>
          </cell>
          <cell r="B72">
            <v>726779</v>
          </cell>
          <cell r="C72">
            <v>791973</v>
          </cell>
          <cell r="D72">
            <v>2828209</v>
          </cell>
          <cell r="E72">
            <v>1889103</v>
          </cell>
          <cell r="F72">
            <v>4788</v>
          </cell>
          <cell r="G72">
            <v>0</v>
          </cell>
          <cell r="H72">
            <v>2828209</v>
          </cell>
        </row>
        <row r="73">
          <cell r="A73">
            <v>2074</v>
          </cell>
          <cell r="B73">
            <v>629039</v>
          </cell>
          <cell r="C73">
            <v>682718</v>
          </cell>
          <cell r="D73">
            <v>2397542</v>
          </cell>
          <cell r="E73">
            <v>1615078</v>
          </cell>
          <cell r="F73">
            <v>3528</v>
          </cell>
          <cell r="G73">
            <v>0</v>
          </cell>
          <cell r="H73">
            <v>2397542</v>
          </cell>
        </row>
        <row r="74">
          <cell r="A74">
            <v>2075</v>
          </cell>
          <cell r="B74">
            <v>539647</v>
          </cell>
          <cell r="C74">
            <v>584060</v>
          </cell>
          <cell r="D74">
            <v>2016392</v>
          </cell>
          <cell r="E74">
            <v>1370149</v>
          </cell>
          <cell r="F74">
            <v>2557</v>
          </cell>
          <cell r="G74">
            <v>0</v>
          </cell>
          <cell r="H74">
            <v>2016392</v>
          </cell>
        </row>
        <row r="75">
          <cell r="A75">
            <v>2076</v>
          </cell>
          <cell r="B75">
            <v>458577</v>
          </cell>
          <cell r="C75">
            <v>495452</v>
          </cell>
          <cell r="D75">
            <v>1681191</v>
          </cell>
          <cell r="E75">
            <v>1152423</v>
          </cell>
          <cell r="F75">
            <v>1825</v>
          </cell>
          <cell r="G75">
            <v>0</v>
          </cell>
          <cell r="H75">
            <v>1681191</v>
          </cell>
        </row>
        <row r="76">
          <cell r="A76">
            <v>2077</v>
          </cell>
          <cell r="B76">
            <v>385633</v>
          </cell>
          <cell r="C76">
            <v>416156</v>
          </cell>
          <cell r="D76">
            <v>1388856</v>
          </cell>
          <cell r="E76">
            <v>960142</v>
          </cell>
          <cell r="F76">
            <v>1285</v>
          </cell>
          <cell r="G76">
            <v>0</v>
          </cell>
          <cell r="H76">
            <v>1388856</v>
          </cell>
        </row>
        <row r="77">
          <cell r="A77">
            <v>2078</v>
          </cell>
          <cell r="B77">
            <v>320561</v>
          </cell>
          <cell r="C77">
            <v>345893</v>
          </cell>
          <cell r="D77">
            <v>1135912</v>
          </cell>
          <cell r="E77">
            <v>791542</v>
          </cell>
          <cell r="F77">
            <v>895</v>
          </cell>
          <cell r="G77">
            <v>0</v>
          </cell>
          <cell r="H77">
            <v>1135912</v>
          </cell>
        </row>
        <row r="78">
          <cell r="A78">
            <v>2079</v>
          </cell>
          <cell r="B78">
            <v>263523</v>
          </cell>
          <cell r="C78">
            <v>284208</v>
          </cell>
          <cell r="D78">
            <v>918970</v>
          </cell>
          <cell r="E78">
            <v>645060</v>
          </cell>
          <cell r="F78">
            <v>610</v>
          </cell>
          <cell r="G78">
            <v>0</v>
          </cell>
          <cell r="H78">
            <v>918970</v>
          </cell>
        </row>
        <row r="79">
          <cell r="A79">
            <v>2080</v>
          </cell>
          <cell r="B79">
            <v>213579</v>
          </cell>
          <cell r="C79">
            <v>230440</v>
          </cell>
          <cell r="D79">
            <v>734748</v>
          </cell>
          <cell r="E79">
            <v>519473</v>
          </cell>
          <cell r="F79">
            <v>406</v>
          </cell>
          <cell r="G79">
            <v>0</v>
          </cell>
          <cell r="H79">
            <v>734748</v>
          </cell>
        </row>
        <row r="80">
          <cell r="A80">
            <v>2081</v>
          </cell>
          <cell r="B80">
            <v>170946</v>
          </cell>
          <cell r="C80">
            <v>184320</v>
          </cell>
          <cell r="D80">
            <v>580234</v>
          </cell>
          <cell r="E80">
            <v>413002</v>
          </cell>
          <cell r="F80">
            <v>264</v>
          </cell>
          <cell r="G80">
            <v>0</v>
          </cell>
          <cell r="H80">
            <v>580234</v>
          </cell>
        </row>
        <row r="81">
          <cell r="A81">
            <v>2082</v>
          </cell>
          <cell r="B81">
            <v>134714</v>
          </cell>
          <cell r="C81">
            <v>145326</v>
          </cell>
          <cell r="D81">
            <v>452121</v>
          </cell>
          <cell r="E81">
            <v>323564</v>
          </cell>
          <cell r="F81">
            <v>168</v>
          </cell>
          <cell r="G81">
            <v>0</v>
          </cell>
          <cell r="H81">
            <v>452121</v>
          </cell>
        </row>
        <row r="82">
          <cell r="A82">
            <v>2083</v>
          </cell>
          <cell r="B82">
            <v>104489</v>
          </cell>
          <cell r="C82">
            <v>112750</v>
          </cell>
          <cell r="D82">
            <v>347287</v>
          </cell>
          <cell r="E82">
            <v>249984</v>
          </cell>
          <cell r="F82">
            <v>104</v>
          </cell>
          <cell r="G82">
            <v>0</v>
          </cell>
          <cell r="H82">
            <v>347287</v>
          </cell>
        </row>
        <row r="83">
          <cell r="A83">
            <v>2084</v>
          </cell>
          <cell r="B83">
            <v>79731</v>
          </cell>
          <cell r="C83">
            <v>86095</v>
          </cell>
          <cell r="D83">
            <v>263097</v>
          </cell>
          <cell r="E83">
            <v>190266</v>
          </cell>
          <cell r="F83">
            <v>61</v>
          </cell>
          <cell r="G83">
            <v>0</v>
          </cell>
          <cell r="H83">
            <v>263097</v>
          </cell>
        </row>
        <row r="84">
          <cell r="A84">
            <v>2085</v>
          </cell>
          <cell r="B84">
            <v>59720</v>
          </cell>
          <cell r="C84">
            <v>64581</v>
          </cell>
          <cell r="D84">
            <v>196073</v>
          </cell>
          <cell r="E84">
            <v>142429</v>
          </cell>
          <cell r="F84">
            <v>37</v>
          </cell>
          <cell r="G84">
            <v>0</v>
          </cell>
          <cell r="H84">
            <v>196073</v>
          </cell>
        </row>
        <row r="85">
          <cell r="A85">
            <v>2086</v>
          </cell>
          <cell r="B85">
            <v>44019</v>
          </cell>
          <cell r="C85">
            <v>47524</v>
          </cell>
          <cell r="D85">
            <v>143657</v>
          </cell>
          <cell r="E85">
            <v>104875</v>
          </cell>
          <cell r="F85">
            <v>21</v>
          </cell>
          <cell r="G85">
            <v>0</v>
          </cell>
          <cell r="H85">
            <v>143657</v>
          </cell>
        </row>
        <row r="86">
          <cell r="A86">
            <v>2087</v>
          </cell>
          <cell r="B86">
            <v>31664</v>
          </cell>
          <cell r="C86">
            <v>34309</v>
          </cell>
          <cell r="D86">
            <v>103651</v>
          </cell>
          <cell r="E86">
            <v>75870</v>
          </cell>
          <cell r="F86">
            <v>12</v>
          </cell>
          <cell r="G86">
            <v>0</v>
          </cell>
          <cell r="H86">
            <v>103651</v>
          </cell>
        </row>
        <row r="87">
          <cell r="A87">
            <v>2088</v>
          </cell>
          <cell r="B87">
            <v>22311</v>
          </cell>
          <cell r="C87">
            <v>24279</v>
          </cell>
          <cell r="D87">
            <v>73390</v>
          </cell>
          <cell r="E87">
            <v>53945</v>
          </cell>
          <cell r="F87">
            <v>7</v>
          </cell>
          <cell r="G87">
            <v>0</v>
          </cell>
          <cell r="H87">
            <v>73390</v>
          </cell>
        </row>
        <row r="88">
          <cell r="A88">
            <v>2089</v>
          </cell>
          <cell r="B88">
            <v>15300</v>
          </cell>
          <cell r="C88">
            <v>16817</v>
          </cell>
          <cell r="D88">
            <v>50989</v>
          </cell>
          <cell r="E88">
            <v>37613</v>
          </cell>
          <cell r="F88">
            <v>4</v>
          </cell>
          <cell r="G88">
            <v>0</v>
          </cell>
          <cell r="H88">
            <v>50989</v>
          </cell>
        </row>
        <row r="89">
          <cell r="A89">
            <v>2090</v>
          </cell>
          <cell r="B89">
            <v>10371</v>
          </cell>
          <cell r="C89">
            <v>11355</v>
          </cell>
          <cell r="D89">
            <v>34706</v>
          </cell>
          <cell r="E89">
            <v>25706</v>
          </cell>
          <cell r="F89">
            <v>2</v>
          </cell>
          <cell r="G89">
            <v>0</v>
          </cell>
          <cell r="H89">
            <v>34706</v>
          </cell>
        </row>
        <row r="90">
          <cell r="A90">
            <v>2091</v>
          </cell>
          <cell r="B90">
            <v>6766</v>
          </cell>
          <cell r="C90">
            <v>7508</v>
          </cell>
          <cell r="D90">
            <v>23189</v>
          </cell>
          <cell r="E90">
            <v>17266</v>
          </cell>
          <cell r="F90">
            <v>0</v>
          </cell>
          <cell r="G90">
            <v>0</v>
          </cell>
          <cell r="H90">
            <v>23189</v>
          </cell>
        </row>
        <row r="91">
          <cell r="A91">
            <v>2092</v>
          </cell>
          <cell r="B91">
            <v>4323</v>
          </cell>
          <cell r="C91">
            <v>4831</v>
          </cell>
          <cell r="D91">
            <v>15017</v>
          </cell>
          <cell r="E91">
            <v>11444</v>
          </cell>
          <cell r="F91">
            <v>0</v>
          </cell>
          <cell r="G91">
            <v>0</v>
          </cell>
          <cell r="H91">
            <v>15017</v>
          </cell>
        </row>
        <row r="92">
          <cell r="A92">
            <v>2093</v>
          </cell>
          <cell r="B92">
            <v>2728</v>
          </cell>
          <cell r="C92">
            <v>3003</v>
          </cell>
          <cell r="D92">
            <v>9567</v>
          </cell>
          <cell r="E92">
            <v>7368</v>
          </cell>
          <cell r="F92">
            <v>0</v>
          </cell>
          <cell r="G92">
            <v>0</v>
          </cell>
          <cell r="H92">
            <v>9567</v>
          </cell>
        </row>
      </sheetData>
      <sheetData sheetId="13"/>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nput"/>
      <sheetName val="Disclosure Liability"/>
      <sheetName val="Trend Sensitivites"/>
      <sheetName val="Sheet1"/>
      <sheetName val="Calc of G_L for Disclosure"/>
      <sheetName val="FAS106 - Disclosure"/>
      <sheetName val="FAS106 - Expense"/>
      <sheetName val="Recon"/>
      <sheetName val="PSC Amort Schedule (Regulatory)"/>
      <sheetName val="PSC Amort Schedule (Financial)"/>
      <sheetName val="Discl Asset info from Client"/>
      <sheetName val="Get_Name_Ranges"/>
      <sheetName val="Expected Fed Sub Payments"/>
      <sheetName val="Calc of G_L for Expense"/>
      <sheetName val="Expense Liability Input"/>
      <sheetName val="FAS106 - BS"/>
      <sheetName val="Cashflows"/>
      <sheetName val="Results for Budget Estimate"/>
    </sheetNames>
    <sheetDataSet>
      <sheetData sheetId="0"/>
      <sheetData sheetId="1">
        <row r="9">
          <cell r="B9">
            <v>42736</v>
          </cell>
        </row>
        <row r="13">
          <cell r="B13">
            <v>4.1200000000000001E-2</v>
          </cell>
        </row>
        <row r="14">
          <cell r="B14">
            <v>4.1200000000000001E-2</v>
          </cell>
        </row>
        <row r="15">
          <cell r="B15">
            <v>4.1200000000000001E-2</v>
          </cell>
        </row>
        <row r="16">
          <cell r="B16">
            <v>4.1200000000000001E-2</v>
          </cell>
        </row>
        <row r="17">
          <cell r="B17">
            <v>4.1200000000000001E-2</v>
          </cell>
        </row>
        <row r="18">
          <cell r="B18">
            <v>4.1200000000000001E-2</v>
          </cell>
        </row>
        <row r="19">
          <cell r="B19">
            <v>4.1200000000000001E-2</v>
          </cell>
        </row>
        <row r="21">
          <cell r="B21">
            <v>7.0000000000000007E-2</v>
          </cell>
        </row>
        <row r="22">
          <cell r="B22">
            <v>7.0000000000000007E-2</v>
          </cell>
        </row>
        <row r="23">
          <cell r="B23">
            <v>7.0000000000000007E-2</v>
          </cell>
        </row>
        <row r="24">
          <cell r="B24">
            <v>7.0000000000000007E-2</v>
          </cell>
        </row>
        <row r="25">
          <cell r="B25">
            <v>7.0000000000000007E-2</v>
          </cell>
        </row>
        <row r="26">
          <cell r="B26">
            <v>7.0000000000000007E-2</v>
          </cell>
        </row>
        <row r="27">
          <cell r="B27">
            <v>7.0000000000000007E-2</v>
          </cell>
        </row>
        <row r="29">
          <cell r="B29">
            <v>3.5000000000000003E-2</v>
          </cell>
        </row>
        <row r="30">
          <cell r="B30">
            <v>3.5000000000000003E-2</v>
          </cell>
        </row>
        <row r="31">
          <cell r="B31">
            <v>3.5000000000000003E-2</v>
          </cell>
        </row>
        <row r="32">
          <cell r="B32">
            <v>3.5000000000000003E-2</v>
          </cell>
        </row>
        <row r="33">
          <cell r="B33">
            <v>3.5000000000000003E-2</v>
          </cell>
        </row>
        <row r="34">
          <cell r="B34">
            <v>3.5000000000000003E-2</v>
          </cell>
        </row>
        <row r="35">
          <cell r="B35">
            <v>3.5000000000000003E-2</v>
          </cell>
        </row>
        <row r="37">
          <cell r="B37">
            <v>7.0000000000000007E-2</v>
          </cell>
        </row>
        <row r="38">
          <cell r="B38">
            <v>7.0000000000000007E-2</v>
          </cell>
        </row>
        <row r="39">
          <cell r="B39">
            <v>7.0000000000000007E-2</v>
          </cell>
        </row>
        <row r="40">
          <cell r="B40">
            <v>7.0000000000000007E-2</v>
          </cell>
        </row>
        <row r="42">
          <cell r="B42">
            <v>7.0000000000000007E-2</v>
          </cell>
        </row>
        <row r="43">
          <cell r="B43">
            <v>7.0000000000000007E-2</v>
          </cell>
        </row>
        <row r="45">
          <cell r="B45">
            <v>0.05</v>
          </cell>
        </row>
        <row r="46">
          <cell r="B46">
            <v>0.05</v>
          </cell>
        </row>
        <row r="47">
          <cell r="B47">
            <v>0.05</v>
          </cell>
        </row>
        <row r="48">
          <cell r="B48">
            <v>0.05</v>
          </cell>
        </row>
        <row r="50">
          <cell r="B50">
            <v>0.05</v>
          </cell>
        </row>
        <row r="51">
          <cell r="B51">
            <v>0.05</v>
          </cell>
        </row>
        <row r="53">
          <cell r="B53">
            <v>5</v>
          </cell>
        </row>
        <row r="54">
          <cell r="B54">
            <v>5</v>
          </cell>
        </row>
        <row r="55">
          <cell r="B55">
            <v>5</v>
          </cell>
        </row>
        <row r="56">
          <cell r="B56">
            <v>5</v>
          </cell>
        </row>
        <row r="58">
          <cell r="B58">
            <v>5</v>
          </cell>
        </row>
        <row r="59">
          <cell r="B59">
            <v>5</v>
          </cell>
        </row>
        <row r="61">
          <cell r="B61">
            <v>35441226</v>
          </cell>
        </row>
        <row r="62">
          <cell r="B62">
            <v>52657734</v>
          </cell>
        </row>
        <row r="63">
          <cell r="B63">
            <v>1113692</v>
          </cell>
        </row>
        <row r="64">
          <cell r="B64">
            <v>75051226</v>
          </cell>
        </row>
        <row r="66">
          <cell r="B66">
            <v>50646243</v>
          </cell>
        </row>
        <row r="67">
          <cell r="B67">
            <v>92117</v>
          </cell>
        </row>
        <row r="69">
          <cell r="B69">
            <v>456848</v>
          </cell>
        </row>
        <row r="70">
          <cell r="B70">
            <v>2122842</v>
          </cell>
        </row>
        <row r="71">
          <cell r="B71">
            <v>0</v>
          </cell>
        </row>
        <row r="72">
          <cell r="B72">
            <v>1414328</v>
          </cell>
        </row>
        <row r="74">
          <cell r="B74">
            <v>417961</v>
          </cell>
        </row>
        <row r="75">
          <cell r="B75">
            <v>0</v>
          </cell>
        </row>
        <row r="77">
          <cell r="B77">
            <v>2431509</v>
          </cell>
        </row>
        <row r="78">
          <cell r="B78">
            <v>2216379</v>
          </cell>
        </row>
        <row r="79">
          <cell r="B79">
            <v>93024</v>
          </cell>
        </row>
        <row r="80">
          <cell r="B80">
            <v>4883404</v>
          </cell>
        </row>
        <row r="82">
          <cell r="B82">
            <v>3598218</v>
          </cell>
        </row>
        <row r="83">
          <cell r="B83">
            <v>12089</v>
          </cell>
        </row>
        <row r="88">
          <cell r="B88">
            <v>4.1200000000000001E-2</v>
          </cell>
        </row>
        <row r="89">
          <cell r="B89">
            <v>4.1200000000000001E-2</v>
          </cell>
        </row>
        <row r="90">
          <cell r="B90">
            <v>4.1200000000000001E-2</v>
          </cell>
        </row>
        <row r="91">
          <cell r="B91">
            <v>4.1200000000000001E-2</v>
          </cell>
        </row>
        <row r="92">
          <cell r="B92">
            <v>4.1200000000000001E-2</v>
          </cell>
        </row>
        <row r="93">
          <cell r="B93">
            <v>4.1200000000000001E-2</v>
          </cell>
        </row>
        <row r="94">
          <cell r="B94">
            <v>4.1200000000000001E-2</v>
          </cell>
        </row>
        <row r="96">
          <cell r="B96">
            <v>7.0000000000000007E-2</v>
          </cell>
        </row>
        <row r="97">
          <cell r="B97">
            <v>7.0000000000000007E-2</v>
          </cell>
        </row>
        <row r="98">
          <cell r="B98">
            <v>7.0000000000000007E-2</v>
          </cell>
        </row>
        <row r="99">
          <cell r="B99">
            <v>7.0000000000000007E-2</v>
          </cell>
        </row>
        <row r="100">
          <cell r="B100">
            <v>7.0000000000000007E-2</v>
          </cell>
        </row>
        <row r="101">
          <cell r="B101">
            <v>7.0000000000000007E-2</v>
          </cell>
        </row>
        <row r="102">
          <cell r="B102">
            <v>7.0000000000000007E-2</v>
          </cell>
        </row>
        <row r="104">
          <cell r="B104">
            <v>3.5000000000000003E-2</v>
          </cell>
        </row>
        <row r="105">
          <cell r="B105">
            <v>3.5000000000000003E-2</v>
          </cell>
        </row>
        <row r="106">
          <cell r="B106">
            <v>3.5000000000000003E-2</v>
          </cell>
        </row>
        <row r="107">
          <cell r="B107">
            <v>3.5000000000000003E-2</v>
          </cell>
        </row>
        <row r="108">
          <cell r="B108">
            <v>3.5000000000000003E-2</v>
          </cell>
        </row>
        <row r="109">
          <cell r="B109">
            <v>3.5000000000000003E-2</v>
          </cell>
        </row>
        <row r="110">
          <cell r="B110">
            <v>3.5000000000000003E-2</v>
          </cell>
        </row>
        <row r="113">
          <cell r="B113">
            <v>36264032</v>
          </cell>
          <cell r="C113">
            <v>35921893</v>
          </cell>
        </row>
        <row r="114">
          <cell r="B114">
            <v>10536867</v>
          </cell>
        </row>
        <row r="115">
          <cell r="B115">
            <v>10561452</v>
          </cell>
          <cell r="C115">
            <v>10536867</v>
          </cell>
        </row>
        <row r="116">
          <cell r="C116">
            <v>10536867</v>
          </cell>
        </row>
        <row r="117">
          <cell r="B117">
            <v>2632900</v>
          </cell>
        </row>
        <row r="118">
          <cell r="B118">
            <v>169397</v>
          </cell>
        </row>
        <row r="119">
          <cell r="B119">
            <v>1129848</v>
          </cell>
        </row>
        <row r="120">
          <cell r="B120">
            <v>-3438512</v>
          </cell>
        </row>
        <row r="122">
          <cell r="C122">
            <v>793569</v>
          </cell>
        </row>
        <row r="123">
          <cell r="B123">
            <v>78595</v>
          </cell>
          <cell r="C123">
            <v>78595</v>
          </cell>
        </row>
        <row r="126">
          <cell r="C126">
            <v>793569</v>
          </cell>
        </row>
        <row r="127">
          <cell r="C127">
            <v>14255406.010000002</v>
          </cell>
        </row>
        <row r="129">
          <cell r="C129">
            <v>-25385026</v>
          </cell>
        </row>
        <row r="131">
          <cell r="C131">
            <v>-1543913.9899999965</v>
          </cell>
        </row>
        <row r="133">
          <cell r="C133">
            <v>-25385026</v>
          </cell>
        </row>
        <row r="138">
          <cell r="B138">
            <v>57461405</v>
          </cell>
          <cell r="C138">
            <v>52141129</v>
          </cell>
        </row>
        <row r="139">
          <cell r="B139">
            <v>44253449</v>
          </cell>
        </row>
        <row r="140">
          <cell r="B140">
            <v>44194169</v>
          </cell>
          <cell r="C140">
            <v>44253449</v>
          </cell>
        </row>
        <row r="141">
          <cell r="C141">
            <v>44253449</v>
          </cell>
        </row>
        <row r="142">
          <cell r="B142">
            <v>5991900</v>
          </cell>
        </row>
        <row r="143">
          <cell r="B143">
            <v>603868</v>
          </cell>
        </row>
        <row r="144">
          <cell r="B144">
            <v>935977</v>
          </cell>
        </row>
        <row r="145">
          <cell r="B145">
            <v>-3348884</v>
          </cell>
        </row>
        <row r="149">
          <cell r="B149">
            <v>131663</v>
          </cell>
          <cell r="C149">
            <v>131664</v>
          </cell>
        </row>
        <row r="151">
          <cell r="B151">
            <v>131663</v>
          </cell>
          <cell r="C151">
            <v>131664</v>
          </cell>
        </row>
        <row r="152">
          <cell r="C152">
            <v>1329405</v>
          </cell>
        </row>
        <row r="153">
          <cell r="C153">
            <v>11549256</v>
          </cell>
        </row>
        <row r="155">
          <cell r="C155">
            <v>-7887680</v>
          </cell>
        </row>
        <row r="156">
          <cell r="C156">
            <v>1329405</v>
          </cell>
        </row>
        <row r="157">
          <cell r="C157">
            <v>6907139</v>
          </cell>
        </row>
        <row r="159">
          <cell r="C159">
            <v>-7887680</v>
          </cell>
        </row>
        <row r="164">
          <cell r="B164">
            <v>1102776</v>
          </cell>
          <cell r="C164">
            <v>1141517</v>
          </cell>
        </row>
        <row r="165">
          <cell r="B165">
            <v>2997010</v>
          </cell>
        </row>
        <row r="166">
          <cell r="B166">
            <v>0</v>
          </cell>
          <cell r="C166">
            <v>2997010</v>
          </cell>
        </row>
        <row r="167">
          <cell r="C167">
            <v>2997010</v>
          </cell>
        </row>
        <row r="168">
          <cell r="B168">
            <v>6600</v>
          </cell>
        </row>
        <row r="169">
          <cell r="B169">
            <v>0</v>
          </cell>
        </row>
        <row r="170">
          <cell r="B170">
            <v>4397</v>
          </cell>
        </row>
        <row r="171">
          <cell r="B171">
            <v>-10997</v>
          </cell>
        </row>
        <row r="175">
          <cell r="C175">
            <v>28446</v>
          </cell>
        </row>
        <row r="176">
          <cell r="C176">
            <v>2818</v>
          </cell>
        </row>
        <row r="178">
          <cell r="C178">
            <v>-4137198</v>
          </cell>
        </row>
        <row r="180">
          <cell r="C180">
            <v>1855493</v>
          </cell>
        </row>
        <row r="181">
          <cell r="C181">
            <v>28446</v>
          </cell>
        </row>
        <row r="182">
          <cell r="C182">
            <v>-198576</v>
          </cell>
        </row>
        <row r="184">
          <cell r="C184">
            <v>1855493</v>
          </cell>
        </row>
        <row r="189">
          <cell r="B189">
            <v>78145895</v>
          </cell>
          <cell r="C189">
            <v>79156686</v>
          </cell>
        </row>
        <row r="190">
          <cell r="B190">
            <v>81714097</v>
          </cell>
        </row>
        <row r="191">
          <cell r="B191">
            <v>-3568202</v>
          </cell>
        </row>
        <row r="192">
          <cell r="B192">
            <v>39577803</v>
          </cell>
        </row>
        <row r="193">
          <cell r="B193">
            <v>39596469</v>
          </cell>
          <cell r="C193">
            <v>39577803</v>
          </cell>
        </row>
        <row r="194">
          <cell r="C194">
            <v>38114747</v>
          </cell>
        </row>
        <row r="195">
          <cell r="B195">
            <v>6440400</v>
          </cell>
        </row>
        <row r="196">
          <cell r="B196">
            <v>244085</v>
          </cell>
        </row>
        <row r="197">
          <cell r="B197">
            <v>2709888</v>
          </cell>
        </row>
        <row r="198">
          <cell r="B198">
            <v>-7898317</v>
          </cell>
        </row>
        <row r="200">
          <cell r="B200">
            <v>315036</v>
          </cell>
        </row>
        <row r="201">
          <cell r="C201">
            <v>1405189</v>
          </cell>
        </row>
        <row r="202">
          <cell r="B202">
            <v>139169</v>
          </cell>
          <cell r="C202">
            <v>139169</v>
          </cell>
        </row>
        <row r="205">
          <cell r="C205">
            <v>1405189</v>
          </cell>
        </row>
        <row r="206">
          <cell r="C206">
            <v>-24200459</v>
          </cell>
        </row>
        <row r="208">
          <cell r="C208">
            <v>-39578883</v>
          </cell>
        </row>
        <row r="210">
          <cell r="C210">
            <v>-11531636</v>
          </cell>
        </row>
        <row r="212">
          <cell r="C212">
            <v>-39578883</v>
          </cell>
        </row>
        <row r="217">
          <cell r="B217" t="e">
            <v>#REF!</v>
          </cell>
          <cell r="C217">
            <v>1040674</v>
          </cell>
        </row>
        <row r="219">
          <cell r="B219">
            <v>3013039</v>
          </cell>
          <cell r="C219">
            <v>2997010</v>
          </cell>
        </row>
        <row r="221">
          <cell r="B221">
            <v>57900</v>
          </cell>
        </row>
        <row r="222">
          <cell r="B222">
            <v>30228</v>
          </cell>
        </row>
        <row r="223">
          <cell r="B223">
            <v>38574</v>
          </cell>
        </row>
        <row r="224">
          <cell r="B224">
            <v>-126702</v>
          </cell>
        </row>
        <row r="231">
          <cell r="C231">
            <v>-3308475</v>
          </cell>
        </row>
        <row r="234">
          <cell r="C234">
            <v>24972</v>
          </cell>
        </row>
        <row r="235">
          <cell r="C235">
            <v>-116952</v>
          </cell>
        </row>
        <row r="242">
          <cell r="B242">
            <v>51541656</v>
          </cell>
          <cell r="C242">
            <v>51537194</v>
          </cell>
        </row>
        <row r="243">
          <cell r="B243">
            <v>1134288</v>
          </cell>
        </row>
        <row r="244">
          <cell r="B244">
            <v>1134288</v>
          </cell>
          <cell r="C244">
            <v>1134288</v>
          </cell>
        </row>
        <row r="245">
          <cell r="C245">
            <v>0</v>
          </cell>
        </row>
        <row r="246">
          <cell r="B246">
            <v>3469800</v>
          </cell>
        </row>
        <row r="247">
          <cell r="B247">
            <v>250678</v>
          </cell>
        </row>
        <row r="248">
          <cell r="B248">
            <v>2379873</v>
          </cell>
        </row>
        <row r="249">
          <cell r="B249">
            <v>-5781916</v>
          </cell>
        </row>
        <row r="251">
          <cell r="C251">
            <v>2784309</v>
          </cell>
        </row>
        <row r="252">
          <cell r="B252">
            <v>496348</v>
          </cell>
          <cell r="C252">
            <v>496348</v>
          </cell>
        </row>
        <row r="255">
          <cell r="C255">
            <v>2784309</v>
          </cell>
        </row>
        <row r="256">
          <cell r="C256">
            <v>-9438464.0000000019</v>
          </cell>
        </row>
        <row r="258">
          <cell r="C258">
            <v>-50402906</v>
          </cell>
        </row>
        <row r="260">
          <cell r="C260">
            <v>-6016582.0000000019</v>
          </cell>
        </row>
        <row r="262">
          <cell r="C262">
            <v>-50402906</v>
          </cell>
        </row>
        <row r="267">
          <cell r="B267">
            <v>84839</v>
          </cell>
          <cell r="C267">
            <v>92152</v>
          </cell>
        </row>
        <row r="268">
          <cell r="B268">
            <v>0</v>
          </cell>
        </row>
        <row r="269">
          <cell r="B269">
            <v>0</v>
          </cell>
          <cell r="C269">
            <v>0</v>
          </cell>
        </row>
        <row r="270">
          <cell r="C270">
            <v>0</v>
          </cell>
        </row>
        <row r="271">
          <cell r="B271">
            <v>15500</v>
          </cell>
        </row>
        <row r="272">
          <cell r="B272">
            <v>0</v>
          </cell>
        </row>
        <row r="273">
          <cell r="B273">
            <v>10631</v>
          </cell>
        </row>
        <row r="274">
          <cell r="B274">
            <v>-26131</v>
          </cell>
        </row>
        <row r="279">
          <cell r="C279">
            <v>0</v>
          </cell>
        </row>
        <row r="281">
          <cell r="C281">
            <v>-707281</v>
          </cell>
        </row>
        <row r="283">
          <cell r="C283">
            <v>-92152</v>
          </cell>
        </row>
        <row r="284">
          <cell r="C284">
            <v>0</v>
          </cell>
        </row>
        <row r="285">
          <cell r="C285">
            <v>-130140</v>
          </cell>
        </row>
        <row r="287">
          <cell r="C287">
            <v>-92152</v>
          </cell>
        </row>
      </sheetData>
      <sheetData sheetId="2"/>
      <sheetData sheetId="3"/>
      <sheetData sheetId="4"/>
      <sheetData sheetId="5"/>
      <sheetData sheetId="6"/>
      <sheetData sheetId="7"/>
      <sheetData sheetId="8"/>
      <sheetData sheetId="9">
        <row r="8">
          <cell r="A8">
            <v>41639</v>
          </cell>
          <cell r="B8">
            <v>851587</v>
          </cell>
          <cell r="C8">
            <v>283863</v>
          </cell>
          <cell r="E8">
            <v>851587</v>
          </cell>
          <cell r="F8">
            <v>283863</v>
          </cell>
          <cell r="H8">
            <v>0</v>
          </cell>
          <cell r="I8">
            <v>0</v>
          </cell>
          <cell r="J8">
            <v>0</v>
          </cell>
          <cell r="K8">
            <v>0</v>
          </cell>
          <cell r="L8">
            <v>0</v>
          </cell>
          <cell r="M8">
            <v>0</v>
          </cell>
          <cell r="N8">
            <v>0</v>
          </cell>
          <cell r="O8">
            <v>0</v>
          </cell>
          <cell r="P8">
            <v>0</v>
          </cell>
          <cell r="Q8">
            <v>0</v>
          </cell>
          <cell r="R8">
            <v>0</v>
          </cell>
          <cell r="S8">
            <v>0</v>
          </cell>
          <cell r="T8">
            <v>0</v>
          </cell>
          <cell r="U8">
            <v>0</v>
          </cell>
          <cell r="V8">
            <v>0</v>
          </cell>
        </row>
        <row r="9">
          <cell r="A9">
            <v>42004</v>
          </cell>
          <cell r="B9">
            <v>1518483</v>
          </cell>
          <cell r="C9">
            <v>362458</v>
          </cell>
          <cell r="D9">
            <v>567724</v>
          </cell>
          <cell r="E9">
            <v>567724</v>
          </cell>
          <cell r="F9">
            <v>283863</v>
          </cell>
          <cell r="G9">
            <v>950759</v>
          </cell>
          <cell r="H9">
            <v>78595</v>
          </cell>
          <cell r="I9">
            <v>0</v>
          </cell>
          <cell r="J9">
            <v>0</v>
          </cell>
          <cell r="K9">
            <v>0</v>
          </cell>
          <cell r="L9">
            <v>0</v>
          </cell>
          <cell r="M9">
            <v>0</v>
          </cell>
          <cell r="N9">
            <v>0</v>
          </cell>
          <cell r="O9">
            <v>0</v>
          </cell>
          <cell r="P9">
            <v>0</v>
          </cell>
          <cell r="Q9">
            <v>0</v>
          </cell>
          <cell r="R9">
            <v>0</v>
          </cell>
          <cell r="S9">
            <v>0</v>
          </cell>
          <cell r="T9">
            <v>0</v>
          </cell>
          <cell r="U9">
            <v>0</v>
          </cell>
          <cell r="V9">
            <v>0</v>
          </cell>
        </row>
        <row r="10">
          <cell r="A10">
            <v>42369</v>
          </cell>
          <cell r="B10">
            <v>1156025</v>
          </cell>
          <cell r="C10">
            <v>362456</v>
          </cell>
          <cell r="D10">
            <v>1156025</v>
          </cell>
          <cell r="E10">
            <v>283861</v>
          </cell>
          <cell r="F10">
            <v>283861</v>
          </cell>
          <cell r="G10">
            <v>872164</v>
          </cell>
          <cell r="H10">
            <v>78595</v>
          </cell>
          <cell r="I10">
            <v>0</v>
          </cell>
          <cell r="J10">
            <v>0</v>
          </cell>
          <cell r="K10">
            <v>0</v>
          </cell>
          <cell r="L10">
            <v>0</v>
          </cell>
          <cell r="M10">
            <v>0</v>
          </cell>
          <cell r="N10">
            <v>0</v>
          </cell>
          <cell r="O10">
            <v>0</v>
          </cell>
          <cell r="P10">
            <v>0</v>
          </cell>
          <cell r="Q10">
            <v>0</v>
          </cell>
          <cell r="R10">
            <v>0</v>
          </cell>
          <cell r="S10">
            <v>0</v>
          </cell>
          <cell r="T10">
            <v>0</v>
          </cell>
          <cell r="U10">
            <v>0</v>
          </cell>
          <cell r="V10">
            <v>0</v>
          </cell>
        </row>
        <row r="11">
          <cell r="A11">
            <v>42735</v>
          </cell>
          <cell r="B11">
            <v>793569</v>
          </cell>
          <cell r="C11">
            <v>78595</v>
          </cell>
          <cell r="D11">
            <v>793569</v>
          </cell>
          <cell r="E11">
            <v>0</v>
          </cell>
          <cell r="F11">
            <v>0</v>
          </cell>
          <cell r="G11">
            <v>793569</v>
          </cell>
          <cell r="H11">
            <v>78595</v>
          </cell>
          <cell r="I11">
            <v>0</v>
          </cell>
          <cell r="J11">
            <v>0</v>
          </cell>
          <cell r="K11">
            <v>0</v>
          </cell>
          <cell r="L11">
            <v>0</v>
          </cell>
          <cell r="M11">
            <v>0</v>
          </cell>
          <cell r="N11">
            <v>0</v>
          </cell>
          <cell r="O11">
            <v>0</v>
          </cell>
          <cell r="P11">
            <v>0</v>
          </cell>
          <cell r="Q11">
            <v>0</v>
          </cell>
          <cell r="R11">
            <v>0</v>
          </cell>
          <cell r="S11">
            <v>0</v>
          </cell>
          <cell r="T11">
            <v>0</v>
          </cell>
          <cell r="U11">
            <v>0</v>
          </cell>
          <cell r="V11">
            <v>0</v>
          </cell>
        </row>
        <row r="12">
          <cell r="A12">
            <v>43100</v>
          </cell>
          <cell r="B12">
            <v>714974</v>
          </cell>
          <cell r="C12">
            <v>78595</v>
          </cell>
          <cell r="D12">
            <v>714974</v>
          </cell>
          <cell r="E12">
            <v>0</v>
          </cell>
          <cell r="F12">
            <v>0</v>
          </cell>
          <cell r="G12">
            <v>714974</v>
          </cell>
          <cell r="H12">
            <v>78595</v>
          </cell>
          <cell r="I12">
            <v>0</v>
          </cell>
          <cell r="J12">
            <v>0</v>
          </cell>
          <cell r="K12">
            <v>0</v>
          </cell>
          <cell r="L12">
            <v>0</v>
          </cell>
          <cell r="M12">
            <v>0</v>
          </cell>
          <cell r="N12">
            <v>0</v>
          </cell>
          <cell r="O12">
            <v>0</v>
          </cell>
          <cell r="P12">
            <v>0</v>
          </cell>
          <cell r="Q12">
            <v>0</v>
          </cell>
          <cell r="R12">
            <v>0</v>
          </cell>
          <cell r="S12">
            <v>0</v>
          </cell>
          <cell r="T12">
            <v>0</v>
          </cell>
          <cell r="U12">
            <v>0</v>
          </cell>
          <cell r="V12">
            <v>0</v>
          </cell>
        </row>
        <row r="13">
          <cell r="A13">
            <v>43465</v>
          </cell>
          <cell r="B13">
            <v>636379</v>
          </cell>
          <cell r="C13">
            <v>78595</v>
          </cell>
          <cell r="D13">
            <v>636379</v>
          </cell>
          <cell r="E13">
            <v>0</v>
          </cell>
          <cell r="F13">
            <v>0</v>
          </cell>
          <cell r="G13">
            <v>636379</v>
          </cell>
          <cell r="H13">
            <v>78595</v>
          </cell>
          <cell r="I13">
            <v>0</v>
          </cell>
          <cell r="J13">
            <v>0</v>
          </cell>
          <cell r="K13">
            <v>0</v>
          </cell>
          <cell r="L13">
            <v>0</v>
          </cell>
          <cell r="M13">
            <v>0</v>
          </cell>
          <cell r="N13">
            <v>0</v>
          </cell>
          <cell r="O13">
            <v>0</v>
          </cell>
          <cell r="P13">
            <v>0</v>
          </cell>
          <cell r="Q13">
            <v>0</v>
          </cell>
          <cell r="R13">
            <v>0</v>
          </cell>
          <cell r="S13">
            <v>0</v>
          </cell>
          <cell r="T13">
            <v>0</v>
          </cell>
          <cell r="U13">
            <v>0</v>
          </cell>
          <cell r="V13">
            <v>0</v>
          </cell>
        </row>
        <row r="14">
          <cell r="A14">
            <v>43830</v>
          </cell>
          <cell r="B14">
            <v>557784</v>
          </cell>
          <cell r="C14">
            <v>78595</v>
          </cell>
          <cell r="D14">
            <v>557784</v>
          </cell>
          <cell r="E14">
            <v>0</v>
          </cell>
          <cell r="F14">
            <v>0</v>
          </cell>
          <cell r="G14">
            <v>557784</v>
          </cell>
          <cell r="H14">
            <v>78595</v>
          </cell>
          <cell r="I14">
            <v>0</v>
          </cell>
          <cell r="J14">
            <v>0</v>
          </cell>
          <cell r="K14">
            <v>0</v>
          </cell>
          <cell r="L14">
            <v>0</v>
          </cell>
          <cell r="M14">
            <v>0</v>
          </cell>
          <cell r="N14">
            <v>0</v>
          </cell>
          <cell r="O14">
            <v>0</v>
          </cell>
          <cell r="P14">
            <v>0</v>
          </cell>
          <cell r="Q14">
            <v>0</v>
          </cell>
          <cell r="R14">
            <v>0</v>
          </cell>
          <cell r="S14">
            <v>0</v>
          </cell>
          <cell r="T14">
            <v>0</v>
          </cell>
          <cell r="U14">
            <v>0</v>
          </cell>
          <cell r="V14">
            <v>0</v>
          </cell>
        </row>
        <row r="15">
          <cell r="A15">
            <v>44196</v>
          </cell>
          <cell r="B15">
            <v>479189</v>
          </cell>
          <cell r="C15">
            <v>78595</v>
          </cell>
          <cell r="D15">
            <v>479189</v>
          </cell>
          <cell r="E15">
            <v>0</v>
          </cell>
          <cell r="F15">
            <v>0</v>
          </cell>
          <cell r="G15">
            <v>479189</v>
          </cell>
          <cell r="H15">
            <v>78595</v>
          </cell>
          <cell r="I15">
            <v>0</v>
          </cell>
          <cell r="J15">
            <v>0</v>
          </cell>
          <cell r="K15">
            <v>0</v>
          </cell>
          <cell r="L15">
            <v>0</v>
          </cell>
          <cell r="M15">
            <v>0</v>
          </cell>
          <cell r="N15">
            <v>0</v>
          </cell>
          <cell r="O15">
            <v>0</v>
          </cell>
          <cell r="P15">
            <v>0</v>
          </cell>
          <cell r="Q15">
            <v>0</v>
          </cell>
          <cell r="R15">
            <v>0</v>
          </cell>
          <cell r="S15">
            <v>0</v>
          </cell>
          <cell r="T15">
            <v>0</v>
          </cell>
          <cell r="U15">
            <v>0</v>
          </cell>
          <cell r="V15">
            <v>0</v>
          </cell>
        </row>
        <row r="16">
          <cell r="A16">
            <v>44561</v>
          </cell>
          <cell r="B16">
            <v>400594</v>
          </cell>
          <cell r="C16">
            <v>78595</v>
          </cell>
          <cell r="D16">
            <v>400594</v>
          </cell>
          <cell r="E16">
            <v>0</v>
          </cell>
          <cell r="F16">
            <v>0</v>
          </cell>
          <cell r="G16">
            <v>400594</v>
          </cell>
          <cell r="H16">
            <v>78595</v>
          </cell>
          <cell r="I16">
            <v>0</v>
          </cell>
          <cell r="J16">
            <v>0</v>
          </cell>
          <cell r="K16">
            <v>0</v>
          </cell>
          <cell r="L16">
            <v>0</v>
          </cell>
          <cell r="M16">
            <v>0</v>
          </cell>
          <cell r="N16">
            <v>0</v>
          </cell>
          <cell r="O16">
            <v>0</v>
          </cell>
          <cell r="P16">
            <v>0</v>
          </cell>
          <cell r="Q16">
            <v>0</v>
          </cell>
          <cell r="R16">
            <v>0</v>
          </cell>
          <cell r="S16">
            <v>0</v>
          </cell>
          <cell r="T16">
            <v>0</v>
          </cell>
          <cell r="U16">
            <v>0</v>
          </cell>
          <cell r="V16">
            <v>0</v>
          </cell>
        </row>
        <row r="17">
          <cell r="A17">
            <v>44926</v>
          </cell>
          <cell r="B17">
            <v>321999</v>
          </cell>
          <cell r="C17">
            <v>78595</v>
          </cell>
          <cell r="D17">
            <v>321999</v>
          </cell>
          <cell r="G17">
            <v>321999</v>
          </cell>
          <cell r="H17">
            <v>78595</v>
          </cell>
          <cell r="O17">
            <v>0</v>
          </cell>
          <cell r="P17">
            <v>0</v>
          </cell>
        </row>
        <row r="18">
          <cell r="A18">
            <v>45291</v>
          </cell>
          <cell r="B18">
            <v>243404</v>
          </cell>
          <cell r="C18">
            <v>78595</v>
          </cell>
          <cell r="D18">
            <v>243404</v>
          </cell>
          <cell r="G18">
            <v>243404</v>
          </cell>
          <cell r="H18">
            <v>78595</v>
          </cell>
          <cell r="O18">
            <v>0</v>
          </cell>
          <cell r="P18">
            <v>0</v>
          </cell>
        </row>
        <row r="19">
          <cell r="A19">
            <v>45657</v>
          </cell>
          <cell r="B19">
            <v>164809</v>
          </cell>
          <cell r="C19">
            <v>78595</v>
          </cell>
          <cell r="D19">
            <v>164809</v>
          </cell>
          <cell r="G19">
            <v>164809</v>
          </cell>
          <cell r="H19">
            <v>78595</v>
          </cell>
          <cell r="O19">
            <v>0</v>
          </cell>
          <cell r="P19">
            <v>0</v>
          </cell>
        </row>
        <row r="20">
          <cell r="A20">
            <v>46022</v>
          </cell>
          <cell r="B20">
            <v>86214</v>
          </cell>
          <cell r="C20">
            <v>78595</v>
          </cell>
          <cell r="D20">
            <v>86214</v>
          </cell>
          <cell r="G20">
            <v>86214</v>
          </cell>
          <cell r="H20">
            <v>78595</v>
          </cell>
        </row>
        <row r="21">
          <cell r="A21">
            <v>46387</v>
          </cell>
          <cell r="B21">
            <v>7619</v>
          </cell>
          <cell r="C21">
            <v>7619</v>
          </cell>
          <cell r="D21">
            <v>7619</v>
          </cell>
          <cell r="G21">
            <v>7619</v>
          </cell>
          <cell r="H21">
            <v>7619</v>
          </cell>
        </row>
        <row r="28">
          <cell r="A28">
            <v>41639</v>
          </cell>
          <cell r="B28">
            <v>1538716</v>
          </cell>
          <cell r="C28">
            <v>512905</v>
          </cell>
          <cell r="E28">
            <v>1538716</v>
          </cell>
          <cell r="F28">
            <v>512905</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row>
        <row r="29">
          <cell r="A29">
            <v>42004</v>
          </cell>
          <cell r="B29">
            <v>2618541</v>
          </cell>
          <cell r="C29">
            <v>644568</v>
          </cell>
          <cell r="D29">
            <v>2618541</v>
          </cell>
          <cell r="E29">
            <v>1025811</v>
          </cell>
          <cell r="F29">
            <v>512905</v>
          </cell>
          <cell r="G29">
            <v>1592730</v>
          </cell>
          <cell r="H29">
            <v>131663</v>
          </cell>
          <cell r="I29">
            <v>0</v>
          </cell>
          <cell r="J29">
            <v>0</v>
          </cell>
          <cell r="K29">
            <v>0</v>
          </cell>
          <cell r="L29">
            <v>0</v>
          </cell>
          <cell r="M29">
            <v>0</v>
          </cell>
          <cell r="N29">
            <v>0</v>
          </cell>
          <cell r="O29">
            <v>0</v>
          </cell>
          <cell r="P29">
            <v>0</v>
          </cell>
          <cell r="Q29">
            <v>0</v>
          </cell>
          <cell r="R29">
            <v>0</v>
          </cell>
          <cell r="S29">
            <v>0</v>
          </cell>
          <cell r="T29">
            <v>0</v>
          </cell>
          <cell r="U29">
            <v>0</v>
          </cell>
          <cell r="V29">
            <v>0</v>
          </cell>
        </row>
        <row r="30">
          <cell r="A30">
            <v>42369</v>
          </cell>
          <cell r="B30">
            <v>1973973</v>
          </cell>
          <cell r="C30">
            <v>644568</v>
          </cell>
          <cell r="D30">
            <v>1973973</v>
          </cell>
          <cell r="E30">
            <v>512906</v>
          </cell>
          <cell r="F30">
            <v>512905</v>
          </cell>
          <cell r="G30">
            <v>1461067</v>
          </cell>
          <cell r="H30">
            <v>131663</v>
          </cell>
          <cell r="I30">
            <v>0</v>
          </cell>
          <cell r="J30">
            <v>0</v>
          </cell>
          <cell r="K30">
            <v>0</v>
          </cell>
          <cell r="L30">
            <v>0</v>
          </cell>
          <cell r="M30">
            <v>0</v>
          </cell>
          <cell r="N30">
            <v>0</v>
          </cell>
          <cell r="O30">
            <v>0</v>
          </cell>
          <cell r="P30">
            <v>0</v>
          </cell>
          <cell r="Q30">
            <v>0</v>
          </cell>
          <cell r="R30">
            <v>0</v>
          </cell>
          <cell r="S30">
            <v>0</v>
          </cell>
          <cell r="T30">
            <v>0</v>
          </cell>
          <cell r="U30">
            <v>0</v>
          </cell>
          <cell r="V30">
            <v>0</v>
          </cell>
        </row>
        <row r="31">
          <cell r="A31">
            <v>42735</v>
          </cell>
          <cell r="B31">
            <v>1329405</v>
          </cell>
          <cell r="C31">
            <v>131664</v>
          </cell>
          <cell r="D31">
            <v>1329405</v>
          </cell>
          <cell r="E31">
            <v>1</v>
          </cell>
          <cell r="F31">
            <v>1</v>
          </cell>
          <cell r="G31">
            <v>1329404</v>
          </cell>
          <cell r="H31">
            <v>131663</v>
          </cell>
          <cell r="I31">
            <v>0</v>
          </cell>
          <cell r="J31">
            <v>0</v>
          </cell>
          <cell r="K31">
            <v>0</v>
          </cell>
          <cell r="L31">
            <v>0</v>
          </cell>
          <cell r="M31">
            <v>0</v>
          </cell>
          <cell r="N31">
            <v>0</v>
          </cell>
          <cell r="O31">
            <v>0</v>
          </cell>
          <cell r="P31">
            <v>0</v>
          </cell>
          <cell r="Q31">
            <v>0</v>
          </cell>
          <cell r="R31">
            <v>0</v>
          </cell>
          <cell r="S31">
            <v>0</v>
          </cell>
          <cell r="T31">
            <v>0</v>
          </cell>
          <cell r="U31">
            <v>0</v>
          </cell>
          <cell r="V31">
            <v>0</v>
          </cell>
        </row>
        <row r="32">
          <cell r="A32">
            <v>43100</v>
          </cell>
          <cell r="B32">
            <v>1197741</v>
          </cell>
          <cell r="C32">
            <v>131663</v>
          </cell>
          <cell r="D32">
            <v>1197741</v>
          </cell>
          <cell r="E32">
            <v>0</v>
          </cell>
          <cell r="F32">
            <v>0</v>
          </cell>
          <cell r="G32">
            <v>1197741</v>
          </cell>
          <cell r="H32">
            <v>131663</v>
          </cell>
          <cell r="I32">
            <v>0</v>
          </cell>
          <cell r="J32">
            <v>0</v>
          </cell>
          <cell r="K32">
            <v>0</v>
          </cell>
          <cell r="L32">
            <v>0</v>
          </cell>
          <cell r="M32">
            <v>0</v>
          </cell>
          <cell r="N32">
            <v>0</v>
          </cell>
          <cell r="O32">
            <v>0</v>
          </cell>
          <cell r="P32">
            <v>0</v>
          </cell>
          <cell r="Q32">
            <v>0</v>
          </cell>
          <cell r="R32">
            <v>0</v>
          </cell>
          <cell r="S32">
            <v>0</v>
          </cell>
          <cell r="T32">
            <v>0</v>
          </cell>
          <cell r="U32">
            <v>0</v>
          </cell>
          <cell r="V32">
            <v>0</v>
          </cell>
        </row>
        <row r="33">
          <cell r="A33">
            <v>43465</v>
          </cell>
          <cell r="B33">
            <v>1066078</v>
          </cell>
          <cell r="C33">
            <v>131663</v>
          </cell>
          <cell r="D33">
            <v>1066078</v>
          </cell>
          <cell r="E33">
            <v>0</v>
          </cell>
          <cell r="F33">
            <v>0</v>
          </cell>
          <cell r="G33">
            <v>1066078</v>
          </cell>
          <cell r="H33">
            <v>131663</v>
          </cell>
          <cell r="I33">
            <v>0</v>
          </cell>
          <cell r="J33">
            <v>0</v>
          </cell>
          <cell r="K33">
            <v>0</v>
          </cell>
          <cell r="L33">
            <v>0</v>
          </cell>
          <cell r="M33">
            <v>0</v>
          </cell>
          <cell r="N33">
            <v>0</v>
          </cell>
          <cell r="O33">
            <v>0</v>
          </cell>
          <cell r="P33">
            <v>0</v>
          </cell>
          <cell r="Q33">
            <v>0</v>
          </cell>
          <cell r="R33">
            <v>0</v>
          </cell>
          <cell r="S33">
            <v>0</v>
          </cell>
          <cell r="T33">
            <v>0</v>
          </cell>
          <cell r="U33">
            <v>0</v>
          </cell>
          <cell r="V33">
            <v>0</v>
          </cell>
        </row>
        <row r="34">
          <cell r="A34">
            <v>43830</v>
          </cell>
          <cell r="B34">
            <v>934415</v>
          </cell>
          <cell r="C34">
            <v>131663</v>
          </cell>
          <cell r="D34">
            <v>934415</v>
          </cell>
          <cell r="E34">
            <v>0</v>
          </cell>
          <cell r="F34">
            <v>0</v>
          </cell>
          <cell r="G34">
            <v>934415</v>
          </cell>
          <cell r="H34">
            <v>131663</v>
          </cell>
          <cell r="I34">
            <v>0</v>
          </cell>
          <cell r="J34">
            <v>0</v>
          </cell>
          <cell r="K34">
            <v>0</v>
          </cell>
          <cell r="L34">
            <v>0</v>
          </cell>
          <cell r="M34">
            <v>0</v>
          </cell>
          <cell r="N34">
            <v>0</v>
          </cell>
          <cell r="O34">
            <v>0</v>
          </cell>
          <cell r="P34">
            <v>0</v>
          </cell>
          <cell r="Q34">
            <v>0</v>
          </cell>
          <cell r="R34">
            <v>0</v>
          </cell>
          <cell r="S34">
            <v>0</v>
          </cell>
          <cell r="T34">
            <v>0</v>
          </cell>
          <cell r="U34">
            <v>0</v>
          </cell>
          <cell r="V34">
            <v>0</v>
          </cell>
        </row>
        <row r="35">
          <cell r="A35">
            <v>44196</v>
          </cell>
          <cell r="B35">
            <v>802752</v>
          </cell>
          <cell r="C35">
            <v>131663</v>
          </cell>
          <cell r="D35">
            <v>802752</v>
          </cell>
          <cell r="E35">
            <v>0</v>
          </cell>
          <cell r="F35">
            <v>0</v>
          </cell>
          <cell r="G35">
            <v>802752</v>
          </cell>
          <cell r="H35">
            <v>131663</v>
          </cell>
          <cell r="I35">
            <v>0</v>
          </cell>
          <cell r="J35">
            <v>0</v>
          </cell>
          <cell r="K35">
            <v>0</v>
          </cell>
          <cell r="L35">
            <v>0</v>
          </cell>
          <cell r="M35">
            <v>0</v>
          </cell>
          <cell r="N35">
            <v>0</v>
          </cell>
          <cell r="O35">
            <v>0</v>
          </cell>
          <cell r="P35">
            <v>0</v>
          </cell>
          <cell r="Q35">
            <v>0</v>
          </cell>
          <cell r="R35">
            <v>0</v>
          </cell>
          <cell r="S35">
            <v>0</v>
          </cell>
          <cell r="T35">
            <v>0</v>
          </cell>
          <cell r="U35">
            <v>0</v>
          </cell>
          <cell r="V35">
            <v>0</v>
          </cell>
        </row>
        <row r="36">
          <cell r="A36">
            <v>44561</v>
          </cell>
          <cell r="B36">
            <v>671089</v>
          </cell>
          <cell r="C36">
            <v>131663</v>
          </cell>
          <cell r="D36">
            <v>671089</v>
          </cell>
          <cell r="E36">
            <v>0</v>
          </cell>
          <cell r="F36">
            <v>0</v>
          </cell>
          <cell r="G36">
            <v>671089</v>
          </cell>
          <cell r="H36">
            <v>131663</v>
          </cell>
          <cell r="I36">
            <v>0</v>
          </cell>
          <cell r="J36">
            <v>0</v>
          </cell>
          <cell r="K36">
            <v>0</v>
          </cell>
          <cell r="L36">
            <v>0</v>
          </cell>
          <cell r="M36">
            <v>0</v>
          </cell>
          <cell r="N36">
            <v>0</v>
          </cell>
          <cell r="O36">
            <v>0</v>
          </cell>
          <cell r="P36">
            <v>0</v>
          </cell>
          <cell r="Q36">
            <v>0</v>
          </cell>
          <cell r="R36">
            <v>0</v>
          </cell>
          <cell r="S36">
            <v>0</v>
          </cell>
          <cell r="T36">
            <v>0</v>
          </cell>
          <cell r="U36">
            <v>0</v>
          </cell>
          <cell r="V36">
            <v>0</v>
          </cell>
        </row>
        <row r="37">
          <cell r="A37">
            <v>44926</v>
          </cell>
          <cell r="B37">
            <v>539426</v>
          </cell>
          <cell r="C37">
            <v>131663</v>
          </cell>
          <cell r="D37">
            <v>539426</v>
          </cell>
          <cell r="G37">
            <v>539426</v>
          </cell>
          <cell r="H37">
            <v>131663</v>
          </cell>
          <cell r="O37">
            <v>0</v>
          </cell>
          <cell r="P37">
            <v>0</v>
          </cell>
        </row>
        <row r="38">
          <cell r="A38">
            <v>45291</v>
          </cell>
          <cell r="B38">
            <v>407763</v>
          </cell>
          <cell r="C38">
            <v>131663</v>
          </cell>
          <cell r="D38">
            <v>407763</v>
          </cell>
          <cell r="G38">
            <v>407763</v>
          </cell>
          <cell r="H38">
            <v>131663</v>
          </cell>
          <cell r="O38">
            <v>0</v>
          </cell>
          <cell r="P38">
            <v>0</v>
          </cell>
        </row>
        <row r="39">
          <cell r="A39">
            <v>45657</v>
          </cell>
          <cell r="B39">
            <v>276100</v>
          </cell>
          <cell r="C39">
            <v>131663</v>
          </cell>
          <cell r="D39">
            <v>276100</v>
          </cell>
          <cell r="G39">
            <v>276100</v>
          </cell>
          <cell r="H39">
            <v>131663</v>
          </cell>
          <cell r="O39">
            <v>0</v>
          </cell>
          <cell r="P39">
            <v>0</v>
          </cell>
        </row>
        <row r="48">
          <cell r="A48">
            <v>41639</v>
          </cell>
          <cell r="B48">
            <v>19066</v>
          </cell>
          <cell r="C48">
            <v>6355</v>
          </cell>
          <cell r="E48">
            <v>2820</v>
          </cell>
          <cell r="F48">
            <v>940</v>
          </cell>
          <cell r="G48">
            <v>0</v>
          </cell>
          <cell r="H48">
            <v>0</v>
          </cell>
          <cell r="I48">
            <v>16246</v>
          </cell>
          <cell r="J48">
            <v>5415</v>
          </cell>
          <cell r="K48">
            <v>0</v>
          </cell>
          <cell r="L48">
            <v>0</v>
          </cell>
          <cell r="M48">
            <v>0</v>
          </cell>
          <cell r="N48">
            <v>0</v>
          </cell>
          <cell r="O48">
            <v>0</v>
          </cell>
          <cell r="P48">
            <v>0</v>
          </cell>
          <cell r="Q48">
            <v>0</v>
          </cell>
          <cell r="R48">
            <v>0</v>
          </cell>
          <cell r="S48">
            <v>0</v>
          </cell>
          <cell r="T48">
            <v>0</v>
          </cell>
          <cell r="U48">
            <v>0</v>
          </cell>
          <cell r="V48">
            <v>0</v>
          </cell>
        </row>
        <row r="49">
          <cell r="A49">
            <v>42004</v>
          </cell>
          <cell r="B49">
            <v>46790</v>
          </cell>
          <cell r="C49">
            <v>9172</v>
          </cell>
          <cell r="D49">
            <v>46790</v>
          </cell>
          <cell r="E49">
            <v>1880</v>
          </cell>
          <cell r="F49">
            <v>940</v>
          </cell>
          <cell r="G49">
            <v>4162</v>
          </cell>
          <cell r="H49">
            <v>344</v>
          </cell>
          <cell r="I49">
            <v>10831</v>
          </cell>
          <cell r="J49">
            <v>5415</v>
          </cell>
          <cell r="K49">
            <v>29917</v>
          </cell>
          <cell r="L49">
            <v>2473</v>
          </cell>
          <cell r="M49">
            <v>0</v>
          </cell>
          <cell r="N49">
            <v>0</v>
          </cell>
          <cell r="O49">
            <v>0</v>
          </cell>
          <cell r="P49">
            <v>0</v>
          </cell>
          <cell r="Q49">
            <v>0</v>
          </cell>
          <cell r="R49">
            <v>0</v>
          </cell>
          <cell r="S49">
            <v>0</v>
          </cell>
          <cell r="T49">
            <v>0</v>
          </cell>
          <cell r="U49">
            <v>0</v>
          </cell>
          <cell r="V49">
            <v>0</v>
          </cell>
        </row>
        <row r="50">
          <cell r="A50">
            <v>42369</v>
          </cell>
          <cell r="B50">
            <v>37618</v>
          </cell>
          <cell r="C50">
            <v>9172</v>
          </cell>
          <cell r="D50">
            <v>37618</v>
          </cell>
          <cell r="E50">
            <v>940</v>
          </cell>
          <cell r="F50">
            <v>940</v>
          </cell>
          <cell r="G50">
            <v>3818</v>
          </cell>
          <cell r="H50">
            <v>344</v>
          </cell>
          <cell r="I50">
            <v>5416</v>
          </cell>
          <cell r="J50">
            <v>5415</v>
          </cell>
          <cell r="K50">
            <v>27444</v>
          </cell>
          <cell r="L50">
            <v>2473</v>
          </cell>
          <cell r="M50">
            <v>0</v>
          </cell>
          <cell r="N50">
            <v>0</v>
          </cell>
          <cell r="O50">
            <v>0</v>
          </cell>
          <cell r="P50">
            <v>0</v>
          </cell>
          <cell r="Q50">
            <v>0</v>
          </cell>
          <cell r="R50">
            <v>0</v>
          </cell>
          <cell r="S50">
            <v>0</v>
          </cell>
          <cell r="T50">
            <v>0</v>
          </cell>
          <cell r="U50">
            <v>0</v>
          </cell>
          <cell r="V50">
            <v>0</v>
          </cell>
        </row>
        <row r="51">
          <cell r="A51">
            <v>42735</v>
          </cell>
          <cell r="B51">
            <v>28446</v>
          </cell>
          <cell r="C51">
            <v>2818</v>
          </cell>
          <cell r="D51">
            <v>28446</v>
          </cell>
          <cell r="E51">
            <v>0</v>
          </cell>
          <cell r="F51">
            <v>0</v>
          </cell>
          <cell r="G51">
            <v>3474</v>
          </cell>
          <cell r="H51">
            <v>344</v>
          </cell>
          <cell r="I51">
            <v>1</v>
          </cell>
          <cell r="J51">
            <v>1</v>
          </cell>
          <cell r="K51">
            <v>24971</v>
          </cell>
          <cell r="L51">
            <v>2473</v>
          </cell>
          <cell r="M51">
            <v>0</v>
          </cell>
          <cell r="N51">
            <v>0</v>
          </cell>
          <cell r="O51">
            <v>0</v>
          </cell>
          <cell r="P51">
            <v>0</v>
          </cell>
          <cell r="Q51">
            <v>0</v>
          </cell>
          <cell r="R51">
            <v>0</v>
          </cell>
          <cell r="S51">
            <v>0</v>
          </cell>
          <cell r="T51">
            <v>0</v>
          </cell>
          <cell r="U51">
            <v>0</v>
          </cell>
          <cell r="V51">
            <v>0</v>
          </cell>
        </row>
        <row r="52">
          <cell r="A52">
            <v>43100</v>
          </cell>
          <cell r="B52">
            <v>25628</v>
          </cell>
          <cell r="C52">
            <v>2817</v>
          </cell>
          <cell r="D52">
            <v>25628</v>
          </cell>
          <cell r="E52">
            <v>0</v>
          </cell>
          <cell r="F52">
            <v>0</v>
          </cell>
          <cell r="G52">
            <v>3130</v>
          </cell>
          <cell r="H52">
            <v>344</v>
          </cell>
          <cell r="I52">
            <v>0</v>
          </cell>
          <cell r="J52">
            <v>0</v>
          </cell>
          <cell r="K52">
            <v>22498</v>
          </cell>
          <cell r="L52">
            <v>2473</v>
          </cell>
          <cell r="M52">
            <v>0</v>
          </cell>
          <cell r="N52">
            <v>0</v>
          </cell>
          <cell r="O52">
            <v>0</v>
          </cell>
          <cell r="P52">
            <v>0</v>
          </cell>
          <cell r="Q52">
            <v>0</v>
          </cell>
          <cell r="R52">
            <v>0</v>
          </cell>
          <cell r="S52">
            <v>0</v>
          </cell>
          <cell r="T52">
            <v>0</v>
          </cell>
          <cell r="U52">
            <v>0</v>
          </cell>
          <cell r="V52">
            <v>0</v>
          </cell>
        </row>
        <row r="53">
          <cell r="A53">
            <v>43465</v>
          </cell>
          <cell r="B53">
            <v>22811</v>
          </cell>
          <cell r="C53">
            <v>2817</v>
          </cell>
          <cell r="D53">
            <v>22811</v>
          </cell>
          <cell r="E53">
            <v>0</v>
          </cell>
          <cell r="F53">
            <v>0</v>
          </cell>
          <cell r="G53">
            <v>2786</v>
          </cell>
          <cell r="H53">
            <v>344</v>
          </cell>
          <cell r="I53">
            <v>0</v>
          </cell>
          <cell r="J53">
            <v>0</v>
          </cell>
          <cell r="K53">
            <v>20025</v>
          </cell>
          <cell r="L53">
            <v>2473</v>
          </cell>
          <cell r="M53">
            <v>0</v>
          </cell>
          <cell r="N53">
            <v>0</v>
          </cell>
          <cell r="O53">
            <v>0</v>
          </cell>
          <cell r="P53">
            <v>0</v>
          </cell>
          <cell r="Q53">
            <v>0</v>
          </cell>
          <cell r="R53">
            <v>0</v>
          </cell>
          <cell r="S53">
            <v>0</v>
          </cell>
          <cell r="T53">
            <v>0</v>
          </cell>
          <cell r="U53">
            <v>0</v>
          </cell>
          <cell r="V53">
            <v>0</v>
          </cell>
        </row>
        <row r="54">
          <cell r="A54">
            <v>43830</v>
          </cell>
          <cell r="B54">
            <v>19994</v>
          </cell>
          <cell r="C54">
            <v>2817</v>
          </cell>
          <cell r="D54">
            <v>19994</v>
          </cell>
          <cell r="E54">
            <v>0</v>
          </cell>
          <cell r="F54">
            <v>0</v>
          </cell>
          <cell r="G54">
            <v>2442</v>
          </cell>
          <cell r="H54">
            <v>344</v>
          </cell>
          <cell r="I54">
            <v>0</v>
          </cell>
          <cell r="J54">
            <v>0</v>
          </cell>
          <cell r="K54">
            <v>17552</v>
          </cell>
          <cell r="L54">
            <v>2473</v>
          </cell>
          <cell r="M54">
            <v>0</v>
          </cell>
          <cell r="N54">
            <v>0</v>
          </cell>
          <cell r="O54">
            <v>0</v>
          </cell>
          <cell r="P54">
            <v>0</v>
          </cell>
          <cell r="Q54">
            <v>0</v>
          </cell>
          <cell r="R54">
            <v>0</v>
          </cell>
          <cell r="S54">
            <v>0</v>
          </cell>
          <cell r="T54">
            <v>0</v>
          </cell>
          <cell r="U54">
            <v>0</v>
          </cell>
          <cell r="V54">
            <v>0</v>
          </cell>
        </row>
        <row r="55">
          <cell r="A55">
            <v>44196</v>
          </cell>
          <cell r="B55">
            <v>17177</v>
          </cell>
          <cell r="C55">
            <v>2817</v>
          </cell>
          <cell r="D55">
            <v>17177</v>
          </cell>
          <cell r="E55">
            <v>0</v>
          </cell>
          <cell r="F55">
            <v>0</v>
          </cell>
          <cell r="G55">
            <v>2098</v>
          </cell>
          <cell r="H55">
            <v>344</v>
          </cell>
          <cell r="I55">
            <v>0</v>
          </cell>
          <cell r="J55">
            <v>0</v>
          </cell>
          <cell r="K55">
            <v>15079</v>
          </cell>
          <cell r="L55">
            <v>2473</v>
          </cell>
          <cell r="M55">
            <v>0</v>
          </cell>
          <cell r="N55">
            <v>0</v>
          </cell>
          <cell r="O55">
            <v>0</v>
          </cell>
          <cell r="P55">
            <v>0</v>
          </cell>
          <cell r="Q55">
            <v>0</v>
          </cell>
          <cell r="R55">
            <v>0</v>
          </cell>
          <cell r="S55">
            <v>0</v>
          </cell>
          <cell r="T55">
            <v>0</v>
          </cell>
          <cell r="U55">
            <v>0</v>
          </cell>
          <cell r="V55">
            <v>0</v>
          </cell>
        </row>
        <row r="56">
          <cell r="A56">
            <v>44561</v>
          </cell>
          <cell r="B56">
            <v>14360</v>
          </cell>
          <cell r="C56">
            <v>2817</v>
          </cell>
          <cell r="D56">
            <v>14360</v>
          </cell>
          <cell r="E56">
            <v>0</v>
          </cell>
          <cell r="F56">
            <v>0</v>
          </cell>
          <cell r="G56">
            <v>1754</v>
          </cell>
          <cell r="H56">
            <v>344</v>
          </cell>
          <cell r="I56">
            <v>0</v>
          </cell>
          <cell r="J56">
            <v>0</v>
          </cell>
          <cell r="K56">
            <v>12606</v>
          </cell>
          <cell r="L56">
            <v>2473</v>
          </cell>
          <cell r="M56">
            <v>0</v>
          </cell>
          <cell r="N56">
            <v>0</v>
          </cell>
          <cell r="O56">
            <v>0</v>
          </cell>
          <cell r="P56">
            <v>0</v>
          </cell>
          <cell r="Q56">
            <v>0</v>
          </cell>
          <cell r="R56">
            <v>0</v>
          </cell>
          <cell r="S56">
            <v>0</v>
          </cell>
          <cell r="T56">
            <v>0</v>
          </cell>
          <cell r="U56">
            <v>0</v>
          </cell>
          <cell r="V56">
            <v>0</v>
          </cell>
        </row>
        <row r="57">
          <cell r="A57">
            <v>44926</v>
          </cell>
          <cell r="B57">
            <v>1410</v>
          </cell>
          <cell r="C57">
            <v>344</v>
          </cell>
          <cell r="D57">
            <v>11543</v>
          </cell>
          <cell r="G57">
            <v>1410</v>
          </cell>
          <cell r="H57">
            <v>344</v>
          </cell>
          <cell r="O57">
            <v>0</v>
          </cell>
          <cell r="P57">
            <v>0</v>
          </cell>
        </row>
        <row r="58">
          <cell r="A58">
            <v>45291</v>
          </cell>
          <cell r="B58">
            <v>1066</v>
          </cell>
          <cell r="C58">
            <v>344</v>
          </cell>
          <cell r="D58">
            <v>11199</v>
          </cell>
          <cell r="G58">
            <v>1066</v>
          </cell>
          <cell r="H58">
            <v>344</v>
          </cell>
          <cell r="O58">
            <v>0</v>
          </cell>
          <cell r="P58">
            <v>0</v>
          </cell>
        </row>
        <row r="59">
          <cell r="A59">
            <v>45657</v>
          </cell>
          <cell r="B59">
            <v>722</v>
          </cell>
          <cell r="C59">
            <v>344</v>
          </cell>
          <cell r="D59">
            <v>10855</v>
          </cell>
          <cell r="G59">
            <v>722</v>
          </cell>
          <cell r="H59">
            <v>344</v>
          </cell>
          <cell r="O59">
            <v>0</v>
          </cell>
          <cell r="P59">
            <v>0</v>
          </cell>
        </row>
        <row r="68">
          <cell r="A68">
            <v>41639</v>
          </cell>
          <cell r="B68">
            <v>1758273</v>
          </cell>
          <cell r="C68">
            <v>586092</v>
          </cell>
          <cell r="E68">
            <v>1758273</v>
          </cell>
          <cell r="F68">
            <v>586092</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row>
        <row r="69">
          <cell r="A69">
            <v>42004</v>
          </cell>
          <cell r="B69">
            <v>2855708</v>
          </cell>
          <cell r="C69">
            <v>725261</v>
          </cell>
          <cell r="D69">
            <v>2855708</v>
          </cell>
          <cell r="E69">
            <v>1172181</v>
          </cell>
          <cell r="F69">
            <v>586092</v>
          </cell>
          <cell r="G69">
            <v>1683527</v>
          </cell>
          <cell r="H69">
            <v>139169</v>
          </cell>
          <cell r="I69">
            <v>0</v>
          </cell>
          <cell r="J69">
            <v>0</v>
          </cell>
          <cell r="K69">
            <v>0</v>
          </cell>
          <cell r="L69">
            <v>0</v>
          </cell>
          <cell r="M69">
            <v>0</v>
          </cell>
          <cell r="N69">
            <v>0</v>
          </cell>
          <cell r="O69">
            <v>0</v>
          </cell>
          <cell r="P69">
            <v>0</v>
          </cell>
          <cell r="Q69">
            <v>0</v>
          </cell>
          <cell r="R69">
            <v>0</v>
          </cell>
          <cell r="S69">
            <v>0</v>
          </cell>
          <cell r="T69">
            <v>0</v>
          </cell>
          <cell r="U69">
            <v>0</v>
          </cell>
          <cell r="V69">
            <v>0</v>
          </cell>
        </row>
        <row r="70">
          <cell r="A70">
            <v>42369</v>
          </cell>
          <cell r="B70">
            <v>2130447</v>
          </cell>
          <cell r="C70">
            <v>725258</v>
          </cell>
          <cell r="D70">
            <v>2130447</v>
          </cell>
          <cell r="E70">
            <v>586089</v>
          </cell>
          <cell r="F70">
            <v>586089</v>
          </cell>
          <cell r="G70">
            <v>1544358</v>
          </cell>
          <cell r="H70">
            <v>139169</v>
          </cell>
          <cell r="I70">
            <v>0</v>
          </cell>
          <cell r="J70">
            <v>0</v>
          </cell>
          <cell r="K70">
            <v>0</v>
          </cell>
          <cell r="L70">
            <v>0</v>
          </cell>
          <cell r="M70">
            <v>0</v>
          </cell>
          <cell r="N70">
            <v>0</v>
          </cell>
          <cell r="O70">
            <v>0</v>
          </cell>
          <cell r="P70">
            <v>0</v>
          </cell>
          <cell r="Q70">
            <v>0</v>
          </cell>
          <cell r="R70">
            <v>0</v>
          </cell>
          <cell r="S70">
            <v>0</v>
          </cell>
          <cell r="T70">
            <v>0</v>
          </cell>
          <cell r="U70">
            <v>0</v>
          </cell>
          <cell r="V70">
            <v>0</v>
          </cell>
        </row>
        <row r="71">
          <cell r="A71">
            <v>42735</v>
          </cell>
          <cell r="B71">
            <v>1405189</v>
          </cell>
          <cell r="C71">
            <v>139169</v>
          </cell>
          <cell r="D71">
            <v>1405189</v>
          </cell>
          <cell r="E71">
            <v>0</v>
          </cell>
          <cell r="F71">
            <v>0</v>
          </cell>
          <cell r="G71">
            <v>1405189</v>
          </cell>
          <cell r="H71">
            <v>139169</v>
          </cell>
          <cell r="I71">
            <v>0</v>
          </cell>
          <cell r="J71">
            <v>0</v>
          </cell>
          <cell r="K71">
            <v>0</v>
          </cell>
          <cell r="L71">
            <v>0</v>
          </cell>
          <cell r="M71">
            <v>0</v>
          </cell>
          <cell r="N71">
            <v>0</v>
          </cell>
          <cell r="O71">
            <v>0</v>
          </cell>
          <cell r="P71">
            <v>0</v>
          </cell>
          <cell r="Q71">
            <v>0</v>
          </cell>
          <cell r="R71">
            <v>0</v>
          </cell>
          <cell r="S71">
            <v>0</v>
          </cell>
          <cell r="T71">
            <v>0</v>
          </cell>
          <cell r="U71">
            <v>0</v>
          </cell>
          <cell r="V71">
            <v>0</v>
          </cell>
        </row>
        <row r="72">
          <cell r="A72">
            <v>43100</v>
          </cell>
          <cell r="B72">
            <v>1266020</v>
          </cell>
          <cell r="C72">
            <v>139169</v>
          </cell>
          <cell r="D72">
            <v>1266020</v>
          </cell>
          <cell r="E72">
            <v>0</v>
          </cell>
          <cell r="F72">
            <v>0</v>
          </cell>
          <cell r="G72">
            <v>1266020</v>
          </cell>
          <cell r="H72">
            <v>139169</v>
          </cell>
          <cell r="I72">
            <v>0</v>
          </cell>
          <cell r="J72">
            <v>0</v>
          </cell>
          <cell r="K72">
            <v>0</v>
          </cell>
          <cell r="L72">
            <v>0</v>
          </cell>
          <cell r="M72">
            <v>0</v>
          </cell>
          <cell r="N72">
            <v>0</v>
          </cell>
          <cell r="O72">
            <v>0</v>
          </cell>
          <cell r="P72">
            <v>0</v>
          </cell>
          <cell r="Q72">
            <v>0</v>
          </cell>
          <cell r="R72">
            <v>0</v>
          </cell>
          <cell r="S72">
            <v>0</v>
          </cell>
          <cell r="T72">
            <v>0</v>
          </cell>
          <cell r="U72">
            <v>0</v>
          </cell>
          <cell r="V72">
            <v>0</v>
          </cell>
        </row>
        <row r="73">
          <cell r="A73">
            <v>43465</v>
          </cell>
          <cell r="B73">
            <v>1126851</v>
          </cell>
          <cell r="C73">
            <v>139169</v>
          </cell>
          <cell r="D73">
            <v>1126851</v>
          </cell>
          <cell r="E73">
            <v>0</v>
          </cell>
          <cell r="F73">
            <v>0</v>
          </cell>
          <cell r="G73">
            <v>1126851</v>
          </cell>
          <cell r="H73">
            <v>139169</v>
          </cell>
          <cell r="I73">
            <v>0</v>
          </cell>
          <cell r="J73">
            <v>0</v>
          </cell>
          <cell r="K73">
            <v>0</v>
          </cell>
          <cell r="L73">
            <v>0</v>
          </cell>
          <cell r="M73">
            <v>0</v>
          </cell>
          <cell r="N73">
            <v>0</v>
          </cell>
          <cell r="O73">
            <v>0</v>
          </cell>
          <cell r="P73">
            <v>0</v>
          </cell>
          <cell r="Q73">
            <v>0</v>
          </cell>
          <cell r="R73">
            <v>0</v>
          </cell>
          <cell r="S73">
            <v>0</v>
          </cell>
          <cell r="T73">
            <v>0</v>
          </cell>
          <cell r="U73">
            <v>0</v>
          </cell>
          <cell r="V73">
            <v>0</v>
          </cell>
        </row>
        <row r="74">
          <cell r="A74">
            <v>43830</v>
          </cell>
          <cell r="B74">
            <v>987682</v>
          </cell>
          <cell r="C74">
            <v>139169</v>
          </cell>
          <cell r="D74">
            <v>987682</v>
          </cell>
          <cell r="E74">
            <v>0</v>
          </cell>
          <cell r="F74">
            <v>0</v>
          </cell>
          <cell r="G74">
            <v>987682</v>
          </cell>
          <cell r="H74">
            <v>139169</v>
          </cell>
          <cell r="I74">
            <v>0</v>
          </cell>
          <cell r="J74">
            <v>0</v>
          </cell>
          <cell r="K74">
            <v>0</v>
          </cell>
          <cell r="L74">
            <v>0</v>
          </cell>
          <cell r="M74">
            <v>0</v>
          </cell>
          <cell r="N74">
            <v>0</v>
          </cell>
          <cell r="O74">
            <v>0</v>
          </cell>
          <cell r="P74">
            <v>0</v>
          </cell>
          <cell r="Q74">
            <v>0</v>
          </cell>
          <cell r="R74">
            <v>0</v>
          </cell>
          <cell r="S74">
            <v>0</v>
          </cell>
          <cell r="T74">
            <v>0</v>
          </cell>
          <cell r="U74">
            <v>0</v>
          </cell>
          <cell r="V74">
            <v>0</v>
          </cell>
        </row>
        <row r="75">
          <cell r="A75">
            <v>44196</v>
          </cell>
          <cell r="B75">
            <v>848513</v>
          </cell>
          <cell r="C75">
            <v>139169</v>
          </cell>
          <cell r="D75">
            <v>848513</v>
          </cell>
          <cell r="E75">
            <v>0</v>
          </cell>
          <cell r="F75">
            <v>0</v>
          </cell>
          <cell r="G75">
            <v>848513</v>
          </cell>
          <cell r="H75">
            <v>139169</v>
          </cell>
          <cell r="I75">
            <v>0</v>
          </cell>
          <cell r="J75">
            <v>0</v>
          </cell>
          <cell r="K75">
            <v>0</v>
          </cell>
          <cell r="L75">
            <v>0</v>
          </cell>
          <cell r="M75">
            <v>0</v>
          </cell>
          <cell r="N75">
            <v>0</v>
          </cell>
          <cell r="O75">
            <v>0</v>
          </cell>
          <cell r="P75">
            <v>0</v>
          </cell>
          <cell r="Q75">
            <v>0</v>
          </cell>
          <cell r="R75">
            <v>0</v>
          </cell>
          <cell r="S75">
            <v>0</v>
          </cell>
          <cell r="T75">
            <v>0</v>
          </cell>
          <cell r="U75">
            <v>0</v>
          </cell>
          <cell r="V75">
            <v>0</v>
          </cell>
        </row>
        <row r="76">
          <cell r="A76">
            <v>44561</v>
          </cell>
          <cell r="B76">
            <v>709344</v>
          </cell>
          <cell r="C76">
            <v>139169</v>
          </cell>
          <cell r="D76">
            <v>709344</v>
          </cell>
          <cell r="E76">
            <v>0</v>
          </cell>
          <cell r="F76">
            <v>0</v>
          </cell>
          <cell r="G76">
            <v>709344</v>
          </cell>
          <cell r="H76">
            <v>139169</v>
          </cell>
          <cell r="I76">
            <v>0</v>
          </cell>
          <cell r="J76">
            <v>0</v>
          </cell>
          <cell r="K76">
            <v>0</v>
          </cell>
          <cell r="L76">
            <v>0</v>
          </cell>
          <cell r="M76">
            <v>0</v>
          </cell>
          <cell r="N76">
            <v>0</v>
          </cell>
          <cell r="O76">
            <v>0</v>
          </cell>
          <cell r="P76">
            <v>0</v>
          </cell>
          <cell r="Q76">
            <v>0</v>
          </cell>
          <cell r="R76">
            <v>0</v>
          </cell>
          <cell r="S76">
            <v>0</v>
          </cell>
          <cell r="T76">
            <v>0</v>
          </cell>
          <cell r="U76">
            <v>0</v>
          </cell>
          <cell r="V76">
            <v>0</v>
          </cell>
        </row>
        <row r="77">
          <cell r="A77">
            <v>44926</v>
          </cell>
          <cell r="B77">
            <v>570175</v>
          </cell>
          <cell r="C77">
            <v>139169</v>
          </cell>
          <cell r="D77">
            <v>570175</v>
          </cell>
          <cell r="G77">
            <v>570175</v>
          </cell>
          <cell r="H77">
            <v>139169</v>
          </cell>
          <cell r="O77">
            <v>0</v>
          </cell>
          <cell r="P77">
            <v>0</v>
          </cell>
        </row>
        <row r="78">
          <cell r="A78">
            <v>45291</v>
          </cell>
          <cell r="B78">
            <v>431006</v>
          </cell>
          <cell r="C78">
            <v>139169</v>
          </cell>
          <cell r="D78">
            <v>431006</v>
          </cell>
          <cell r="G78">
            <v>431006</v>
          </cell>
          <cell r="H78">
            <v>139169</v>
          </cell>
          <cell r="O78">
            <v>0</v>
          </cell>
          <cell r="P78">
            <v>0</v>
          </cell>
        </row>
        <row r="79">
          <cell r="A79">
            <v>45657</v>
          </cell>
          <cell r="B79">
            <v>291837</v>
          </cell>
          <cell r="C79">
            <v>139169</v>
          </cell>
          <cell r="D79">
            <v>291837</v>
          </cell>
          <cell r="G79">
            <v>291837</v>
          </cell>
          <cell r="H79">
            <v>139169</v>
          </cell>
          <cell r="O79">
            <v>0</v>
          </cell>
          <cell r="P79">
            <v>0</v>
          </cell>
        </row>
        <row r="80">
          <cell r="A80">
            <v>46022</v>
          </cell>
          <cell r="B80">
            <v>152668</v>
          </cell>
          <cell r="C80">
            <v>139169</v>
          </cell>
          <cell r="D80">
            <v>152668</v>
          </cell>
          <cell r="G80">
            <v>152668</v>
          </cell>
          <cell r="H80">
            <v>139169</v>
          </cell>
        </row>
        <row r="81">
          <cell r="A81">
            <v>46387</v>
          </cell>
          <cell r="B81">
            <v>13499</v>
          </cell>
          <cell r="C81">
            <v>13499</v>
          </cell>
          <cell r="D81">
            <v>13499</v>
          </cell>
          <cell r="G81">
            <v>13499</v>
          </cell>
          <cell r="H81">
            <v>13499</v>
          </cell>
        </row>
        <row r="88">
          <cell r="A88">
            <v>41639</v>
          </cell>
          <cell r="B88">
            <v>16246</v>
          </cell>
          <cell r="C88">
            <v>5415</v>
          </cell>
          <cell r="E88">
            <v>16246</v>
          </cell>
          <cell r="F88">
            <v>5415</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row>
        <row r="89">
          <cell r="A89">
            <v>42004</v>
          </cell>
          <cell r="B89">
            <v>40748</v>
          </cell>
          <cell r="C89">
            <v>7888</v>
          </cell>
          <cell r="D89">
            <v>10831</v>
          </cell>
          <cell r="E89">
            <v>10831</v>
          </cell>
          <cell r="F89">
            <v>5415</v>
          </cell>
          <cell r="G89">
            <v>29917</v>
          </cell>
          <cell r="H89">
            <v>2473</v>
          </cell>
          <cell r="I89">
            <v>0</v>
          </cell>
          <cell r="J89">
            <v>0</v>
          </cell>
          <cell r="K89">
            <v>0</v>
          </cell>
          <cell r="L89">
            <v>0</v>
          </cell>
          <cell r="M89">
            <v>0</v>
          </cell>
          <cell r="N89">
            <v>0</v>
          </cell>
          <cell r="O89">
            <v>0</v>
          </cell>
          <cell r="P89">
            <v>0</v>
          </cell>
          <cell r="Q89">
            <v>0</v>
          </cell>
          <cell r="R89">
            <v>0</v>
          </cell>
          <cell r="S89">
            <v>0</v>
          </cell>
          <cell r="T89">
            <v>0</v>
          </cell>
          <cell r="U89">
            <v>0</v>
          </cell>
          <cell r="V89">
            <v>0</v>
          </cell>
        </row>
        <row r="90">
          <cell r="A90">
            <v>42369</v>
          </cell>
          <cell r="B90">
            <v>32860</v>
          </cell>
          <cell r="C90">
            <v>7888</v>
          </cell>
          <cell r="D90">
            <v>32860</v>
          </cell>
          <cell r="E90">
            <v>5416</v>
          </cell>
          <cell r="F90">
            <v>5415</v>
          </cell>
          <cell r="G90">
            <v>27444</v>
          </cell>
          <cell r="H90">
            <v>2473</v>
          </cell>
          <cell r="I90">
            <v>0</v>
          </cell>
          <cell r="J90">
            <v>0</v>
          </cell>
          <cell r="K90">
            <v>0</v>
          </cell>
          <cell r="L90">
            <v>0</v>
          </cell>
          <cell r="M90">
            <v>0</v>
          </cell>
          <cell r="N90">
            <v>0</v>
          </cell>
          <cell r="O90">
            <v>0</v>
          </cell>
          <cell r="P90">
            <v>0</v>
          </cell>
          <cell r="Q90">
            <v>0</v>
          </cell>
          <cell r="R90">
            <v>0</v>
          </cell>
          <cell r="S90">
            <v>0</v>
          </cell>
          <cell r="T90">
            <v>0</v>
          </cell>
          <cell r="U90">
            <v>0</v>
          </cell>
          <cell r="V90">
            <v>0</v>
          </cell>
        </row>
        <row r="91">
          <cell r="A91">
            <v>42735</v>
          </cell>
          <cell r="B91">
            <v>24972</v>
          </cell>
          <cell r="C91">
            <v>2474</v>
          </cell>
          <cell r="D91">
            <v>24972</v>
          </cell>
          <cell r="E91">
            <v>1</v>
          </cell>
          <cell r="F91">
            <v>1</v>
          </cell>
          <cell r="G91">
            <v>24971</v>
          </cell>
          <cell r="H91">
            <v>2473</v>
          </cell>
          <cell r="I91">
            <v>0</v>
          </cell>
          <cell r="J91">
            <v>0</v>
          </cell>
          <cell r="K91">
            <v>0</v>
          </cell>
          <cell r="L91">
            <v>0</v>
          </cell>
          <cell r="M91">
            <v>0</v>
          </cell>
          <cell r="N91">
            <v>0</v>
          </cell>
          <cell r="O91">
            <v>0</v>
          </cell>
          <cell r="P91">
            <v>0</v>
          </cell>
          <cell r="Q91">
            <v>0</v>
          </cell>
          <cell r="R91">
            <v>0</v>
          </cell>
          <cell r="S91">
            <v>0</v>
          </cell>
          <cell r="T91">
            <v>0</v>
          </cell>
          <cell r="U91">
            <v>0</v>
          </cell>
          <cell r="V91">
            <v>0</v>
          </cell>
        </row>
        <row r="92">
          <cell r="A92">
            <v>43100</v>
          </cell>
          <cell r="B92">
            <v>22498</v>
          </cell>
          <cell r="C92">
            <v>2473</v>
          </cell>
          <cell r="E92">
            <v>0</v>
          </cell>
          <cell r="F92">
            <v>0</v>
          </cell>
          <cell r="G92">
            <v>22498</v>
          </cell>
          <cell r="H92">
            <v>2473</v>
          </cell>
          <cell r="I92">
            <v>0</v>
          </cell>
          <cell r="J92">
            <v>0</v>
          </cell>
          <cell r="K92">
            <v>0</v>
          </cell>
          <cell r="L92">
            <v>0</v>
          </cell>
          <cell r="M92">
            <v>0</v>
          </cell>
          <cell r="N92">
            <v>0</v>
          </cell>
          <cell r="O92">
            <v>0</v>
          </cell>
          <cell r="P92">
            <v>0</v>
          </cell>
          <cell r="Q92">
            <v>0</v>
          </cell>
          <cell r="R92">
            <v>0</v>
          </cell>
          <cell r="S92">
            <v>0</v>
          </cell>
          <cell r="T92">
            <v>0</v>
          </cell>
          <cell r="U92">
            <v>0</v>
          </cell>
          <cell r="V92">
            <v>0</v>
          </cell>
        </row>
        <row r="93">
          <cell r="A93">
            <v>43465</v>
          </cell>
          <cell r="B93">
            <v>20025</v>
          </cell>
          <cell r="C93">
            <v>2473</v>
          </cell>
          <cell r="E93">
            <v>0</v>
          </cell>
          <cell r="F93">
            <v>0</v>
          </cell>
          <cell r="G93">
            <v>20025</v>
          </cell>
          <cell r="H93">
            <v>2473</v>
          </cell>
          <cell r="I93">
            <v>0</v>
          </cell>
          <cell r="J93">
            <v>0</v>
          </cell>
          <cell r="K93">
            <v>0</v>
          </cell>
          <cell r="L93">
            <v>0</v>
          </cell>
          <cell r="M93">
            <v>0</v>
          </cell>
          <cell r="N93">
            <v>0</v>
          </cell>
          <cell r="O93">
            <v>0</v>
          </cell>
          <cell r="P93">
            <v>0</v>
          </cell>
          <cell r="Q93">
            <v>0</v>
          </cell>
          <cell r="R93">
            <v>0</v>
          </cell>
          <cell r="S93">
            <v>0</v>
          </cell>
          <cell r="T93">
            <v>0</v>
          </cell>
          <cell r="U93">
            <v>0</v>
          </cell>
          <cell r="V93">
            <v>0</v>
          </cell>
        </row>
        <row r="94">
          <cell r="A94">
            <v>43830</v>
          </cell>
          <cell r="B94">
            <v>17552</v>
          </cell>
          <cell r="C94">
            <v>2473</v>
          </cell>
          <cell r="E94">
            <v>0</v>
          </cell>
          <cell r="F94">
            <v>0</v>
          </cell>
          <cell r="G94">
            <v>17552</v>
          </cell>
          <cell r="H94">
            <v>2473</v>
          </cell>
          <cell r="I94">
            <v>0</v>
          </cell>
          <cell r="J94">
            <v>0</v>
          </cell>
          <cell r="K94">
            <v>0</v>
          </cell>
          <cell r="L94">
            <v>0</v>
          </cell>
          <cell r="M94">
            <v>0</v>
          </cell>
          <cell r="N94">
            <v>0</v>
          </cell>
          <cell r="O94">
            <v>0</v>
          </cell>
          <cell r="P94">
            <v>0</v>
          </cell>
          <cell r="Q94">
            <v>0</v>
          </cell>
          <cell r="R94">
            <v>0</v>
          </cell>
          <cell r="S94">
            <v>0</v>
          </cell>
          <cell r="T94">
            <v>0</v>
          </cell>
          <cell r="U94">
            <v>0</v>
          </cell>
          <cell r="V94">
            <v>0</v>
          </cell>
        </row>
        <row r="95">
          <cell r="A95">
            <v>44196</v>
          </cell>
          <cell r="B95">
            <v>15079</v>
          </cell>
          <cell r="C95">
            <v>2473</v>
          </cell>
          <cell r="E95">
            <v>0</v>
          </cell>
          <cell r="F95">
            <v>0</v>
          </cell>
          <cell r="G95">
            <v>15079</v>
          </cell>
          <cell r="H95">
            <v>2473</v>
          </cell>
          <cell r="I95">
            <v>0</v>
          </cell>
          <cell r="J95">
            <v>0</v>
          </cell>
          <cell r="K95">
            <v>0</v>
          </cell>
          <cell r="L95">
            <v>0</v>
          </cell>
          <cell r="M95">
            <v>0</v>
          </cell>
          <cell r="N95">
            <v>0</v>
          </cell>
          <cell r="O95">
            <v>0</v>
          </cell>
          <cell r="P95">
            <v>0</v>
          </cell>
          <cell r="Q95">
            <v>0</v>
          </cell>
          <cell r="R95">
            <v>0</v>
          </cell>
          <cell r="S95">
            <v>0</v>
          </cell>
          <cell r="T95">
            <v>0</v>
          </cell>
          <cell r="U95">
            <v>0</v>
          </cell>
          <cell r="V95">
            <v>0</v>
          </cell>
        </row>
        <row r="96">
          <cell r="A96">
            <v>44561</v>
          </cell>
          <cell r="B96">
            <v>12606</v>
          </cell>
          <cell r="C96">
            <v>2473</v>
          </cell>
          <cell r="E96">
            <v>0</v>
          </cell>
          <cell r="F96">
            <v>0</v>
          </cell>
          <cell r="G96">
            <v>12606</v>
          </cell>
          <cell r="H96">
            <v>2473</v>
          </cell>
          <cell r="I96">
            <v>0</v>
          </cell>
          <cell r="J96">
            <v>0</v>
          </cell>
          <cell r="K96">
            <v>0</v>
          </cell>
          <cell r="L96">
            <v>0</v>
          </cell>
          <cell r="M96">
            <v>0</v>
          </cell>
          <cell r="N96">
            <v>0</v>
          </cell>
          <cell r="O96">
            <v>0</v>
          </cell>
          <cell r="P96">
            <v>0</v>
          </cell>
          <cell r="Q96">
            <v>0</v>
          </cell>
          <cell r="R96">
            <v>0</v>
          </cell>
          <cell r="S96">
            <v>0</v>
          </cell>
          <cell r="T96">
            <v>0</v>
          </cell>
          <cell r="U96">
            <v>0</v>
          </cell>
          <cell r="V96">
            <v>0</v>
          </cell>
        </row>
        <row r="97">
          <cell r="A97">
            <v>44926</v>
          </cell>
          <cell r="O97">
            <v>0</v>
          </cell>
          <cell r="P97">
            <v>0</v>
          </cell>
        </row>
        <row r="98">
          <cell r="A98">
            <v>45291</v>
          </cell>
          <cell r="O98">
            <v>0</v>
          </cell>
          <cell r="P98">
            <v>0</v>
          </cell>
        </row>
        <row r="99">
          <cell r="A99">
            <v>45657</v>
          </cell>
          <cell r="O99">
            <v>0</v>
          </cell>
          <cell r="P99">
            <v>0</v>
          </cell>
        </row>
        <row r="109">
          <cell r="A109">
            <v>41639</v>
          </cell>
          <cell r="B109">
            <v>4329552</v>
          </cell>
          <cell r="C109">
            <v>1096964</v>
          </cell>
          <cell r="E109">
            <v>523274</v>
          </cell>
          <cell r="F109">
            <v>261635</v>
          </cell>
          <cell r="G109">
            <v>32246</v>
          </cell>
          <cell r="H109">
            <v>32246</v>
          </cell>
          <cell r="I109">
            <v>276027</v>
          </cell>
          <cell r="J109">
            <v>138012</v>
          </cell>
          <cell r="K109">
            <v>426006</v>
          </cell>
          <cell r="L109">
            <v>142003</v>
          </cell>
          <cell r="M109">
            <v>442096</v>
          </cell>
          <cell r="N109">
            <v>147367</v>
          </cell>
          <cell r="O109">
            <v>2629903</v>
          </cell>
          <cell r="P109">
            <v>375701</v>
          </cell>
          <cell r="Q109">
            <v>0</v>
          </cell>
          <cell r="R109">
            <v>0</v>
          </cell>
          <cell r="S109">
            <v>0</v>
          </cell>
          <cell r="T109">
            <v>0</v>
          </cell>
          <cell r="U109">
            <v>0</v>
          </cell>
          <cell r="V109">
            <v>0</v>
          </cell>
        </row>
        <row r="110">
          <cell r="A110">
            <v>42004</v>
          </cell>
          <cell r="B110">
            <v>4755391</v>
          </cell>
          <cell r="C110">
            <v>1185365</v>
          </cell>
          <cell r="D110">
            <v>4755391</v>
          </cell>
          <cell r="E110">
            <v>261639</v>
          </cell>
          <cell r="F110">
            <v>261635</v>
          </cell>
          <cell r="G110">
            <v>0</v>
          </cell>
          <cell r="H110">
            <v>0</v>
          </cell>
          <cell r="I110">
            <v>138015</v>
          </cell>
          <cell r="J110">
            <v>138012</v>
          </cell>
          <cell r="K110">
            <v>284003</v>
          </cell>
          <cell r="L110">
            <v>142003</v>
          </cell>
          <cell r="M110">
            <v>294729</v>
          </cell>
          <cell r="N110">
            <v>147367</v>
          </cell>
          <cell r="O110">
            <v>2254202</v>
          </cell>
          <cell r="P110">
            <v>375701</v>
          </cell>
          <cell r="Q110">
            <v>1522803</v>
          </cell>
          <cell r="R110">
            <v>120647</v>
          </cell>
          <cell r="S110">
            <v>0</v>
          </cell>
          <cell r="T110">
            <v>0</v>
          </cell>
          <cell r="U110">
            <v>0</v>
          </cell>
          <cell r="V110">
            <v>0</v>
          </cell>
        </row>
        <row r="111">
          <cell r="A111">
            <v>42369</v>
          </cell>
          <cell r="B111">
            <v>3570026</v>
          </cell>
          <cell r="C111">
            <v>785717</v>
          </cell>
          <cell r="D111">
            <v>3570026</v>
          </cell>
          <cell r="E111">
            <v>4</v>
          </cell>
          <cell r="F111">
            <v>4</v>
          </cell>
          <cell r="G111">
            <v>0</v>
          </cell>
          <cell r="H111">
            <v>0</v>
          </cell>
          <cell r="I111">
            <v>3</v>
          </cell>
          <cell r="J111">
            <v>3</v>
          </cell>
          <cell r="K111">
            <v>142000</v>
          </cell>
          <cell r="L111">
            <v>142000</v>
          </cell>
          <cell r="M111">
            <v>147362</v>
          </cell>
          <cell r="N111">
            <v>147362</v>
          </cell>
          <cell r="O111">
            <v>1878501</v>
          </cell>
          <cell r="P111">
            <v>375701</v>
          </cell>
          <cell r="Q111">
            <v>1402156</v>
          </cell>
          <cell r="R111">
            <v>120647</v>
          </cell>
          <cell r="S111">
            <v>0</v>
          </cell>
          <cell r="T111">
            <v>0</v>
          </cell>
          <cell r="U111">
            <v>0</v>
          </cell>
          <cell r="V111">
            <v>0</v>
          </cell>
        </row>
        <row r="112">
          <cell r="A112">
            <v>42735</v>
          </cell>
          <cell r="B112">
            <v>2784309</v>
          </cell>
          <cell r="C112">
            <v>496348</v>
          </cell>
          <cell r="D112">
            <v>2784309</v>
          </cell>
          <cell r="E112">
            <v>0</v>
          </cell>
          <cell r="F112">
            <v>0</v>
          </cell>
          <cell r="G112">
            <v>0</v>
          </cell>
          <cell r="H112">
            <v>0</v>
          </cell>
          <cell r="I112">
            <v>0</v>
          </cell>
          <cell r="J112">
            <v>0</v>
          </cell>
          <cell r="K112">
            <v>0</v>
          </cell>
          <cell r="L112">
            <v>0</v>
          </cell>
          <cell r="M112">
            <v>0</v>
          </cell>
          <cell r="N112">
            <v>0</v>
          </cell>
          <cell r="O112">
            <v>1502800</v>
          </cell>
          <cell r="P112">
            <v>375701</v>
          </cell>
          <cell r="Q112">
            <v>1281509</v>
          </cell>
          <cell r="R112">
            <v>120647</v>
          </cell>
          <cell r="S112">
            <v>0</v>
          </cell>
          <cell r="T112">
            <v>0</v>
          </cell>
          <cell r="U112">
            <v>0</v>
          </cell>
          <cell r="V112">
            <v>0</v>
          </cell>
        </row>
        <row r="113">
          <cell r="A113">
            <v>43100</v>
          </cell>
          <cell r="B113">
            <v>2287961</v>
          </cell>
          <cell r="C113">
            <v>496348</v>
          </cell>
          <cell r="D113">
            <v>2287961</v>
          </cell>
          <cell r="E113">
            <v>0</v>
          </cell>
          <cell r="F113">
            <v>0</v>
          </cell>
          <cell r="G113">
            <v>0</v>
          </cell>
          <cell r="H113">
            <v>0</v>
          </cell>
          <cell r="I113">
            <v>0</v>
          </cell>
          <cell r="J113">
            <v>0</v>
          </cell>
          <cell r="K113">
            <v>0</v>
          </cell>
          <cell r="L113">
            <v>0</v>
          </cell>
          <cell r="M113">
            <v>0</v>
          </cell>
          <cell r="N113">
            <v>0</v>
          </cell>
          <cell r="O113">
            <v>1127099</v>
          </cell>
          <cell r="P113">
            <v>375701</v>
          </cell>
          <cell r="Q113">
            <v>1160862</v>
          </cell>
          <cell r="R113">
            <v>120647</v>
          </cell>
          <cell r="S113">
            <v>0</v>
          </cell>
          <cell r="T113">
            <v>0</v>
          </cell>
          <cell r="U113">
            <v>0</v>
          </cell>
          <cell r="V113">
            <v>0</v>
          </cell>
        </row>
        <row r="114">
          <cell r="A114">
            <v>43465</v>
          </cell>
          <cell r="B114">
            <v>1791613</v>
          </cell>
          <cell r="C114">
            <v>496348</v>
          </cell>
          <cell r="D114">
            <v>1791613</v>
          </cell>
          <cell r="E114">
            <v>0</v>
          </cell>
          <cell r="F114">
            <v>0</v>
          </cell>
          <cell r="G114">
            <v>0</v>
          </cell>
          <cell r="H114">
            <v>0</v>
          </cell>
          <cell r="I114">
            <v>0</v>
          </cell>
          <cell r="J114">
            <v>0</v>
          </cell>
          <cell r="K114">
            <v>0</v>
          </cell>
          <cell r="L114">
            <v>0</v>
          </cell>
          <cell r="M114">
            <v>0</v>
          </cell>
          <cell r="N114">
            <v>0</v>
          </cell>
          <cell r="O114">
            <v>751398</v>
          </cell>
          <cell r="P114">
            <v>375701</v>
          </cell>
          <cell r="Q114">
            <v>1040215</v>
          </cell>
          <cell r="R114">
            <v>120647</v>
          </cell>
          <cell r="S114">
            <v>0</v>
          </cell>
          <cell r="T114">
            <v>0</v>
          </cell>
          <cell r="U114">
            <v>0</v>
          </cell>
          <cell r="V114">
            <v>0</v>
          </cell>
        </row>
        <row r="115">
          <cell r="A115">
            <v>43830</v>
          </cell>
          <cell r="B115">
            <v>1295265</v>
          </cell>
          <cell r="C115">
            <v>496344</v>
          </cell>
          <cell r="D115">
            <v>1295265</v>
          </cell>
          <cell r="E115">
            <v>0</v>
          </cell>
          <cell r="F115">
            <v>0</v>
          </cell>
          <cell r="G115">
            <v>0</v>
          </cell>
          <cell r="H115">
            <v>0</v>
          </cell>
          <cell r="I115">
            <v>0</v>
          </cell>
          <cell r="J115">
            <v>0</v>
          </cell>
          <cell r="K115">
            <v>0</v>
          </cell>
          <cell r="L115">
            <v>0</v>
          </cell>
          <cell r="M115">
            <v>0</v>
          </cell>
          <cell r="N115">
            <v>0</v>
          </cell>
          <cell r="O115">
            <v>375697</v>
          </cell>
          <cell r="P115">
            <v>375697</v>
          </cell>
          <cell r="Q115">
            <v>919568</v>
          </cell>
          <cell r="R115">
            <v>120647</v>
          </cell>
          <cell r="S115">
            <v>0</v>
          </cell>
          <cell r="T115">
            <v>0</v>
          </cell>
          <cell r="U115">
            <v>0</v>
          </cell>
          <cell r="V115">
            <v>0</v>
          </cell>
        </row>
        <row r="116">
          <cell r="A116">
            <v>44196</v>
          </cell>
          <cell r="B116">
            <v>798921</v>
          </cell>
          <cell r="C116">
            <v>120647</v>
          </cell>
          <cell r="D116">
            <v>798921</v>
          </cell>
          <cell r="E116">
            <v>0</v>
          </cell>
          <cell r="F116">
            <v>0</v>
          </cell>
          <cell r="G116">
            <v>0</v>
          </cell>
          <cell r="H116">
            <v>0</v>
          </cell>
          <cell r="I116">
            <v>0</v>
          </cell>
          <cell r="J116">
            <v>0</v>
          </cell>
          <cell r="K116">
            <v>0</v>
          </cell>
          <cell r="L116">
            <v>0</v>
          </cell>
          <cell r="M116">
            <v>0</v>
          </cell>
          <cell r="N116">
            <v>0</v>
          </cell>
          <cell r="O116">
            <v>0</v>
          </cell>
          <cell r="P116">
            <v>0</v>
          </cell>
          <cell r="Q116">
            <v>798921</v>
          </cell>
          <cell r="R116">
            <v>120647</v>
          </cell>
          <cell r="S116">
            <v>0</v>
          </cell>
          <cell r="T116">
            <v>0</v>
          </cell>
          <cell r="U116">
            <v>0</v>
          </cell>
          <cell r="V116">
            <v>0</v>
          </cell>
        </row>
        <row r="117">
          <cell r="A117">
            <v>44561</v>
          </cell>
          <cell r="B117">
            <v>678274</v>
          </cell>
          <cell r="C117">
            <v>120647</v>
          </cell>
          <cell r="D117">
            <v>678274</v>
          </cell>
          <cell r="E117">
            <v>0</v>
          </cell>
          <cell r="F117">
            <v>0</v>
          </cell>
          <cell r="G117">
            <v>0</v>
          </cell>
          <cell r="H117">
            <v>0</v>
          </cell>
          <cell r="I117">
            <v>0</v>
          </cell>
          <cell r="J117">
            <v>0</v>
          </cell>
          <cell r="K117">
            <v>0</v>
          </cell>
          <cell r="L117">
            <v>0</v>
          </cell>
          <cell r="M117">
            <v>0</v>
          </cell>
          <cell r="N117">
            <v>0</v>
          </cell>
          <cell r="O117">
            <v>0</v>
          </cell>
          <cell r="P117">
            <v>0</v>
          </cell>
          <cell r="Q117">
            <v>678274</v>
          </cell>
          <cell r="R117">
            <v>120647</v>
          </cell>
          <cell r="S117">
            <v>0</v>
          </cell>
          <cell r="T117">
            <v>0</v>
          </cell>
          <cell r="U117">
            <v>0</v>
          </cell>
          <cell r="V117">
            <v>0</v>
          </cell>
        </row>
        <row r="118">
          <cell r="A118">
            <v>44926</v>
          </cell>
          <cell r="B118">
            <v>557627</v>
          </cell>
          <cell r="C118">
            <v>120647</v>
          </cell>
          <cell r="D118">
            <v>557627</v>
          </cell>
          <cell r="O118">
            <v>0</v>
          </cell>
          <cell r="P118">
            <v>0</v>
          </cell>
          <cell r="Q118">
            <v>557627</v>
          </cell>
          <cell r="R118">
            <v>120647</v>
          </cell>
        </row>
        <row r="119">
          <cell r="A119">
            <v>45291</v>
          </cell>
          <cell r="B119">
            <v>436980</v>
          </cell>
          <cell r="C119">
            <v>120647</v>
          </cell>
          <cell r="D119">
            <v>436980</v>
          </cell>
          <cell r="O119">
            <v>0</v>
          </cell>
          <cell r="P119">
            <v>0</v>
          </cell>
          <cell r="Q119">
            <v>436980</v>
          </cell>
          <cell r="R119">
            <v>120647</v>
          </cell>
        </row>
        <row r="120">
          <cell r="A120">
            <v>45657</v>
          </cell>
          <cell r="B120">
            <v>316333</v>
          </cell>
          <cell r="C120">
            <v>120647</v>
          </cell>
          <cell r="D120">
            <v>316333</v>
          </cell>
          <cell r="O120">
            <v>0</v>
          </cell>
          <cell r="P120">
            <v>0</v>
          </cell>
          <cell r="Q120">
            <v>316333</v>
          </cell>
          <cell r="R120">
            <v>120647</v>
          </cell>
        </row>
        <row r="121">
          <cell r="A121">
            <v>46022</v>
          </cell>
          <cell r="B121">
            <v>195686</v>
          </cell>
          <cell r="C121">
            <v>120647</v>
          </cell>
          <cell r="D121">
            <v>195686</v>
          </cell>
          <cell r="Q121">
            <v>195686</v>
          </cell>
          <cell r="R121">
            <v>120647</v>
          </cell>
        </row>
        <row r="122">
          <cell r="A122">
            <v>46387</v>
          </cell>
          <cell r="B122">
            <v>75039</v>
          </cell>
          <cell r="C122">
            <v>75039</v>
          </cell>
          <cell r="D122">
            <v>75039</v>
          </cell>
          <cell r="Q122">
            <v>75039</v>
          </cell>
          <cell r="R122">
            <v>75039</v>
          </cell>
        </row>
        <row r="123">
          <cell r="A123">
            <v>46752</v>
          </cell>
          <cell r="B123">
            <v>0</v>
          </cell>
          <cell r="C123">
            <v>0</v>
          </cell>
          <cell r="D123">
            <v>0</v>
          </cell>
          <cell r="Q123">
            <v>0</v>
          </cell>
          <cell r="R123">
            <v>0</v>
          </cell>
        </row>
        <row r="129">
          <cell r="A129">
            <v>41639</v>
          </cell>
          <cell r="B129">
            <v>0</v>
          </cell>
          <cell r="C129">
            <v>0</v>
          </cell>
          <cell r="E129">
            <v>0</v>
          </cell>
          <cell r="F129">
            <v>0</v>
          </cell>
          <cell r="G129">
            <v>0</v>
          </cell>
          <cell r="H129">
            <v>0</v>
          </cell>
          <cell r="I129">
            <v>0</v>
          </cell>
          <cell r="J129">
            <v>0</v>
          </cell>
          <cell r="K129">
            <v>0</v>
          </cell>
          <cell r="L129">
            <v>0</v>
          </cell>
          <cell r="M129">
            <v>0</v>
          </cell>
          <cell r="N129">
            <v>0</v>
          </cell>
          <cell r="O129">
            <v>0</v>
          </cell>
          <cell r="P129">
            <v>0</v>
          </cell>
          <cell r="Q129">
            <v>0</v>
          </cell>
          <cell r="R129">
            <v>0</v>
          </cell>
          <cell r="S129">
            <v>0</v>
          </cell>
          <cell r="T129">
            <v>0</v>
          </cell>
          <cell r="U129">
            <v>0</v>
          </cell>
          <cell r="V129">
            <v>0</v>
          </cell>
        </row>
        <row r="130">
          <cell r="A130">
            <v>42004</v>
          </cell>
          <cell r="B130">
            <v>0</v>
          </cell>
          <cell r="C130">
            <v>0</v>
          </cell>
          <cell r="E130">
            <v>0</v>
          </cell>
          <cell r="F130">
            <v>0</v>
          </cell>
          <cell r="G130">
            <v>0</v>
          </cell>
          <cell r="H130">
            <v>0</v>
          </cell>
          <cell r="I130">
            <v>0</v>
          </cell>
          <cell r="J130">
            <v>0</v>
          </cell>
          <cell r="K130">
            <v>0</v>
          </cell>
          <cell r="L130">
            <v>0</v>
          </cell>
          <cell r="M130">
            <v>0</v>
          </cell>
          <cell r="N130">
            <v>0</v>
          </cell>
          <cell r="O130">
            <v>0</v>
          </cell>
          <cell r="P130">
            <v>0</v>
          </cell>
          <cell r="Q130">
            <v>0</v>
          </cell>
          <cell r="R130">
            <v>0</v>
          </cell>
          <cell r="S130">
            <v>0</v>
          </cell>
          <cell r="T130">
            <v>0</v>
          </cell>
          <cell r="U130">
            <v>0</v>
          </cell>
          <cell r="V130">
            <v>0</v>
          </cell>
        </row>
        <row r="131">
          <cell r="A131">
            <v>42369</v>
          </cell>
          <cell r="B131">
            <v>0</v>
          </cell>
          <cell r="C131">
            <v>0</v>
          </cell>
          <cell r="E131">
            <v>0</v>
          </cell>
          <cell r="F131">
            <v>0</v>
          </cell>
          <cell r="G131">
            <v>0</v>
          </cell>
          <cell r="H131">
            <v>0</v>
          </cell>
          <cell r="I131">
            <v>0</v>
          </cell>
          <cell r="J131">
            <v>0</v>
          </cell>
          <cell r="K131">
            <v>0</v>
          </cell>
          <cell r="L131">
            <v>0</v>
          </cell>
          <cell r="M131">
            <v>0</v>
          </cell>
          <cell r="N131">
            <v>0</v>
          </cell>
          <cell r="O131">
            <v>0</v>
          </cell>
          <cell r="P131">
            <v>0</v>
          </cell>
          <cell r="Q131">
            <v>0</v>
          </cell>
          <cell r="R131">
            <v>0</v>
          </cell>
          <cell r="S131">
            <v>0</v>
          </cell>
          <cell r="T131">
            <v>0</v>
          </cell>
          <cell r="U131">
            <v>0</v>
          </cell>
          <cell r="V131">
            <v>0</v>
          </cell>
        </row>
        <row r="132">
          <cell r="A132">
            <v>42735</v>
          </cell>
          <cell r="B132">
            <v>0</v>
          </cell>
          <cell r="C132">
            <v>0</v>
          </cell>
          <cell r="E132">
            <v>0</v>
          </cell>
          <cell r="F132">
            <v>0</v>
          </cell>
          <cell r="G132">
            <v>0</v>
          </cell>
          <cell r="H132">
            <v>0</v>
          </cell>
          <cell r="I132">
            <v>0</v>
          </cell>
          <cell r="J132">
            <v>0</v>
          </cell>
          <cell r="K132">
            <v>0</v>
          </cell>
          <cell r="L132">
            <v>0</v>
          </cell>
          <cell r="M132">
            <v>0</v>
          </cell>
          <cell r="N132">
            <v>0</v>
          </cell>
          <cell r="O132">
            <v>0</v>
          </cell>
          <cell r="P132">
            <v>0</v>
          </cell>
          <cell r="Q132">
            <v>0</v>
          </cell>
          <cell r="R132">
            <v>0</v>
          </cell>
          <cell r="S132">
            <v>0</v>
          </cell>
          <cell r="T132">
            <v>0</v>
          </cell>
          <cell r="U132">
            <v>0</v>
          </cell>
          <cell r="V132">
            <v>0</v>
          </cell>
        </row>
        <row r="133">
          <cell r="A133">
            <v>43100</v>
          </cell>
          <cell r="B133">
            <v>0</v>
          </cell>
          <cell r="C133">
            <v>0</v>
          </cell>
          <cell r="E133">
            <v>0</v>
          </cell>
          <cell r="F133">
            <v>0</v>
          </cell>
          <cell r="G133">
            <v>0</v>
          </cell>
          <cell r="H133">
            <v>0</v>
          </cell>
          <cell r="I133">
            <v>0</v>
          </cell>
          <cell r="J133">
            <v>0</v>
          </cell>
          <cell r="K133">
            <v>0</v>
          </cell>
          <cell r="L133">
            <v>0</v>
          </cell>
          <cell r="M133">
            <v>0</v>
          </cell>
          <cell r="N133">
            <v>0</v>
          </cell>
          <cell r="O133">
            <v>0</v>
          </cell>
          <cell r="P133">
            <v>0</v>
          </cell>
          <cell r="Q133">
            <v>0</v>
          </cell>
          <cell r="R133">
            <v>0</v>
          </cell>
          <cell r="S133">
            <v>0</v>
          </cell>
          <cell r="T133">
            <v>0</v>
          </cell>
          <cell r="U133">
            <v>0</v>
          </cell>
          <cell r="V133">
            <v>0</v>
          </cell>
        </row>
        <row r="134">
          <cell r="A134">
            <v>43465</v>
          </cell>
          <cell r="B134">
            <v>0</v>
          </cell>
          <cell r="C134">
            <v>0</v>
          </cell>
          <cell r="E134">
            <v>0</v>
          </cell>
          <cell r="F134">
            <v>0</v>
          </cell>
          <cell r="G134">
            <v>0</v>
          </cell>
          <cell r="H134">
            <v>0</v>
          </cell>
          <cell r="I134">
            <v>0</v>
          </cell>
          <cell r="J134">
            <v>0</v>
          </cell>
          <cell r="K134">
            <v>0</v>
          </cell>
          <cell r="L134">
            <v>0</v>
          </cell>
          <cell r="M134">
            <v>0</v>
          </cell>
          <cell r="N134">
            <v>0</v>
          </cell>
          <cell r="O134">
            <v>0</v>
          </cell>
          <cell r="P134">
            <v>0</v>
          </cell>
          <cell r="Q134">
            <v>0</v>
          </cell>
          <cell r="R134">
            <v>0</v>
          </cell>
          <cell r="S134">
            <v>0</v>
          </cell>
          <cell r="T134">
            <v>0</v>
          </cell>
          <cell r="U134">
            <v>0</v>
          </cell>
          <cell r="V134">
            <v>0</v>
          </cell>
        </row>
        <row r="135">
          <cell r="A135">
            <v>43830</v>
          </cell>
          <cell r="B135">
            <v>0</v>
          </cell>
          <cell r="C135">
            <v>0</v>
          </cell>
          <cell r="E135">
            <v>0</v>
          </cell>
          <cell r="F135">
            <v>0</v>
          </cell>
          <cell r="G135">
            <v>0</v>
          </cell>
          <cell r="H135">
            <v>0</v>
          </cell>
          <cell r="I135">
            <v>0</v>
          </cell>
          <cell r="J135">
            <v>0</v>
          </cell>
          <cell r="K135">
            <v>0</v>
          </cell>
          <cell r="L135">
            <v>0</v>
          </cell>
          <cell r="M135">
            <v>0</v>
          </cell>
          <cell r="N135">
            <v>0</v>
          </cell>
          <cell r="O135">
            <v>0</v>
          </cell>
          <cell r="P135">
            <v>0</v>
          </cell>
          <cell r="Q135">
            <v>0</v>
          </cell>
          <cell r="R135">
            <v>0</v>
          </cell>
          <cell r="S135">
            <v>0</v>
          </cell>
          <cell r="T135">
            <v>0</v>
          </cell>
          <cell r="U135">
            <v>0</v>
          </cell>
          <cell r="V135">
            <v>0</v>
          </cell>
        </row>
        <row r="136">
          <cell r="A136">
            <v>44196</v>
          </cell>
          <cell r="B136">
            <v>0</v>
          </cell>
          <cell r="C136">
            <v>0</v>
          </cell>
          <cell r="E136">
            <v>0</v>
          </cell>
          <cell r="F136">
            <v>0</v>
          </cell>
          <cell r="G136">
            <v>0</v>
          </cell>
          <cell r="H136">
            <v>0</v>
          </cell>
          <cell r="I136">
            <v>0</v>
          </cell>
          <cell r="J136">
            <v>0</v>
          </cell>
          <cell r="K136">
            <v>0</v>
          </cell>
          <cell r="L136">
            <v>0</v>
          </cell>
          <cell r="M136">
            <v>0</v>
          </cell>
          <cell r="N136">
            <v>0</v>
          </cell>
          <cell r="O136">
            <v>0</v>
          </cell>
          <cell r="P136">
            <v>0</v>
          </cell>
          <cell r="Q136">
            <v>0</v>
          </cell>
          <cell r="R136">
            <v>0</v>
          </cell>
          <cell r="S136">
            <v>0</v>
          </cell>
          <cell r="T136">
            <v>0</v>
          </cell>
          <cell r="U136">
            <v>0</v>
          </cell>
          <cell r="V136">
            <v>0</v>
          </cell>
        </row>
        <row r="137">
          <cell r="A137">
            <v>44561</v>
          </cell>
          <cell r="B137">
            <v>0</v>
          </cell>
          <cell r="C137">
            <v>0</v>
          </cell>
          <cell r="E137">
            <v>0</v>
          </cell>
          <cell r="F137">
            <v>0</v>
          </cell>
          <cell r="G137">
            <v>0</v>
          </cell>
          <cell r="H137">
            <v>0</v>
          </cell>
          <cell r="I137">
            <v>0</v>
          </cell>
          <cell r="J137">
            <v>0</v>
          </cell>
          <cell r="K137">
            <v>0</v>
          </cell>
          <cell r="L137">
            <v>0</v>
          </cell>
          <cell r="M137">
            <v>0</v>
          </cell>
          <cell r="N137">
            <v>0</v>
          </cell>
          <cell r="O137">
            <v>0</v>
          </cell>
          <cell r="P137">
            <v>0</v>
          </cell>
          <cell r="Q137">
            <v>0</v>
          </cell>
          <cell r="R137">
            <v>0</v>
          </cell>
          <cell r="S137">
            <v>0</v>
          </cell>
          <cell r="T137">
            <v>0</v>
          </cell>
          <cell r="U137">
            <v>0</v>
          </cell>
          <cell r="V137">
            <v>0</v>
          </cell>
        </row>
        <row r="138">
          <cell r="A138">
            <v>44926</v>
          </cell>
          <cell r="O138">
            <v>0</v>
          </cell>
          <cell r="P138">
            <v>0</v>
          </cell>
        </row>
        <row r="139">
          <cell r="A139">
            <v>45291</v>
          </cell>
          <cell r="O139">
            <v>0</v>
          </cell>
          <cell r="P139">
            <v>0</v>
          </cell>
        </row>
        <row r="140">
          <cell r="A140">
            <v>45657</v>
          </cell>
          <cell r="O140">
            <v>0</v>
          </cell>
          <cell r="P140">
            <v>0</v>
          </cell>
        </row>
      </sheetData>
      <sheetData sheetId="10">
        <row r="8">
          <cell r="A8">
            <v>41639</v>
          </cell>
          <cell r="B8">
            <v>851587</v>
          </cell>
          <cell r="C8">
            <v>283863</v>
          </cell>
          <cell r="E8">
            <v>851587</v>
          </cell>
          <cell r="F8">
            <v>283863</v>
          </cell>
          <cell r="G8">
            <v>0</v>
          </cell>
          <cell r="H8">
            <v>0</v>
          </cell>
          <cell r="I8">
            <v>0</v>
          </cell>
          <cell r="J8">
            <v>0</v>
          </cell>
          <cell r="K8">
            <v>0</v>
          </cell>
          <cell r="L8">
            <v>0</v>
          </cell>
          <cell r="M8">
            <v>0</v>
          </cell>
          <cell r="N8">
            <v>0</v>
          </cell>
          <cell r="O8">
            <v>0</v>
          </cell>
          <cell r="P8">
            <v>0</v>
          </cell>
          <cell r="Q8">
            <v>0</v>
          </cell>
          <cell r="R8">
            <v>0</v>
          </cell>
          <cell r="S8">
            <v>0</v>
          </cell>
          <cell r="T8">
            <v>0</v>
          </cell>
          <cell r="U8">
            <v>0</v>
          </cell>
          <cell r="V8">
            <v>0</v>
          </cell>
        </row>
        <row r="9">
          <cell r="A9">
            <v>42004</v>
          </cell>
          <cell r="B9">
            <v>1518483</v>
          </cell>
          <cell r="C9">
            <v>362458</v>
          </cell>
          <cell r="D9">
            <v>1518483</v>
          </cell>
          <cell r="E9">
            <v>567724</v>
          </cell>
          <cell r="F9">
            <v>283863</v>
          </cell>
          <cell r="G9">
            <v>950759</v>
          </cell>
          <cell r="H9">
            <v>78595</v>
          </cell>
          <cell r="I9">
            <v>0</v>
          </cell>
          <cell r="J9">
            <v>0</v>
          </cell>
          <cell r="K9">
            <v>0</v>
          </cell>
          <cell r="L9">
            <v>0</v>
          </cell>
          <cell r="M9">
            <v>0</v>
          </cell>
          <cell r="N9">
            <v>0</v>
          </cell>
          <cell r="O9">
            <v>0</v>
          </cell>
          <cell r="P9">
            <v>0</v>
          </cell>
          <cell r="Q9">
            <v>0</v>
          </cell>
          <cell r="R9">
            <v>0</v>
          </cell>
          <cell r="S9">
            <v>0</v>
          </cell>
          <cell r="T9">
            <v>0</v>
          </cell>
          <cell r="U9">
            <v>0</v>
          </cell>
          <cell r="V9">
            <v>0</v>
          </cell>
        </row>
        <row r="10">
          <cell r="A10">
            <v>42369</v>
          </cell>
          <cell r="B10">
            <v>1156025</v>
          </cell>
          <cell r="C10">
            <v>362456</v>
          </cell>
          <cell r="D10">
            <v>1156025</v>
          </cell>
          <cell r="E10">
            <v>283861</v>
          </cell>
          <cell r="F10">
            <v>283861</v>
          </cell>
          <cell r="G10">
            <v>872164</v>
          </cell>
          <cell r="H10">
            <v>78595</v>
          </cell>
          <cell r="I10">
            <v>0</v>
          </cell>
          <cell r="J10">
            <v>0</v>
          </cell>
          <cell r="K10">
            <v>0</v>
          </cell>
          <cell r="L10">
            <v>0</v>
          </cell>
          <cell r="M10">
            <v>0</v>
          </cell>
          <cell r="N10">
            <v>0</v>
          </cell>
          <cell r="O10">
            <v>0</v>
          </cell>
          <cell r="P10">
            <v>0</v>
          </cell>
          <cell r="Q10">
            <v>0</v>
          </cell>
          <cell r="R10">
            <v>0</v>
          </cell>
          <cell r="S10">
            <v>0</v>
          </cell>
          <cell r="T10">
            <v>0</v>
          </cell>
          <cell r="U10">
            <v>0</v>
          </cell>
          <cell r="V10">
            <v>0</v>
          </cell>
        </row>
        <row r="11">
          <cell r="A11">
            <v>42735</v>
          </cell>
          <cell r="B11">
            <v>793569</v>
          </cell>
          <cell r="C11">
            <v>78595</v>
          </cell>
          <cell r="D11">
            <v>793569</v>
          </cell>
          <cell r="E11">
            <v>0</v>
          </cell>
          <cell r="F11">
            <v>0</v>
          </cell>
          <cell r="G11">
            <v>793569</v>
          </cell>
          <cell r="H11">
            <v>78595</v>
          </cell>
          <cell r="I11">
            <v>0</v>
          </cell>
          <cell r="J11">
            <v>0</v>
          </cell>
          <cell r="K11">
            <v>0</v>
          </cell>
          <cell r="L11">
            <v>0</v>
          </cell>
          <cell r="M11">
            <v>0</v>
          </cell>
          <cell r="N11">
            <v>0</v>
          </cell>
          <cell r="O11">
            <v>0</v>
          </cell>
          <cell r="P11">
            <v>0</v>
          </cell>
          <cell r="Q11">
            <v>0</v>
          </cell>
          <cell r="R11">
            <v>0</v>
          </cell>
          <cell r="S11">
            <v>0</v>
          </cell>
          <cell r="T11">
            <v>0</v>
          </cell>
          <cell r="U11">
            <v>0</v>
          </cell>
          <cell r="V11">
            <v>0</v>
          </cell>
        </row>
        <row r="12">
          <cell r="A12">
            <v>43100</v>
          </cell>
          <cell r="B12">
            <v>714974</v>
          </cell>
          <cell r="C12">
            <v>78595</v>
          </cell>
          <cell r="D12">
            <v>714974</v>
          </cell>
          <cell r="E12">
            <v>0</v>
          </cell>
          <cell r="F12">
            <v>0</v>
          </cell>
          <cell r="G12">
            <v>714974</v>
          </cell>
          <cell r="H12">
            <v>78595</v>
          </cell>
          <cell r="I12">
            <v>0</v>
          </cell>
          <cell r="J12">
            <v>0</v>
          </cell>
          <cell r="K12">
            <v>0</v>
          </cell>
          <cell r="L12">
            <v>0</v>
          </cell>
          <cell r="M12">
            <v>0</v>
          </cell>
          <cell r="N12">
            <v>0</v>
          </cell>
          <cell r="O12">
            <v>0</v>
          </cell>
          <cell r="P12">
            <v>0</v>
          </cell>
          <cell r="Q12">
            <v>0</v>
          </cell>
          <cell r="R12">
            <v>0</v>
          </cell>
          <cell r="S12">
            <v>0</v>
          </cell>
          <cell r="T12">
            <v>0</v>
          </cell>
          <cell r="U12">
            <v>0</v>
          </cell>
          <cell r="V12">
            <v>0</v>
          </cell>
        </row>
        <row r="13">
          <cell r="A13">
            <v>43465</v>
          </cell>
          <cell r="B13">
            <v>636379</v>
          </cell>
          <cell r="C13">
            <v>78595</v>
          </cell>
          <cell r="D13">
            <v>636379</v>
          </cell>
          <cell r="E13">
            <v>0</v>
          </cell>
          <cell r="F13">
            <v>0</v>
          </cell>
          <cell r="G13">
            <v>636379</v>
          </cell>
          <cell r="H13">
            <v>78595</v>
          </cell>
          <cell r="I13">
            <v>0</v>
          </cell>
          <cell r="J13">
            <v>0</v>
          </cell>
          <cell r="K13">
            <v>0</v>
          </cell>
          <cell r="L13">
            <v>0</v>
          </cell>
          <cell r="M13">
            <v>0</v>
          </cell>
          <cell r="N13">
            <v>0</v>
          </cell>
          <cell r="O13">
            <v>0</v>
          </cell>
          <cell r="P13">
            <v>0</v>
          </cell>
          <cell r="Q13">
            <v>0</v>
          </cell>
          <cell r="R13">
            <v>0</v>
          </cell>
          <cell r="S13">
            <v>0</v>
          </cell>
          <cell r="T13">
            <v>0</v>
          </cell>
          <cell r="U13">
            <v>0</v>
          </cell>
          <cell r="V13">
            <v>0</v>
          </cell>
        </row>
        <row r="14">
          <cell r="A14">
            <v>43830</v>
          </cell>
          <cell r="B14">
            <v>557784</v>
          </cell>
          <cell r="C14">
            <v>78595</v>
          </cell>
          <cell r="D14">
            <v>557784</v>
          </cell>
          <cell r="E14">
            <v>0</v>
          </cell>
          <cell r="F14">
            <v>0</v>
          </cell>
          <cell r="G14">
            <v>557784</v>
          </cell>
          <cell r="H14">
            <v>78595</v>
          </cell>
          <cell r="I14">
            <v>0</v>
          </cell>
          <cell r="J14">
            <v>0</v>
          </cell>
          <cell r="K14">
            <v>0</v>
          </cell>
          <cell r="L14">
            <v>0</v>
          </cell>
          <cell r="M14">
            <v>0</v>
          </cell>
          <cell r="N14">
            <v>0</v>
          </cell>
          <cell r="O14">
            <v>0</v>
          </cell>
          <cell r="P14">
            <v>0</v>
          </cell>
          <cell r="Q14">
            <v>0</v>
          </cell>
          <cell r="R14">
            <v>0</v>
          </cell>
          <cell r="S14">
            <v>0</v>
          </cell>
          <cell r="T14">
            <v>0</v>
          </cell>
          <cell r="U14">
            <v>0</v>
          </cell>
          <cell r="V14">
            <v>0</v>
          </cell>
        </row>
        <row r="15">
          <cell r="A15">
            <v>44196</v>
          </cell>
          <cell r="B15">
            <v>479189</v>
          </cell>
          <cell r="C15">
            <v>78595</v>
          </cell>
          <cell r="D15">
            <v>479189</v>
          </cell>
          <cell r="E15">
            <v>0</v>
          </cell>
          <cell r="F15">
            <v>0</v>
          </cell>
          <cell r="G15">
            <v>479189</v>
          </cell>
          <cell r="H15">
            <v>78595</v>
          </cell>
          <cell r="I15">
            <v>0</v>
          </cell>
          <cell r="J15">
            <v>0</v>
          </cell>
          <cell r="K15">
            <v>0</v>
          </cell>
          <cell r="L15">
            <v>0</v>
          </cell>
          <cell r="M15">
            <v>0</v>
          </cell>
          <cell r="N15">
            <v>0</v>
          </cell>
          <cell r="O15">
            <v>0</v>
          </cell>
          <cell r="P15">
            <v>0</v>
          </cell>
          <cell r="Q15">
            <v>0</v>
          </cell>
          <cell r="R15">
            <v>0</v>
          </cell>
          <cell r="S15">
            <v>0</v>
          </cell>
          <cell r="T15">
            <v>0</v>
          </cell>
          <cell r="U15">
            <v>0</v>
          </cell>
          <cell r="V15">
            <v>0</v>
          </cell>
        </row>
        <row r="16">
          <cell r="A16">
            <v>44561</v>
          </cell>
          <cell r="B16">
            <v>400594</v>
          </cell>
          <cell r="C16">
            <v>78595</v>
          </cell>
          <cell r="D16">
            <v>400594</v>
          </cell>
          <cell r="E16">
            <v>0</v>
          </cell>
          <cell r="F16">
            <v>0</v>
          </cell>
          <cell r="G16">
            <v>400594</v>
          </cell>
          <cell r="H16">
            <v>78595</v>
          </cell>
          <cell r="I16">
            <v>0</v>
          </cell>
          <cell r="J16">
            <v>0</v>
          </cell>
          <cell r="K16">
            <v>0</v>
          </cell>
          <cell r="L16">
            <v>0</v>
          </cell>
          <cell r="M16">
            <v>0</v>
          </cell>
          <cell r="N16">
            <v>0</v>
          </cell>
          <cell r="O16">
            <v>0</v>
          </cell>
          <cell r="P16">
            <v>0</v>
          </cell>
          <cell r="Q16">
            <v>0</v>
          </cell>
          <cell r="R16">
            <v>0</v>
          </cell>
          <cell r="S16">
            <v>0</v>
          </cell>
          <cell r="T16">
            <v>0</v>
          </cell>
          <cell r="U16">
            <v>0</v>
          </cell>
          <cell r="V16">
            <v>0</v>
          </cell>
        </row>
        <row r="17">
          <cell r="A17">
            <v>44926</v>
          </cell>
          <cell r="B17">
            <v>321999</v>
          </cell>
          <cell r="C17">
            <v>78595</v>
          </cell>
          <cell r="D17">
            <v>321999</v>
          </cell>
          <cell r="G17">
            <v>321999</v>
          </cell>
          <cell r="H17">
            <v>78595</v>
          </cell>
          <cell r="O17">
            <v>0</v>
          </cell>
          <cell r="P17">
            <v>0</v>
          </cell>
        </row>
        <row r="18">
          <cell r="A18">
            <v>45291</v>
          </cell>
          <cell r="B18">
            <v>243404</v>
          </cell>
          <cell r="C18">
            <v>78595</v>
          </cell>
          <cell r="D18">
            <v>243404</v>
          </cell>
          <cell r="G18">
            <v>243404</v>
          </cell>
          <cell r="H18">
            <v>78595</v>
          </cell>
          <cell r="O18">
            <v>0</v>
          </cell>
          <cell r="P18">
            <v>0</v>
          </cell>
        </row>
        <row r="19">
          <cell r="A19">
            <v>45657</v>
          </cell>
          <cell r="B19">
            <v>164809</v>
          </cell>
          <cell r="C19">
            <v>78595</v>
          </cell>
          <cell r="D19">
            <v>164809</v>
          </cell>
          <cell r="G19">
            <v>164809</v>
          </cell>
          <cell r="H19">
            <v>78595</v>
          </cell>
          <cell r="O19">
            <v>0</v>
          </cell>
          <cell r="P19">
            <v>0</v>
          </cell>
        </row>
        <row r="20">
          <cell r="A20">
            <v>46022</v>
          </cell>
          <cell r="B20">
            <v>86214</v>
          </cell>
          <cell r="C20">
            <v>78595</v>
          </cell>
          <cell r="D20">
            <v>86214</v>
          </cell>
          <cell r="G20">
            <v>86214</v>
          </cell>
          <cell r="H20">
            <v>78595</v>
          </cell>
        </row>
        <row r="21">
          <cell r="A21">
            <v>46387</v>
          </cell>
          <cell r="B21">
            <v>7619</v>
          </cell>
          <cell r="C21">
            <v>7619</v>
          </cell>
          <cell r="D21">
            <v>7619</v>
          </cell>
          <cell r="G21">
            <v>7619</v>
          </cell>
          <cell r="H21">
            <v>7619</v>
          </cell>
        </row>
        <row r="28">
          <cell r="A28">
            <v>41639</v>
          </cell>
          <cell r="B28">
            <v>1538716</v>
          </cell>
          <cell r="C28">
            <v>512905</v>
          </cell>
          <cell r="E28">
            <v>1538716</v>
          </cell>
          <cell r="F28">
            <v>512905</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row>
        <row r="29">
          <cell r="A29">
            <v>42004</v>
          </cell>
          <cell r="B29">
            <v>2618541</v>
          </cell>
          <cell r="C29">
            <v>644568</v>
          </cell>
          <cell r="D29">
            <v>2618541</v>
          </cell>
          <cell r="E29">
            <v>1025811</v>
          </cell>
          <cell r="F29">
            <v>512905</v>
          </cell>
          <cell r="G29">
            <v>1592730</v>
          </cell>
          <cell r="H29">
            <v>131663</v>
          </cell>
          <cell r="I29">
            <v>0</v>
          </cell>
          <cell r="J29">
            <v>0</v>
          </cell>
          <cell r="K29">
            <v>0</v>
          </cell>
          <cell r="L29">
            <v>0</v>
          </cell>
          <cell r="M29">
            <v>0</v>
          </cell>
          <cell r="N29">
            <v>0</v>
          </cell>
          <cell r="O29">
            <v>0</v>
          </cell>
          <cell r="P29">
            <v>0</v>
          </cell>
          <cell r="Q29">
            <v>0</v>
          </cell>
          <cell r="R29">
            <v>0</v>
          </cell>
          <cell r="S29">
            <v>0</v>
          </cell>
          <cell r="T29">
            <v>0</v>
          </cell>
          <cell r="U29">
            <v>0</v>
          </cell>
          <cell r="V29">
            <v>0</v>
          </cell>
        </row>
        <row r="30">
          <cell r="A30">
            <v>42369</v>
          </cell>
          <cell r="B30">
            <v>1973973</v>
          </cell>
          <cell r="C30">
            <v>644568</v>
          </cell>
          <cell r="D30">
            <v>1973973</v>
          </cell>
          <cell r="E30">
            <v>512906</v>
          </cell>
          <cell r="F30">
            <v>512905</v>
          </cell>
          <cell r="G30">
            <v>1461067</v>
          </cell>
          <cell r="H30">
            <v>131663</v>
          </cell>
          <cell r="I30">
            <v>0</v>
          </cell>
          <cell r="J30">
            <v>0</v>
          </cell>
          <cell r="K30">
            <v>0</v>
          </cell>
          <cell r="L30">
            <v>0</v>
          </cell>
          <cell r="M30">
            <v>0</v>
          </cell>
          <cell r="N30">
            <v>0</v>
          </cell>
          <cell r="O30">
            <v>0</v>
          </cell>
          <cell r="P30">
            <v>0</v>
          </cell>
          <cell r="Q30">
            <v>0</v>
          </cell>
          <cell r="R30">
            <v>0</v>
          </cell>
          <cell r="S30">
            <v>0</v>
          </cell>
          <cell r="T30">
            <v>0</v>
          </cell>
          <cell r="U30">
            <v>0</v>
          </cell>
          <cell r="V30">
            <v>0</v>
          </cell>
        </row>
        <row r="31">
          <cell r="A31">
            <v>42735</v>
          </cell>
          <cell r="B31">
            <v>1329405</v>
          </cell>
          <cell r="C31">
            <v>131664</v>
          </cell>
          <cell r="D31">
            <v>1329405</v>
          </cell>
          <cell r="E31">
            <v>1</v>
          </cell>
          <cell r="F31">
            <v>1</v>
          </cell>
          <cell r="G31">
            <v>1329404</v>
          </cell>
          <cell r="H31">
            <v>131663</v>
          </cell>
          <cell r="I31">
            <v>0</v>
          </cell>
          <cell r="J31">
            <v>0</v>
          </cell>
          <cell r="K31">
            <v>0</v>
          </cell>
          <cell r="L31">
            <v>0</v>
          </cell>
          <cell r="M31">
            <v>0</v>
          </cell>
          <cell r="N31">
            <v>0</v>
          </cell>
          <cell r="O31">
            <v>0</v>
          </cell>
          <cell r="P31">
            <v>0</v>
          </cell>
          <cell r="Q31">
            <v>0</v>
          </cell>
          <cell r="R31">
            <v>0</v>
          </cell>
          <cell r="S31">
            <v>0</v>
          </cell>
          <cell r="T31">
            <v>0</v>
          </cell>
          <cell r="U31">
            <v>0</v>
          </cell>
          <cell r="V31">
            <v>0</v>
          </cell>
        </row>
        <row r="32">
          <cell r="A32">
            <v>43100</v>
          </cell>
          <cell r="B32">
            <v>1197741</v>
          </cell>
          <cell r="C32">
            <v>131663</v>
          </cell>
          <cell r="D32">
            <v>1197741</v>
          </cell>
          <cell r="E32">
            <v>0</v>
          </cell>
          <cell r="F32">
            <v>0</v>
          </cell>
          <cell r="G32">
            <v>1197741</v>
          </cell>
          <cell r="H32">
            <v>131663</v>
          </cell>
          <cell r="I32">
            <v>0</v>
          </cell>
          <cell r="J32">
            <v>0</v>
          </cell>
          <cell r="K32">
            <v>0</v>
          </cell>
          <cell r="L32">
            <v>0</v>
          </cell>
          <cell r="M32">
            <v>0</v>
          </cell>
          <cell r="N32">
            <v>0</v>
          </cell>
          <cell r="O32">
            <v>0</v>
          </cell>
          <cell r="P32">
            <v>0</v>
          </cell>
          <cell r="Q32">
            <v>0</v>
          </cell>
          <cell r="R32">
            <v>0</v>
          </cell>
          <cell r="S32">
            <v>0</v>
          </cell>
          <cell r="T32">
            <v>0</v>
          </cell>
          <cell r="U32">
            <v>0</v>
          </cell>
          <cell r="V32">
            <v>0</v>
          </cell>
        </row>
        <row r="33">
          <cell r="A33">
            <v>43465</v>
          </cell>
          <cell r="B33">
            <v>1066078</v>
          </cell>
          <cell r="C33">
            <v>131663</v>
          </cell>
          <cell r="D33">
            <v>1066078</v>
          </cell>
          <cell r="E33">
            <v>0</v>
          </cell>
          <cell r="F33">
            <v>0</v>
          </cell>
          <cell r="G33">
            <v>1066078</v>
          </cell>
          <cell r="H33">
            <v>131663</v>
          </cell>
          <cell r="I33">
            <v>0</v>
          </cell>
          <cell r="J33">
            <v>0</v>
          </cell>
          <cell r="K33">
            <v>0</v>
          </cell>
          <cell r="L33">
            <v>0</v>
          </cell>
          <cell r="M33">
            <v>0</v>
          </cell>
          <cell r="N33">
            <v>0</v>
          </cell>
          <cell r="O33">
            <v>0</v>
          </cell>
          <cell r="P33">
            <v>0</v>
          </cell>
          <cell r="Q33">
            <v>0</v>
          </cell>
          <cell r="R33">
            <v>0</v>
          </cell>
          <cell r="S33">
            <v>0</v>
          </cell>
          <cell r="T33">
            <v>0</v>
          </cell>
          <cell r="U33">
            <v>0</v>
          </cell>
          <cell r="V33">
            <v>0</v>
          </cell>
        </row>
        <row r="34">
          <cell r="A34">
            <v>43830</v>
          </cell>
          <cell r="B34">
            <v>934415</v>
          </cell>
          <cell r="C34">
            <v>131663</v>
          </cell>
          <cell r="D34">
            <v>934415</v>
          </cell>
          <cell r="E34">
            <v>0</v>
          </cell>
          <cell r="F34">
            <v>0</v>
          </cell>
          <cell r="G34">
            <v>934415</v>
          </cell>
          <cell r="H34">
            <v>131663</v>
          </cell>
          <cell r="I34">
            <v>0</v>
          </cell>
          <cell r="J34">
            <v>0</v>
          </cell>
          <cell r="K34">
            <v>0</v>
          </cell>
          <cell r="L34">
            <v>0</v>
          </cell>
          <cell r="M34">
            <v>0</v>
          </cell>
          <cell r="N34">
            <v>0</v>
          </cell>
          <cell r="O34">
            <v>0</v>
          </cell>
          <cell r="P34">
            <v>0</v>
          </cell>
          <cell r="Q34">
            <v>0</v>
          </cell>
          <cell r="R34">
            <v>0</v>
          </cell>
          <cell r="S34">
            <v>0</v>
          </cell>
          <cell r="T34">
            <v>0</v>
          </cell>
          <cell r="U34">
            <v>0</v>
          </cell>
          <cell r="V34">
            <v>0</v>
          </cell>
        </row>
        <row r="35">
          <cell r="A35">
            <v>44196</v>
          </cell>
          <cell r="B35">
            <v>802752</v>
          </cell>
          <cell r="C35">
            <v>131663</v>
          </cell>
          <cell r="D35">
            <v>802752</v>
          </cell>
          <cell r="E35">
            <v>0</v>
          </cell>
          <cell r="F35">
            <v>0</v>
          </cell>
          <cell r="G35">
            <v>802752</v>
          </cell>
          <cell r="H35">
            <v>131663</v>
          </cell>
          <cell r="I35">
            <v>0</v>
          </cell>
          <cell r="J35">
            <v>0</v>
          </cell>
          <cell r="K35">
            <v>0</v>
          </cell>
          <cell r="L35">
            <v>0</v>
          </cell>
          <cell r="M35">
            <v>0</v>
          </cell>
          <cell r="N35">
            <v>0</v>
          </cell>
          <cell r="O35">
            <v>0</v>
          </cell>
          <cell r="P35">
            <v>0</v>
          </cell>
          <cell r="Q35">
            <v>0</v>
          </cell>
          <cell r="R35">
            <v>0</v>
          </cell>
          <cell r="S35">
            <v>0</v>
          </cell>
          <cell r="T35">
            <v>0</v>
          </cell>
          <cell r="U35">
            <v>0</v>
          </cell>
          <cell r="V35">
            <v>0</v>
          </cell>
        </row>
        <row r="36">
          <cell r="A36">
            <v>44561</v>
          </cell>
          <cell r="B36">
            <v>671089</v>
          </cell>
          <cell r="C36">
            <v>131663</v>
          </cell>
          <cell r="D36">
            <v>671089</v>
          </cell>
          <cell r="E36">
            <v>0</v>
          </cell>
          <cell r="F36">
            <v>0</v>
          </cell>
          <cell r="G36">
            <v>671089</v>
          </cell>
          <cell r="H36">
            <v>131663</v>
          </cell>
          <cell r="I36">
            <v>0</v>
          </cell>
          <cell r="J36">
            <v>0</v>
          </cell>
          <cell r="K36">
            <v>0</v>
          </cell>
          <cell r="L36">
            <v>0</v>
          </cell>
          <cell r="M36">
            <v>0</v>
          </cell>
          <cell r="N36">
            <v>0</v>
          </cell>
          <cell r="O36">
            <v>0</v>
          </cell>
          <cell r="P36">
            <v>0</v>
          </cell>
          <cell r="Q36">
            <v>0</v>
          </cell>
          <cell r="R36">
            <v>0</v>
          </cell>
          <cell r="S36">
            <v>0</v>
          </cell>
          <cell r="T36">
            <v>0</v>
          </cell>
          <cell r="U36">
            <v>0</v>
          </cell>
          <cell r="V36">
            <v>0</v>
          </cell>
        </row>
        <row r="37">
          <cell r="A37">
            <v>44926</v>
          </cell>
          <cell r="B37">
            <v>539426</v>
          </cell>
          <cell r="C37">
            <v>131663</v>
          </cell>
          <cell r="D37">
            <v>539426</v>
          </cell>
          <cell r="G37">
            <v>539426</v>
          </cell>
          <cell r="H37">
            <v>131663</v>
          </cell>
          <cell r="O37">
            <v>0</v>
          </cell>
          <cell r="P37">
            <v>0</v>
          </cell>
        </row>
        <row r="38">
          <cell r="A38">
            <v>45291</v>
          </cell>
          <cell r="B38">
            <v>407763</v>
          </cell>
          <cell r="C38">
            <v>131663</v>
          </cell>
          <cell r="D38">
            <v>407763</v>
          </cell>
          <cell r="G38">
            <v>407763</v>
          </cell>
          <cell r="H38">
            <v>131663</v>
          </cell>
          <cell r="O38">
            <v>0</v>
          </cell>
          <cell r="P38">
            <v>0</v>
          </cell>
        </row>
        <row r="39">
          <cell r="A39">
            <v>45657</v>
          </cell>
          <cell r="B39">
            <v>276100</v>
          </cell>
          <cell r="C39">
            <v>131663</v>
          </cell>
          <cell r="D39">
            <v>276100</v>
          </cell>
          <cell r="G39">
            <v>276100</v>
          </cell>
          <cell r="H39">
            <v>131663</v>
          </cell>
          <cell r="O39">
            <v>0</v>
          </cell>
          <cell r="P39">
            <v>0</v>
          </cell>
        </row>
        <row r="48">
          <cell r="A48">
            <v>41639</v>
          </cell>
          <cell r="B48">
            <v>19066</v>
          </cell>
          <cell r="C48">
            <v>6355</v>
          </cell>
          <cell r="E48">
            <v>2820</v>
          </cell>
          <cell r="F48">
            <v>940</v>
          </cell>
          <cell r="G48">
            <v>0</v>
          </cell>
          <cell r="H48">
            <v>0</v>
          </cell>
          <cell r="I48">
            <v>16246</v>
          </cell>
          <cell r="J48">
            <v>5415</v>
          </cell>
          <cell r="K48">
            <v>0</v>
          </cell>
          <cell r="L48">
            <v>0</v>
          </cell>
          <cell r="M48">
            <v>0</v>
          </cell>
          <cell r="N48">
            <v>0</v>
          </cell>
          <cell r="O48">
            <v>0</v>
          </cell>
          <cell r="P48">
            <v>0</v>
          </cell>
          <cell r="Q48">
            <v>0</v>
          </cell>
          <cell r="R48">
            <v>0</v>
          </cell>
          <cell r="S48">
            <v>0</v>
          </cell>
          <cell r="T48">
            <v>0</v>
          </cell>
          <cell r="U48">
            <v>0</v>
          </cell>
          <cell r="V48">
            <v>0</v>
          </cell>
        </row>
        <row r="49">
          <cell r="A49">
            <v>42004</v>
          </cell>
          <cell r="B49">
            <v>46790</v>
          </cell>
          <cell r="C49">
            <v>9172</v>
          </cell>
          <cell r="D49">
            <v>46790</v>
          </cell>
          <cell r="E49">
            <v>1880</v>
          </cell>
          <cell r="F49">
            <v>940</v>
          </cell>
          <cell r="G49">
            <v>4162</v>
          </cell>
          <cell r="H49">
            <v>344</v>
          </cell>
          <cell r="I49">
            <v>10831</v>
          </cell>
          <cell r="J49">
            <v>5415</v>
          </cell>
          <cell r="K49">
            <v>29917</v>
          </cell>
          <cell r="L49">
            <v>2473</v>
          </cell>
          <cell r="M49">
            <v>0</v>
          </cell>
          <cell r="N49">
            <v>0</v>
          </cell>
          <cell r="O49">
            <v>0</v>
          </cell>
          <cell r="P49">
            <v>0</v>
          </cell>
          <cell r="Q49">
            <v>0</v>
          </cell>
          <cell r="R49">
            <v>0</v>
          </cell>
          <cell r="S49">
            <v>0</v>
          </cell>
          <cell r="T49">
            <v>0</v>
          </cell>
          <cell r="U49">
            <v>0</v>
          </cell>
          <cell r="V49">
            <v>0</v>
          </cell>
        </row>
        <row r="50">
          <cell r="A50">
            <v>42369</v>
          </cell>
          <cell r="B50">
            <v>37618</v>
          </cell>
          <cell r="C50">
            <v>9172</v>
          </cell>
          <cell r="D50">
            <v>37618</v>
          </cell>
          <cell r="E50">
            <v>940</v>
          </cell>
          <cell r="F50">
            <v>940</v>
          </cell>
          <cell r="G50">
            <v>3818</v>
          </cell>
          <cell r="H50">
            <v>344</v>
          </cell>
          <cell r="I50">
            <v>5416</v>
          </cell>
          <cell r="J50">
            <v>5415</v>
          </cell>
          <cell r="K50">
            <v>27444</v>
          </cell>
          <cell r="L50">
            <v>2473</v>
          </cell>
          <cell r="M50">
            <v>0</v>
          </cell>
          <cell r="N50">
            <v>0</v>
          </cell>
          <cell r="O50">
            <v>0</v>
          </cell>
          <cell r="P50">
            <v>0</v>
          </cell>
          <cell r="Q50">
            <v>0</v>
          </cell>
          <cell r="R50">
            <v>0</v>
          </cell>
          <cell r="S50">
            <v>0</v>
          </cell>
          <cell r="T50">
            <v>0</v>
          </cell>
          <cell r="U50">
            <v>0</v>
          </cell>
          <cell r="V50">
            <v>0</v>
          </cell>
        </row>
        <row r="51">
          <cell r="A51">
            <v>42735</v>
          </cell>
          <cell r="B51">
            <v>28446</v>
          </cell>
          <cell r="C51">
            <v>2818</v>
          </cell>
          <cell r="D51">
            <v>28446</v>
          </cell>
          <cell r="E51">
            <v>0</v>
          </cell>
          <cell r="F51">
            <v>0</v>
          </cell>
          <cell r="G51">
            <v>3474</v>
          </cell>
          <cell r="H51">
            <v>344</v>
          </cell>
          <cell r="I51">
            <v>1</v>
          </cell>
          <cell r="J51">
            <v>1</v>
          </cell>
          <cell r="K51">
            <v>24971</v>
          </cell>
          <cell r="L51">
            <v>2473</v>
          </cell>
          <cell r="M51">
            <v>0</v>
          </cell>
          <cell r="N51">
            <v>0</v>
          </cell>
          <cell r="O51">
            <v>0</v>
          </cell>
          <cell r="P51">
            <v>0</v>
          </cell>
          <cell r="Q51">
            <v>0</v>
          </cell>
          <cell r="R51">
            <v>0</v>
          </cell>
          <cell r="S51">
            <v>0</v>
          </cell>
          <cell r="T51">
            <v>0</v>
          </cell>
          <cell r="U51">
            <v>0</v>
          </cell>
          <cell r="V51">
            <v>0</v>
          </cell>
        </row>
        <row r="52">
          <cell r="A52">
            <v>43100</v>
          </cell>
          <cell r="B52">
            <v>25628</v>
          </cell>
          <cell r="C52">
            <v>2817</v>
          </cell>
          <cell r="D52">
            <v>25628</v>
          </cell>
          <cell r="E52">
            <v>0</v>
          </cell>
          <cell r="F52">
            <v>0</v>
          </cell>
          <cell r="G52">
            <v>3130</v>
          </cell>
          <cell r="H52">
            <v>344</v>
          </cell>
          <cell r="I52">
            <v>0</v>
          </cell>
          <cell r="J52">
            <v>0</v>
          </cell>
          <cell r="K52">
            <v>22498</v>
          </cell>
          <cell r="L52">
            <v>2473</v>
          </cell>
          <cell r="M52">
            <v>0</v>
          </cell>
          <cell r="N52">
            <v>0</v>
          </cell>
          <cell r="O52">
            <v>0</v>
          </cell>
          <cell r="P52">
            <v>0</v>
          </cell>
          <cell r="Q52">
            <v>0</v>
          </cell>
          <cell r="R52">
            <v>0</v>
          </cell>
          <cell r="S52">
            <v>0</v>
          </cell>
          <cell r="T52">
            <v>0</v>
          </cell>
          <cell r="U52">
            <v>0</v>
          </cell>
          <cell r="V52">
            <v>0</v>
          </cell>
        </row>
        <row r="53">
          <cell r="A53">
            <v>43465</v>
          </cell>
          <cell r="B53">
            <v>22811</v>
          </cell>
          <cell r="C53">
            <v>2817</v>
          </cell>
          <cell r="D53">
            <v>22811</v>
          </cell>
          <cell r="E53">
            <v>0</v>
          </cell>
          <cell r="F53">
            <v>0</v>
          </cell>
          <cell r="G53">
            <v>2786</v>
          </cell>
          <cell r="H53">
            <v>344</v>
          </cell>
          <cell r="I53">
            <v>0</v>
          </cell>
          <cell r="J53">
            <v>0</v>
          </cell>
          <cell r="K53">
            <v>20025</v>
          </cell>
          <cell r="L53">
            <v>2473</v>
          </cell>
          <cell r="M53">
            <v>0</v>
          </cell>
          <cell r="N53">
            <v>0</v>
          </cell>
          <cell r="O53">
            <v>0</v>
          </cell>
          <cell r="P53">
            <v>0</v>
          </cell>
          <cell r="Q53">
            <v>0</v>
          </cell>
          <cell r="R53">
            <v>0</v>
          </cell>
          <cell r="S53">
            <v>0</v>
          </cell>
          <cell r="T53">
            <v>0</v>
          </cell>
          <cell r="U53">
            <v>0</v>
          </cell>
          <cell r="V53">
            <v>0</v>
          </cell>
        </row>
        <row r="54">
          <cell r="A54">
            <v>43830</v>
          </cell>
          <cell r="B54">
            <v>19994</v>
          </cell>
          <cell r="C54">
            <v>2817</v>
          </cell>
          <cell r="D54">
            <v>19994</v>
          </cell>
          <cell r="E54">
            <v>0</v>
          </cell>
          <cell r="F54">
            <v>0</v>
          </cell>
          <cell r="G54">
            <v>2442</v>
          </cell>
          <cell r="H54">
            <v>344</v>
          </cell>
          <cell r="I54">
            <v>0</v>
          </cell>
          <cell r="J54">
            <v>0</v>
          </cell>
          <cell r="K54">
            <v>17552</v>
          </cell>
          <cell r="L54">
            <v>2473</v>
          </cell>
          <cell r="M54">
            <v>0</v>
          </cell>
          <cell r="N54">
            <v>0</v>
          </cell>
          <cell r="O54">
            <v>0</v>
          </cell>
          <cell r="P54">
            <v>0</v>
          </cell>
          <cell r="Q54">
            <v>0</v>
          </cell>
          <cell r="R54">
            <v>0</v>
          </cell>
          <cell r="S54">
            <v>0</v>
          </cell>
          <cell r="T54">
            <v>0</v>
          </cell>
          <cell r="U54">
            <v>0</v>
          </cell>
          <cell r="V54">
            <v>0</v>
          </cell>
        </row>
        <row r="55">
          <cell r="A55">
            <v>44196</v>
          </cell>
          <cell r="B55">
            <v>17177</v>
          </cell>
          <cell r="C55">
            <v>2817</v>
          </cell>
          <cell r="D55">
            <v>17177</v>
          </cell>
          <cell r="E55">
            <v>0</v>
          </cell>
          <cell r="F55">
            <v>0</v>
          </cell>
          <cell r="G55">
            <v>2098</v>
          </cell>
          <cell r="H55">
            <v>344</v>
          </cell>
          <cell r="I55">
            <v>0</v>
          </cell>
          <cell r="J55">
            <v>0</v>
          </cell>
          <cell r="K55">
            <v>15079</v>
          </cell>
          <cell r="L55">
            <v>2473</v>
          </cell>
          <cell r="M55">
            <v>0</v>
          </cell>
          <cell r="N55">
            <v>0</v>
          </cell>
          <cell r="O55">
            <v>0</v>
          </cell>
          <cell r="P55">
            <v>0</v>
          </cell>
          <cell r="Q55">
            <v>0</v>
          </cell>
          <cell r="R55">
            <v>0</v>
          </cell>
          <cell r="S55">
            <v>0</v>
          </cell>
          <cell r="T55">
            <v>0</v>
          </cell>
          <cell r="U55">
            <v>0</v>
          </cell>
          <cell r="V55">
            <v>0</v>
          </cell>
        </row>
        <row r="56">
          <cell r="A56">
            <v>44561</v>
          </cell>
          <cell r="B56">
            <v>14360</v>
          </cell>
          <cell r="C56">
            <v>2817</v>
          </cell>
          <cell r="D56">
            <v>14360</v>
          </cell>
          <cell r="E56">
            <v>0</v>
          </cell>
          <cell r="F56">
            <v>0</v>
          </cell>
          <cell r="G56">
            <v>1754</v>
          </cell>
          <cell r="H56">
            <v>344</v>
          </cell>
          <cell r="I56">
            <v>0</v>
          </cell>
          <cell r="J56">
            <v>0</v>
          </cell>
          <cell r="K56">
            <v>12606</v>
          </cell>
          <cell r="L56">
            <v>2473</v>
          </cell>
          <cell r="M56">
            <v>0</v>
          </cell>
          <cell r="N56">
            <v>0</v>
          </cell>
          <cell r="O56">
            <v>0</v>
          </cell>
          <cell r="P56">
            <v>0</v>
          </cell>
          <cell r="Q56">
            <v>0</v>
          </cell>
          <cell r="R56">
            <v>0</v>
          </cell>
          <cell r="S56">
            <v>0</v>
          </cell>
          <cell r="T56">
            <v>0</v>
          </cell>
          <cell r="U56">
            <v>0</v>
          </cell>
          <cell r="V56">
            <v>0</v>
          </cell>
        </row>
        <row r="57">
          <cell r="A57">
            <v>44926</v>
          </cell>
          <cell r="B57">
            <v>1410</v>
          </cell>
          <cell r="C57">
            <v>344</v>
          </cell>
          <cell r="D57">
            <v>11543</v>
          </cell>
          <cell r="G57">
            <v>1410</v>
          </cell>
          <cell r="H57">
            <v>344</v>
          </cell>
          <cell r="O57">
            <v>0</v>
          </cell>
          <cell r="P57">
            <v>0</v>
          </cell>
        </row>
        <row r="58">
          <cell r="A58">
            <v>45291</v>
          </cell>
          <cell r="B58">
            <v>1066</v>
          </cell>
          <cell r="C58">
            <v>344</v>
          </cell>
          <cell r="D58">
            <v>11199</v>
          </cell>
          <cell r="G58">
            <v>1066</v>
          </cell>
          <cell r="H58">
            <v>344</v>
          </cell>
          <cell r="O58">
            <v>0</v>
          </cell>
          <cell r="P58">
            <v>0</v>
          </cell>
        </row>
        <row r="59">
          <cell r="A59">
            <v>45657</v>
          </cell>
          <cell r="B59">
            <v>722</v>
          </cell>
          <cell r="C59">
            <v>344</v>
          </cell>
          <cell r="D59">
            <v>10855</v>
          </cell>
          <cell r="G59">
            <v>722</v>
          </cell>
          <cell r="H59">
            <v>344</v>
          </cell>
          <cell r="O59">
            <v>0</v>
          </cell>
          <cell r="P59">
            <v>0</v>
          </cell>
        </row>
        <row r="68">
          <cell r="A68">
            <v>41639</v>
          </cell>
          <cell r="B68">
            <v>1758273</v>
          </cell>
          <cell r="C68">
            <v>586092</v>
          </cell>
          <cell r="E68">
            <v>1758273</v>
          </cell>
          <cell r="F68">
            <v>586092</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row>
        <row r="69">
          <cell r="A69">
            <v>42004</v>
          </cell>
          <cell r="B69">
            <v>2855708</v>
          </cell>
          <cell r="C69">
            <v>725261</v>
          </cell>
          <cell r="D69">
            <v>2855708</v>
          </cell>
          <cell r="E69">
            <v>1172181</v>
          </cell>
          <cell r="F69">
            <v>586092</v>
          </cell>
          <cell r="G69">
            <v>1683527</v>
          </cell>
          <cell r="H69">
            <v>139169</v>
          </cell>
          <cell r="I69">
            <v>0</v>
          </cell>
          <cell r="J69">
            <v>0</v>
          </cell>
          <cell r="K69">
            <v>0</v>
          </cell>
          <cell r="L69">
            <v>0</v>
          </cell>
          <cell r="M69">
            <v>0</v>
          </cell>
          <cell r="N69">
            <v>0</v>
          </cell>
          <cell r="O69">
            <v>0</v>
          </cell>
          <cell r="P69">
            <v>0</v>
          </cell>
          <cell r="Q69">
            <v>0</v>
          </cell>
          <cell r="R69">
            <v>0</v>
          </cell>
          <cell r="S69">
            <v>0</v>
          </cell>
          <cell r="T69">
            <v>0</v>
          </cell>
          <cell r="U69">
            <v>0</v>
          </cell>
          <cell r="V69">
            <v>0</v>
          </cell>
        </row>
        <row r="70">
          <cell r="A70">
            <v>42369</v>
          </cell>
          <cell r="B70">
            <v>2130447</v>
          </cell>
          <cell r="C70">
            <v>725258</v>
          </cell>
          <cell r="D70">
            <v>2130447</v>
          </cell>
          <cell r="E70">
            <v>586089</v>
          </cell>
          <cell r="F70">
            <v>586089</v>
          </cell>
          <cell r="G70">
            <v>1544358</v>
          </cell>
          <cell r="H70">
            <v>139169</v>
          </cell>
          <cell r="I70">
            <v>0</v>
          </cell>
          <cell r="J70">
            <v>0</v>
          </cell>
          <cell r="K70">
            <v>0</v>
          </cell>
          <cell r="L70">
            <v>0</v>
          </cell>
          <cell r="M70">
            <v>0</v>
          </cell>
          <cell r="N70">
            <v>0</v>
          </cell>
          <cell r="O70">
            <v>0</v>
          </cell>
          <cell r="P70">
            <v>0</v>
          </cell>
          <cell r="Q70">
            <v>0</v>
          </cell>
          <cell r="R70">
            <v>0</v>
          </cell>
          <cell r="S70">
            <v>0</v>
          </cell>
          <cell r="T70">
            <v>0</v>
          </cell>
          <cell r="U70">
            <v>0</v>
          </cell>
          <cell r="V70">
            <v>0</v>
          </cell>
        </row>
        <row r="71">
          <cell r="A71">
            <v>42735</v>
          </cell>
          <cell r="B71">
            <v>1405189</v>
          </cell>
          <cell r="C71">
            <v>139169</v>
          </cell>
          <cell r="D71">
            <v>1405189</v>
          </cell>
          <cell r="E71">
            <v>0</v>
          </cell>
          <cell r="F71">
            <v>0</v>
          </cell>
          <cell r="G71">
            <v>1405189</v>
          </cell>
          <cell r="H71">
            <v>139169</v>
          </cell>
          <cell r="I71">
            <v>0</v>
          </cell>
          <cell r="J71">
            <v>0</v>
          </cell>
          <cell r="K71">
            <v>0</v>
          </cell>
          <cell r="L71">
            <v>0</v>
          </cell>
          <cell r="M71">
            <v>0</v>
          </cell>
          <cell r="N71">
            <v>0</v>
          </cell>
          <cell r="O71">
            <v>0</v>
          </cell>
          <cell r="P71">
            <v>0</v>
          </cell>
          <cell r="Q71">
            <v>0</v>
          </cell>
          <cell r="R71">
            <v>0</v>
          </cell>
          <cell r="S71">
            <v>0</v>
          </cell>
          <cell r="T71">
            <v>0</v>
          </cell>
          <cell r="U71">
            <v>0</v>
          </cell>
          <cell r="V71">
            <v>0</v>
          </cell>
        </row>
        <row r="72">
          <cell r="A72">
            <v>43100</v>
          </cell>
          <cell r="B72">
            <v>1266020</v>
          </cell>
          <cell r="C72">
            <v>139169</v>
          </cell>
          <cell r="D72">
            <v>1266020</v>
          </cell>
          <cell r="E72">
            <v>0</v>
          </cell>
          <cell r="F72">
            <v>0</v>
          </cell>
          <cell r="G72">
            <v>1266020</v>
          </cell>
          <cell r="H72">
            <v>139169</v>
          </cell>
          <cell r="I72">
            <v>0</v>
          </cell>
          <cell r="J72">
            <v>0</v>
          </cell>
          <cell r="K72">
            <v>0</v>
          </cell>
          <cell r="L72">
            <v>0</v>
          </cell>
          <cell r="M72">
            <v>0</v>
          </cell>
          <cell r="N72">
            <v>0</v>
          </cell>
          <cell r="O72">
            <v>0</v>
          </cell>
          <cell r="P72">
            <v>0</v>
          </cell>
          <cell r="Q72">
            <v>0</v>
          </cell>
          <cell r="R72">
            <v>0</v>
          </cell>
          <cell r="S72">
            <v>0</v>
          </cell>
          <cell r="T72">
            <v>0</v>
          </cell>
          <cell r="U72">
            <v>0</v>
          </cell>
          <cell r="V72">
            <v>0</v>
          </cell>
        </row>
        <row r="73">
          <cell r="A73">
            <v>43465</v>
          </cell>
          <cell r="B73">
            <v>1126851</v>
          </cell>
          <cell r="C73">
            <v>139169</v>
          </cell>
          <cell r="D73">
            <v>1126851</v>
          </cell>
          <cell r="E73">
            <v>0</v>
          </cell>
          <cell r="F73">
            <v>0</v>
          </cell>
          <cell r="G73">
            <v>1126851</v>
          </cell>
          <cell r="H73">
            <v>139169</v>
          </cell>
          <cell r="I73">
            <v>0</v>
          </cell>
          <cell r="J73">
            <v>0</v>
          </cell>
          <cell r="K73">
            <v>0</v>
          </cell>
          <cell r="L73">
            <v>0</v>
          </cell>
          <cell r="M73">
            <v>0</v>
          </cell>
          <cell r="N73">
            <v>0</v>
          </cell>
          <cell r="O73">
            <v>0</v>
          </cell>
          <cell r="P73">
            <v>0</v>
          </cell>
          <cell r="Q73">
            <v>0</v>
          </cell>
          <cell r="R73">
            <v>0</v>
          </cell>
          <cell r="S73">
            <v>0</v>
          </cell>
          <cell r="T73">
            <v>0</v>
          </cell>
          <cell r="U73">
            <v>0</v>
          </cell>
          <cell r="V73">
            <v>0</v>
          </cell>
        </row>
        <row r="74">
          <cell r="A74">
            <v>43830</v>
          </cell>
          <cell r="B74">
            <v>987682</v>
          </cell>
          <cell r="C74">
            <v>139169</v>
          </cell>
          <cell r="D74">
            <v>987682</v>
          </cell>
          <cell r="E74">
            <v>0</v>
          </cell>
          <cell r="F74">
            <v>0</v>
          </cell>
          <cell r="G74">
            <v>987682</v>
          </cell>
          <cell r="H74">
            <v>139169</v>
          </cell>
          <cell r="I74">
            <v>0</v>
          </cell>
          <cell r="J74">
            <v>0</v>
          </cell>
          <cell r="K74">
            <v>0</v>
          </cell>
          <cell r="L74">
            <v>0</v>
          </cell>
          <cell r="M74">
            <v>0</v>
          </cell>
          <cell r="N74">
            <v>0</v>
          </cell>
          <cell r="O74">
            <v>0</v>
          </cell>
          <cell r="P74">
            <v>0</v>
          </cell>
          <cell r="Q74">
            <v>0</v>
          </cell>
          <cell r="R74">
            <v>0</v>
          </cell>
          <cell r="S74">
            <v>0</v>
          </cell>
          <cell r="T74">
            <v>0</v>
          </cell>
          <cell r="U74">
            <v>0</v>
          </cell>
          <cell r="V74">
            <v>0</v>
          </cell>
        </row>
        <row r="75">
          <cell r="A75">
            <v>44196</v>
          </cell>
          <cell r="B75">
            <v>848513</v>
          </cell>
          <cell r="C75">
            <v>139169</v>
          </cell>
          <cell r="D75">
            <v>848513</v>
          </cell>
          <cell r="E75">
            <v>0</v>
          </cell>
          <cell r="F75">
            <v>0</v>
          </cell>
          <cell r="G75">
            <v>848513</v>
          </cell>
          <cell r="H75">
            <v>139169</v>
          </cell>
          <cell r="I75">
            <v>0</v>
          </cell>
          <cell r="J75">
            <v>0</v>
          </cell>
          <cell r="K75">
            <v>0</v>
          </cell>
          <cell r="L75">
            <v>0</v>
          </cell>
          <cell r="M75">
            <v>0</v>
          </cell>
          <cell r="N75">
            <v>0</v>
          </cell>
          <cell r="O75">
            <v>0</v>
          </cell>
          <cell r="P75">
            <v>0</v>
          </cell>
          <cell r="Q75">
            <v>0</v>
          </cell>
          <cell r="R75">
            <v>0</v>
          </cell>
          <cell r="S75">
            <v>0</v>
          </cell>
          <cell r="T75">
            <v>0</v>
          </cell>
          <cell r="U75">
            <v>0</v>
          </cell>
          <cell r="V75">
            <v>0</v>
          </cell>
        </row>
        <row r="76">
          <cell r="A76">
            <v>44561</v>
          </cell>
          <cell r="B76">
            <v>709344</v>
          </cell>
          <cell r="C76">
            <v>139169</v>
          </cell>
          <cell r="D76">
            <v>709344</v>
          </cell>
          <cell r="E76">
            <v>0</v>
          </cell>
          <cell r="F76">
            <v>0</v>
          </cell>
          <cell r="G76">
            <v>709344</v>
          </cell>
          <cell r="H76">
            <v>139169</v>
          </cell>
          <cell r="I76">
            <v>0</v>
          </cell>
          <cell r="J76">
            <v>0</v>
          </cell>
          <cell r="K76">
            <v>0</v>
          </cell>
          <cell r="L76">
            <v>0</v>
          </cell>
          <cell r="M76">
            <v>0</v>
          </cell>
          <cell r="N76">
            <v>0</v>
          </cell>
          <cell r="O76">
            <v>0</v>
          </cell>
          <cell r="P76">
            <v>0</v>
          </cell>
          <cell r="Q76">
            <v>0</v>
          </cell>
          <cell r="R76">
            <v>0</v>
          </cell>
          <cell r="S76">
            <v>0</v>
          </cell>
          <cell r="T76">
            <v>0</v>
          </cell>
          <cell r="U76">
            <v>0</v>
          </cell>
          <cell r="V76">
            <v>0</v>
          </cell>
        </row>
        <row r="77">
          <cell r="A77">
            <v>44926</v>
          </cell>
          <cell r="B77">
            <v>570175</v>
          </cell>
          <cell r="C77">
            <v>139169</v>
          </cell>
          <cell r="D77">
            <v>570175</v>
          </cell>
          <cell r="G77">
            <v>570175</v>
          </cell>
          <cell r="H77">
            <v>139169</v>
          </cell>
          <cell r="O77">
            <v>0</v>
          </cell>
          <cell r="P77">
            <v>0</v>
          </cell>
        </row>
        <row r="78">
          <cell r="A78">
            <v>45291</v>
          </cell>
          <cell r="B78">
            <v>431006</v>
          </cell>
          <cell r="C78">
            <v>139169</v>
          </cell>
          <cell r="D78">
            <v>431006</v>
          </cell>
          <cell r="G78">
            <v>431006</v>
          </cell>
          <cell r="H78">
            <v>139169</v>
          </cell>
          <cell r="O78">
            <v>0</v>
          </cell>
          <cell r="P78">
            <v>0</v>
          </cell>
        </row>
        <row r="79">
          <cell r="A79">
            <v>45657</v>
          </cell>
          <cell r="B79">
            <v>291837</v>
          </cell>
          <cell r="C79">
            <v>139169</v>
          </cell>
          <cell r="D79">
            <v>291837</v>
          </cell>
          <cell r="G79">
            <v>291837</v>
          </cell>
          <cell r="H79">
            <v>139169</v>
          </cell>
          <cell r="O79">
            <v>0</v>
          </cell>
          <cell r="P79">
            <v>0</v>
          </cell>
        </row>
        <row r="80">
          <cell r="A80">
            <v>46022</v>
          </cell>
          <cell r="B80">
            <v>152668</v>
          </cell>
          <cell r="C80">
            <v>139169</v>
          </cell>
          <cell r="D80">
            <v>152668</v>
          </cell>
          <cell r="G80">
            <v>152668</v>
          </cell>
          <cell r="H80">
            <v>139169</v>
          </cell>
        </row>
        <row r="81">
          <cell r="A81">
            <v>46387</v>
          </cell>
          <cell r="B81">
            <v>13499</v>
          </cell>
          <cell r="C81">
            <v>13499</v>
          </cell>
          <cell r="D81">
            <v>13499</v>
          </cell>
          <cell r="G81">
            <v>13499</v>
          </cell>
          <cell r="H81">
            <v>13499</v>
          </cell>
        </row>
        <row r="88">
          <cell r="A88">
            <v>41639</v>
          </cell>
          <cell r="B88">
            <v>16246</v>
          </cell>
          <cell r="C88">
            <v>5415</v>
          </cell>
          <cell r="E88">
            <v>16246</v>
          </cell>
          <cell r="F88">
            <v>5415</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row>
        <row r="89">
          <cell r="A89">
            <v>42004</v>
          </cell>
          <cell r="B89">
            <v>40748</v>
          </cell>
          <cell r="C89">
            <v>7888</v>
          </cell>
          <cell r="D89">
            <v>10831</v>
          </cell>
          <cell r="E89">
            <v>10831</v>
          </cell>
          <cell r="F89">
            <v>5415</v>
          </cell>
          <cell r="G89">
            <v>29917</v>
          </cell>
          <cell r="H89">
            <v>2473</v>
          </cell>
          <cell r="I89">
            <v>0</v>
          </cell>
          <cell r="J89">
            <v>0</v>
          </cell>
          <cell r="K89">
            <v>0</v>
          </cell>
          <cell r="L89">
            <v>0</v>
          </cell>
          <cell r="M89">
            <v>0</v>
          </cell>
          <cell r="N89">
            <v>0</v>
          </cell>
          <cell r="O89">
            <v>0</v>
          </cell>
          <cell r="P89">
            <v>0</v>
          </cell>
          <cell r="Q89">
            <v>0</v>
          </cell>
          <cell r="R89">
            <v>0</v>
          </cell>
          <cell r="S89">
            <v>0</v>
          </cell>
          <cell r="T89">
            <v>0</v>
          </cell>
          <cell r="U89">
            <v>0</v>
          </cell>
          <cell r="V89">
            <v>0</v>
          </cell>
        </row>
        <row r="90">
          <cell r="A90">
            <v>42369</v>
          </cell>
          <cell r="B90">
            <v>32860</v>
          </cell>
          <cell r="C90">
            <v>7888</v>
          </cell>
          <cell r="D90">
            <v>2943</v>
          </cell>
          <cell r="E90">
            <v>5416</v>
          </cell>
          <cell r="F90">
            <v>5415</v>
          </cell>
          <cell r="G90">
            <v>27444</v>
          </cell>
          <cell r="H90">
            <v>2473</v>
          </cell>
          <cell r="I90">
            <v>0</v>
          </cell>
          <cell r="J90">
            <v>0</v>
          </cell>
          <cell r="K90">
            <v>0</v>
          </cell>
          <cell r="L90">
            <v>0</v>
          </cell>
          <cell r="M90">
            <v>0</v>
          </cell>
          <cell r="N90">
            <v>0</v>
          </cell>
          <cell r="O90">
            <v>0</v>
          </cell>
          <cell r="P90">
            <v>0</v>
          </cell>
          <cell r="Q90">
            <v>0</v>
          </cell>
          <cell r="R90">
            <v>0</v>
          </cell>
          <cell r="S90">
            <v>0</v>
          </cell>
          <cell r="T90">
            <v>0</v>
          </cell>
          <cell r="U90">
            <v>0</v>
          </cell>
          <cell r="V90">
            <v>0</v>
          </cell>
        </row>
        <row r="91">
          <cell r="A91">
            <v>42735</v>
          </cell>
          <cell r="B91">
            <v>24972</v>
          </cell>
          <cell r="C91">
            <v>2474</v>
          </cell>
          <cell r="D91">
            <v>-4945</v>
          </cell>
          <cell r="E91">
            <v>1</v>
          </cell>
          <cell r="F91">
            <v>1</v>
          </cell>
          <cell r="G91">
            <v>24971</v>
          </cell>
          <cell r="H91">
            <v>2473</v>
          </cell>
          <cell r="I91">
            <v>0</v>
          </cell>
          <cell r="J91">
            <v>0</v>
          </cell>
          <cell r="K91">
            <v>0</v>
          </cell>
          <cell r="L91">
            <v>0</v>
          </cell>
          <cell r="M91">
            <v>0</v>
          </cell>
          <cell r="N91">
            <v>0</v>
          </cell>
          <cell r="O91">
            <v>0</v>
          </cell>
          <cell r="P91">
            <v>0</v>
          </cell>
          <cell r="Q91">
            <v>0</v>
          </cell>
          <cell r="R91">
            <v>0</v>
          </cell>
          <cell r="S91">
            <v>0</v>
          </cell>
          <cell r="T91">
            <v>0</v>
          </cell>
          <cell r="U91">
            <v>0</v>
          </cell>
          <cell r="V91">
            <v>0</v>
          </cell>
        </row>
        <row r="92">
          <cell r="A92">
            <v>43100</v>
          </cell>
          <cell r="B92">
            <v>22498</v>
          </cell>
          <cell r="C92">
            <v>2473</v>
          </cell>
          <cell r="D92">
            <v>-7419</v>
          </cell>
          <cell r="E92">
            <v>0</v>
          </cell>
          <cell r="F92">
            <v>0</v>
          </cell>
          <cell r="G92">
            <v>22498</v>
          </cell>
          <cell r="H92">
            <v>2473</v>
          </cell>
          <cell r="I92">
            <v>0</v>
          </cell>
          <cell r="J92">
            <v>0</v>
          </cell>
          <cell r="K92">
            <v>0</v>
          </cell>
          <cell r="L92">
            <v>0</v>
          </cell>
          <cell r="M92">
            <v>0</v>
          </cell>
          <cell r="N92">
            <v>0</v>
          </cell>
          <cell r="O92">
            <v>0</v>
          </cell>
          <cell r="P92">
            <v>0</v>
          </cell>
          <cell r="Q92">
            <v>0</v>
          </cell>
          <cell r="R92">
            <v>0</v>
          </cell>
          <cell r="S92">
            <v>0</v>
          </cell>
          <cell r="T92">
            <v>0</v>
          </cell>
          <cell r="U92">
            <v>0</v>
          </cell>
          <cell r="V92">
            <v>0</v>
          </cell>
        </row>
        <row r="93">
          <cell r="A93">
            <v>43465</v>
          </cell>
          <cell r="B93">
            <v>20025</v>
          </cell>
          <cell r="C93">
            <v>2473</v>
          </cell>
          <cell r="D93">
            <v>-9892</v>
          </cell>
          <cell r="E93">
            <v>0</v>
          </cell>
          <cell r="F93">
            <v>0</v>
          </cell>
          <cell r="G93">
            <v>20025</v>
          </cell>
          <cell r="H93">
            <v>2473</v>
          </cell>
          <cell r="I93">
            <v>0</v>
          </cell>
          <cell r="J93">
            <v>0</v>
          </cell>
          <cell r="K93">
            <v>0</v>
          </cell>
          <cell r="L93">
            <v>0</v>
          </cell>
          <cell r="M93">
            <v>0</v>
          </cell>
          <cell r="N93">
            <v>0</v>
          </cell>
          <cell r="O93">
            <v>0</v>
          </cell>
          <cell r="P93">
            <v>0</v>
          </cell>
          <cell r="Q93">
            <v>0</v>
          </cell>
          <cell r="R93">
            <v>0</v>
          </cell>
          <cell r="S93">
            <v>0</v>
          </cell>
          <cell r="T93">
            <v>0</v>
          </cell>
          <cell r="U93">
            <v>0</v>
          </cell>
          <cell r="V93">
            <v>0</v>
          </cell>
        </row>
        <row r="94">
          <cell r="A94">
            <v>43830</v>
          </cell>
          <cell r="B94">
            <v>17552</v>
          </cell>
          <cell r="C94">
            <v>2473</v>
          </cell>
          <cell r="D94">
            <v>-12365</v>
          </cell>
          <cell r="E94">
            <v>0</v>
          </cell>
          <cell r="F94">
            <v>0</v>
          </cell>
          <cell r="G94">
            <v>17552</v>
          </cell>
          <cell r="H94">
            <v>2473</v>
          </cell>
          <cell r="I94">
            <v>0</v>
          </cell>
          <cell r="J94">
            <v>0</v>
          </cell>
          <cell r="K94">
            <v>0</v>
          </cell>
          <cell r="L94">
            <v>0</v>
          </cell>
          <cell r="M94">
            <v>0</v>
          </cell>
          <cell r="N94">
            <v>0</v>
          </cell>
          <cell r="O94">
            <v>0</v>
          </cell>
          <cell r="P94">
            <v>0</v>
          </cell>
          <cell r="Q94">
            <v>0</v>
          </cell>
          <cell r="R94">
            <v>0</v>
          </cell>
          <cell r="S94">
            <v>0</v>
          </cell>
          <cell r="T94">
            <v>0</v>
          </cell>
          <cell r="U94">
            <v>0</v>
          </cell>
          <cell r="V94">
            <v>0</v>
          </cell>
        </row>
        <row r="95">
          <cell r="A95">
            <v>44196</v>
          </cell>
          <cell r="B95">
            <v>15079</v>
          </cell>
          <cell r="C95">
            <v>2473</v>
          </cell>
          <cell r="D95">
            <v>-14838</v>
          </cell>
          <cell r="E95">
            <v>0</v>
          </cell>
          <cell r="F95">
            <v>0</v>
          </cell>
          <cell r="G95">
            <v>15079</v>
          </cell>
          <cell r="H95">
            <v>2473</v>
          </cell>
          <cell r="I95">
            <v>0</v>
          </cell>
          <cell r="J95">
            <v>0</v>
          </cell>
          <cell r="K95">
            <v>0</v>
          </cell>
          <cell r="L95">
            <v>0</v>
          </cell>
          <cell r="M95">
            <v>0</v>
          </cell>
          <cell r="N95">
            <v>0</v>
          </cell>
          <cell r="O95">
            <v>0</v>
          </cell>
          <cell r="P95">
            <v>0</v>
          </cell>
          <cell r="Q95">
            <v>0</v>
          </cell>
          <cell r="R95">
            <v>0</v>
          </cell>
          <cell r="S95">
            <v>0</v>
          </cell>
          <cell r="T95">
            <v>0</v>
          </cell>
          <cell r="U95">
            <v>0</v>
          </cell>
          <cell r="V95">
            <v>0</v>
          </cell>
        </row>
        <row r="96">
          <cell r="A96">
            <v>44561</v>
          </cell>
          <cell r="B96">
            <v>12606</v>
          </cell>
          <cell r="C96">
            <v>2473</v>
          </cell>
          <cell r="D96">
            <v>-17311</v>
          </cell>
          <cell r="E96">
            <v>0</v>
          </cell>
          <cell r="F96">
            <v>0</v>
          </cell>
          <cell r="G96">
            <v>12606</v>
          </cell>
          <cell r="H96">
            <v>2473</v>
          </cell>
          <cell r="I96">
            <v>0</v>
          </cell>
          <cell r="J96">
            <v>0</v>
          </cell>
          <cell r="K96">
            <v>0</v>
          </cell>
          <cell r="L96">
            <v>0</v>
          </cell>
          <cell r="M96">
            <v>0</v>
          </cell>
          <cell r="N96">
            <v>0</v>
          </cell>
          <cell r="O96">
            <v>0</v>
          </cell>
          <cell r="P96">
            <v>0</v>
          </cell>
          <cell r="Q96">
            <v>0</v>
          </cell>
          <cell r="R96">
            <v>0</v>
          </cell>
          <cell r="S96">
            <v>0</v>
          </cell>
          <cell r="T96">
            <v>0</v>
          </cell>
          <cell r="U96">
            <v>0</v>
          </cell>
          <cell r="V96">
            <v>0</v>
          </cell>
        </row>
        <row r="97">
          <cell r="A97">
            <v>44926</v>
          </cell>
          <cell r="O97">
            <v>0</v>
          </cell>
          <cell r="P97">
            <v>0</v>
          </cell>
        </row>
        <row r="98">
          <cell r="A98">
            <v>45291</v>
          </cell>
          <cell r="O98">
            <v>0</v>
          </cell>
          <cell r="P98">
            <v>0</v>
          </cell>
        </row>
        <row r="99">
          <cell r="A99">
            <v>45657</v>
          </cell>
          <cell r="O99">
            <v>0</v>
          </cell>
          <cell r="P99">
            <v>0</v>
          </cell>
        </row>
        <row r="109">
          <cell r="A109">
            <v>41639</v>
          </cell>
          <cell r="B109">
            <v>2629903</v>
          </cell>
          <cell r="C109">
            <v>375701</v>
          </cell>
          <cell r="E109">
            <v>2629903</v>
          </cell>
          <cell r="F109">
            <v>375701</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row>
        <row r="110">
          <cell r="A110">
            <v>42004</v>
          </cell>
          <cell r="B110">
            <v>3777005</v>
          </cell>
          <cell r="C110">
            <v>496348</v>
          </cell>
          <cell r="D110">
            <v>3777005</v>
          </cell>
          <cell r="E110">
            <v>2254202</v>
          </cell>
          <cell r="F110">
            <v>375701</v>
          </cell>
          <cell r="G110">
            <v>1522803</v>
          </cell>
          <cell r="H110">
            <v>120647</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row>
        <row r="111">
          <cell r="A111">
            <v>42369</v>
          </cell>
          <cell r="B111">
            <v>3280657</v>
          </cell>
          <cell r="C111">
            <v>496348</v>
          </cell>
          <cell r="D111">
            <v>3280657</v>
          </cell>
          <cell r="E111">
            <v>1878501</v>
          </cell>
          <cell r="F111">
            <v>375701</v>
          </cell>
          <cell r="G111">
            <v>1402156</v>
          </cell>
          <cell r="H111">
            <v>120647</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row>
        <row r="112">
          <cell r="A112">
            <v>42735</v>
          </cell>
          <cell r="B112">
            <v>2784309</v>
          </cell>
          <cell r="C112">
            <v>496348</v>
          </cell>
          <cell r="D112">
            <v>2784309</v>
          </cell>
          <cell r="E112">
            <v>1502800</v>
          </cell>
          <cell r="F112">
            <v>375701</v>
          </cell>
          <cell r="G112">
            <v>1281509</v>
          </cell>
          <cell r="H112">
            <v>120647</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row>
        <row r="113">
          <cell r="A113">
            <v>43100</v>
          </cell>
          <cell r="B113">
            <v>2287961</v>
          </cell>
          <cell r="C113">
            <v>496348</v>
          </cell>
          <cell r="D113">
            <v>2287961</v>
          </cell>
          <cell r="E113">
            <v>1127099</v>
          </cell>
          <cell r="F113">
            <v>375701</v>
          </cell>
          <cell r="G113">
            <v>1160862</v>
          </cell>
          <cell r="H113">
            <v>120647</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row>
        <row r="114">
          <cell r="A114">
            <v>43465</v>
          </cell>
          <cell r="B114">
            <v>1791613</v>
          </cell>
          <cell r="C114">
            <v>496348</v>
          </cell>
          <cell r="D114">
            <v>1791613</v>
          </cell>
          <cell r="E114">
            <v>751398</v>
          </cell>
          <cell r="F114">
            <v>375701</v>
          </cell>
          <cell r="G114">
            <v>1040215</v>
          </cell>
          <cell r="H114">
            <v>120647</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row>
        <row r="115">
          <cell r="A115">
            <v>43830</v>
          </cell>
          <cell r="B115">
            <v>1295265</v>
          </cell>
          <cell r="C115">
            <v>496344</v>
          </cell>
          <cell r="D115">
            <v>1295265</v>
          </cell>
          <cell r="E115">
            <v>375697</v>
          </cell>
          <cell r="F115">
            <v>375697</v>
          </cell>
          <cell r="G115">
            <v>919568</v>
          </cell>
          <cell r="H115">
            <v>120647</v>
          </cell>
          <cell r="I115">
            <v>0</v>
          </cell>
          <cell r="J115">
            <v>0</v>
          </cell>
          <cell r="K115">
            <v>0</v>
          </cell>
          <cell r="L115">
            <v>0</v>
          </cell>
          <cell r="M115">
            <v>0</v>
          </cell>
          <cell r="N115">
            <v>0</v>
          </cell>
          <cell r="O115">
            <v>0</v>
          </cell>
          <cell r="P115">
            <v>0</v>
          </cell>
          <cell r="Q115">
            <v>0</v>
          </cell>
          <cell r="R115">
            <v>0</v>
          </cell>
          <cell r="S115">
            <v>0</v>
          </cell>
          <cell r="T115">
            <v>0</v>
          </cell>
          <cell r="U115">
            <v>0</v>
          </cell>
          <cell r="V115">
            <v>0</v>
          </cell>
        </row>
        <row r="116">
          <cell r="A116">
            <v>44196</v>
          </cell>
          <cell r="B116">
            <v>798921</v>
          </cell>
          <cell r="C116">
            <v>120647</v>
          </cell>
          <cell r="D116">
            <v>798921</v>
          </cell>
          <cell r="E116">
            <v>0</v>
          </cell>
          <cell r="F116">
            <v>0</v>
          </cell>
          <cell r="G116">
            <v>798921</v>
          </cell>
          <cell r="H116">
            <v>120647</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row>
        <row r="117">
          <cell r="A117">
            <v>44561</v>
          </cell>
          <cell r="B117">
            <v>678274</v>
          </cell>
          <cell r="C117">
            <v>120647</v>
          </cell>
          <cell r="D117">
            <v>678274</v>
          </cell>
          <cell r="E117">
            <v>0</v>
          </cell>
          <cell r="F117">
            <v>0</v>
          </cell>
          <cell r="G117">
            <v>678274</v>
          </cell>
          <cell r="H117">
            <v>120647</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row>
        <row r="118">
          <cell r="A118">
            <v>44926</v>
          </cell>
          <cell r="B118">
            <v>557627</v>
          </cell>
          <cell r="C118">
            <v>120647</v>
          </cell>
          <cell r="D118">
            <v>557627</v>
          </cell>
          <cell r="G118">
            <v>557627</v>
          </cell>
          <cell r="H118">
            <v>120647</v>
          </cell>
          <cell r="O118">
            <v>0</v>
          </cell>
          <cell r="P118">
            <v>0</v>
          </cell>
        </row>
        <row r="119">
          <cell r="A119">
            <v>45291</v>
          </cell>
          <cell r="B119">
            <v>436980</v>
          </cell>
          <cell r="C119">
            <v>120647</v>
          </cell>
          <cell r="D119">
            <v>436980</v>
          </cell>
          <cell r="G119">
            <v>436980</v>
          </cell>
          <cell r="H119">
            <v>120647</v>
          </cell>
          <cell r="O119">
            <v>0</v>
          </cell>
          <cell r="P119">
            <v>0</v>
          </cell>
        </row>
        <row r="120">
          <cell r="A120">
            <v>45657</v>
          </cell>
          <cell r="B120">
            <v>316333</v>
          </cell>
          <cell r="C120">
            <v>120647</v>
          </cell>
          <cell r="D120">
            <v>316333</v>
          </cell>
          <cell r="G120">
            <v>316333</v>
          </cell>
          <cell r="H120">
            <v>120647</v>
          </cell>
          <cell r="O120">
            <v>0</v>
          </cell>
          <cell r="P120">
            <v>0</v>
          </cell>
        </row>
        <row r="121">
          <cell r="A121">
            <v>46022</v>
          </cell>
          <cell r="B121">
            <v>195686</v>
          </cell>
          <cell r="C121">
            <v>120647</v>
          </cell>
          <cell r="D121">
            <v>195686</v>
          </cell>
          <cell r="G121">
            <v>195686</v>
          </cell>
          <cell r="H121">
            <v>120647</v>
          </cell>
        </row>
        <row r="122">
          <cell r="A122">
            <v>46387</v>
          </cell>
          <cell r="B122">
            <v>75039</v>
          </cell>
          <cell r="C122">
            <v>75039</v>
          </cell>
          <cell r="D122">
            <v>75039</v>
          </cell>
          <cell r="G122">
            <v>75039</v>
          </cell>
          <cell r="H122">
            <v>75039</v>
          </cell>
        </row>
        <row r="123">
          <cell r="A123">
            <v>46752</v>
          </cell>
          <cell r="B123">
            <v>0</v>
          </cell>
          <cell r="C123">
            <v>0</v>
          </cell>
          <cell r="D123">
            <v>0</v>
          </cell>
          <cell r="G123">
            <v>0</v>
          </cell>
          <cell r="H123">
            <v>0</v>
          </cell>
        </row>
        <row r="129">
          <cell r="A129">
            <v>41639</v>
          </cell>
          <cell r="B129">
            <v>0</v>
          </cell>
          <cell r="C129">
            <v>0</v>
          </cell>
          <cell r="E129">
            <v>0</v>
          </cell>
          <cell r="F129">
            <v>0</v>
          </cell>
          <cell r="G129">
            <v>0</v>
          </cell>
          <cell r="H129">
            <v>0</v>
          </cell>
          <cell r="I129">
            <v>0</v>
          </cell>
          <cell r="J129">
            <v>0</v>
          </cell>
          <cell r="K129">
            <v>0</v>
          </cell>
          <cell r="L129">
            <v>0</v>
          </cell>
          <cell r="M129">
            <v>0</v>
          </cell>
          <cell r="N129">
            <v>0</v>
          </cell>
          <cell r="O129">
            <v>0</v>
          </cell>
          <cell r="P129">
            <v>0</v>
          </cell>
          <cell r="Q129">
            <v>0</v>
          </cell>
          <cell r="R129">
            <v>0</v>
          </cell>
          <cell r="S129">
            <v>0</v>
          </cell>
          <cell r="T129">
            <v>0</v>
          </cell>
          <cell r="U129">
            <v>0</v>
          </cell>
          <cell r="V129">
            <v>0</v>
          </cell>
        </row>
        <row r="130">
          <cell r="A130">
            <v>42004</v>
          </cell>
          <cell r="B130">
            <v>0</v>
          </cell>
          <cell r="C130">
            <v>0</v>
          </cell>
          <cell r="E130">
            <v>0</v>
          </cell>
          <cell r="F130">
            <v>0</v>
          </cell>
          <cell r="G130">
            <v>0</v>
          </cell>
          <cell r="H130">
            <v>0</v>
          </cell>
          <cell r="I130">
            <v>0</v>
          </cell>
          <cell r="J130">
            <v>0</v>
          </cell>
          <cell r="K130">
            <v>0</v>
          </cell>
          <cell r="L130">
            <v>0</v>
          </cell>
          <cell r="M130">
            <v>0</v>
          </cell>
          <cell r="N130">
            <v>0</v>
          </cell>
          <cell r="O130">
            <v>0</v>
          </cell>
          <cell r="P130">
            <v>0</v>
          </cell>
          <cell r="Q130">
            <v>0</v>
          </cell>
          <cell r="R130">
            <v>0</v>
          </cell>
          <cell r="S130">
            <v>0</v>
          </cell>
          <cell r="T130">
            <v>0</v>
          </cell>
          <cell r="U130">
            <v>0</v>
          </cell>
          <cell r="V130">
            <v>0</v>
          </cell>
        </row>
        <row r="131">
          <cell r="A131">
            <v>42369</v>
          </cell>
          <cell r="B131">
            <v>0</v>
          </cell>
          <cell r="C131">
            <v>0</v>
          </cell>
          <cell r="E131">
            <v>0</v>
          </cell>
          <cell r="F131">
            <v>0</v>
          </cell>
          <cell r="G131">
            <v>0</v>
          </cell>
          <cell r="H131">
            <v>0</v>
          </cell>
          <cell r="I131">
            <v>0</v>
          </cell>
          <cell r="J131">
            <v>0</v>
          </cell>
          <cell r="K131">
            <v>0</v>
          </cell>
          <cell r="L131">
            <v>0</v>
          </cell>
          <cell r="M131">
            <v>0</v>
          </cell>
          <cell r="N131">
            <v>0</v>
          </cell>
          <cell r="O131">
            <v>0</v>
          </cell>
          <cell r="P131">
            <v>0</v>
          </cell>
          <cell r="Q131">
            <v>0</v>
          </cell>
          <cell r="R131">
            <v>0</v>
          </cell>
          <cell r="S131">
            <v>0</v>
          </cell>
          <cell r="T131">
            <v>0</v>
          </cell>
          <cell r="U131">
            <v>0</v>
          </cell>
          <cell r="V131">
            <v>0</v>
          </cell>
        </row>
        <row r="132">
          <cell r="A132">
            <v>42735</v>
          </cell>
          <cell r="B132">
            <v>0</v>
          </cell>
          <cell r="C132">
            <v>0</v>
          </cell>
          <cell r="E132">
            <v>0</v>
          </cell>
          <cell r="F132">
            <v>0</v>
          </cell>
          <cell r="G132">
            <v>0</v>
          </cell>
          <cell r="H132">
            <v>0</v>
          </cell>
          <cell r="I132">
            <v>0</v>
          </cell>
          <cell r="J132">
            <v>0</v>
          </cell>
          <cell r="K132">
            <v>0</v>
          </cell>
          <cell r="L132">
            <v>0</v>
          </cell>
          <cell r="M132">
            <v>0</v>
          </cell>
          <cell r="N132">
            <v>0</v>
          </cell>
          <cell r="O132">
            <v>0</v>
          </cell>
          <cell r="P132">
            <v>0</v>
          </cell>
          <cell r="Q132">
            <v>0</v>
          </cell>
          <cell r="R132">
            <v>0</v>
          </cell>
          <cell r="S132">
            <v>0</v>
          </cell>
          <cell r="T132">
            <v>0</v>
          </cell>
          <cell r="U132">
            <v>0</v>
          </cell>
          <cell r="V132">
            <v>0</v>
          </cell>
        </row>
        <row r="133">
          <cell r="A133">
            <v>43100</v>
          </cell>
          <cell r="B133">
            <v>0</v>
          </cell>
          <cell r="C133">
            <v>0</v>
          </cell>
          <cell r="E133">
            <v>0</v>
          </cell>
          <cell r="F133">
            <v>0</v>
          </cell>
          <cell r="G133">
            <v>0</v>
          </cell>
          <cell r="H133">
            <v>0</v>
          </cell>
          <cell r="I133">
            <v>0</v>
          </cell>
          <cell r="J133">
            <v>0</v>
          </cell>
          <cell r="K133">
            <v>0</v>
          </cell>
          <cell r="L133">
            <v>0</v>
          </cell>
          <cell r="M133">
            <v>0</v>
          </cell>
          <cell r="N133">
            <v>0</v>
          </cell>
          <cell r="O133">
            <v>0</v>
          </cell>
          <cell r="P133">
            <v>0</v>
          </cell>
          <cell r="Q133">
            <v>0</v>
          </cell>
          <cell r="R133">
            <v>0</v>
          </cell>
          <cell r="S133">
            <v>0</v>
          </cell>
          <cell r="T133">
            <v>0</v>
          </cell>
          <cell r="U133">
            <v>0</v>
          </cell>
          <cell r="V133">
            <v>0</v>
          </cell>
        </row>
        <row r="134">
          <cell r="A134">
            <v>43465</v>
          </cell>
          <cell r="B134">
            <v>0</v>
          </cell>
          <cell r="C134">
            <v>0</v>
          </cell>
          <cell r="E134">
            <v>0</v>
          </cell>
          <cell r="F134">
            <v>0</v>
          </cell>
          <cell r="G134">
            <v>0</v>
          </cell>
          <cell r="H134">
            <v>0</v>
          </cell>
          <cell r="I134">
            <v>0</v>
          </cell>
          <cell r="J134">
            <v>0</v>
          </cell>
          <cell r="K134">
            <v>0</v>
          </cell>
          <cell r="L134">
            <v>0</v>
          </cell>
          <cell r="M134">
            <v>0</v>
          </cell>
          <cell r="N134">
            <v>0</v>
          </cell>
          <cell r="O134">
            <v>0</v>
          </cell>
          <cell r="P134">
            <v>0</v>
          </cell>
          <cell r="Q134">
            <v>0</v>
          </cell>
          <cell r="R134">
            <v>0</v>
          </cell>
          <cell r="S134">
            <v>0</v>
          </cell>
          <cell r="T134">
            <v>0</v>
          </cell>
          <cell r="U134">
            <v>0</v>
          </cell>
          <cell r="V134">
            <v>0</v>
          </cell>
        </row>
        <row r="135">
          <cell r="A135">
            <v>43830</v>
          </cell>
          <cell r="B135">
            <v>0</v>
          </cell>
          <cell r="C135">
            <v>0</v>
          </cell>
          <cell r="E135">
            <v>0</v>
          </cell>
          <cell r="F135">
            <v>0</v>
          </cell>
          <cell r="G135">
            <v>0</v>
          </cell>
          <cell r="H135">
            <v>0</v>
          </cell>
          <cell r="I135">
            <v>0</v>
          </cell>
          <cell r="J135">
            <v>0</v>
          </cell>
          <cell r="K135">
            <v>0</v>
          </cell>
          <cell r="L135">
            <v>0</v>
          </cell>
          <cell r="M135">
            <v>0</v>
          </cell>
          <cell r="N135">
            <v>0</v>
          </cell>
          <cell r="O135">
            <v>0</v>
          </cell>
          <cell r="P135">
            <v>0</v>
          </cell>
          <cell r="Q135">
            <v>0</v>
          </cell>
          <cell r="R135">
            <v>0</v>
          </cell>
          <cell r="S135">
            <v>0</v>
          </cell>
          <cell r="T135">
            <v>0</v>
          </cell>
          <cell r="U135">
            <v>0</v>
          </cell>
          <cell r="V135">
            <v>0</v>
          </cell>
        </row>
        <row r="136">
          <cell r="A136">
            <v>44196</v>
          </cell>
          <cell r="B136">
            <v>0</v>
          </cell>
          <cell r="C136">
            <v>0</v>
          </cell>
          <cell r="E136">
            <v>0</v>
          </cell>
          <cell r="F136">
            <v>0</v>
          </cell>
          <cell r="G136">
            <v>0</v>
          </cell>
          <cell r="H136">
            <v>0</v>
          </cell>
          <cell r="I136">
            <v>0</v>
          </cell>
          <cell r="J136">
            <v>0</v>
          </cell>
          <cell r="K136">
            <v>0</v>
          </cell>
          <cell r="L136">
            <v>0</v>
          </cell>
          <cell r="M136">
            <v>0</v>
          </cell>
          <cell r="N136">
            <v>0</v>
          </cell>
          <cell r="O136">
            <v>0</v>
          </cell>
          <cell r="P136">
            <v>0</v>
          </cell>
          <cell r="Q136">
            <v>0</v>
          </cell>
          <cell r="R136">
            <v>0</v>
          </cell>
          <cell r="S136">
            <v>0</v>
          </cell>
          <cell r="T136">
            <v>0</v>
          </cell>
          <cell r="U136">
            <v>0</v>
          </cell>
          <cell r="V136">
            <v>0</v>
          </cell>
        </row>
        <row r="137">
          <cell r="A137">
            <v>44561</v>
          </cell>
          <cell r="B137">
            <v>0</v>
          </cell>
          <cell r="C137">
            <v>0</v>
          </cell>
          <cell r="E137">
            <v>0</v>
          </cell>
          <cell r="F137">
            <v>0</v>
          </cell>
          <cell r="G137">
            <v>0</v>
          </cell>
          <cell r="H137">
            <v>0</v>
          </cell>
          <cell r="I137">
            <v>0</v>
          </cell>
          <cell r="J137">
            <v>0</v>
          </cell>
          <cell r="K137">
            <v>0</v>
          </cell>
          <cell r="L137">
            <v>0</v>
          </cell>
          <cell r="M137">
            <v>0</v>
          </cell>
          <cell r="N137">
            <v>0</v>
          </cell>
          <cell r="O137">
            <v>0</v>
          </cell>
          <cell r="P137">
            <v>0</v>
          </cell>
          <cell r="Q137">
            <v>0</v>
          </cell>
          <cell r="R137">
            <v>0</v>
          </cell>
          <cell r="S137">
            <v>0</v>
          </cell>
          <cell r="T137">
            <v>0</v>
          </cell>
          <cell r="U137">
            <v>0</v>
          </cell>
          <cell r="V137">
            <v>0</v>
          </cell>
        </row>
        <row r="138">
          <cell r="A138">
            <v>44926</v>
          </cell>
          <cell r="O138">
            <v>0</v>
          </cell>
          <cell r="P138">
            <v>0</v>
          </cell>
        </row>
        <row r="139">
          <cell r="A139">
            <v>45291</v>
          </cell>
          <cell r="O139">
            <v>0</v>
          </cell>
          <cell r="P139">
            <v>0</v>
          </cell>
        </row>
        <row r="140">
          <cell r="A140">
            <v>45657</v>
          </cell>
          <cell r="O140">
            <v>0</v>
          </cell>
          <cell r="P140">
            <v>0</v>
          </cell>
        </row>
      </sheetData>
      <sheetData sheetId="11"/>
      <sheetData sheetId="12" refreshError="1"/>
      <sheetData sheetId="13"/>
      <sheetData sheetId="14"/>
      <sheetData sheetId="15"/>
      <sheetData sheetId="16"/>
      <sheetData sheetId="17">
        <row r="13">
          <cell r="A13">
            <v>2016</v>
          </cell>
          <cell r="B13">
            <v>2331931.7999999998</v>
          </cell>
          <cell r="C13">
            <v>1488934.57</v>
          </cell>
          <cell r="D13">
            <v>7866.58</v>
          </cell>
          <cell r="E13">
            <v>4410135.3899999997</v>
          </cell>
          <cell r="F13">
            <v>80600.69</v>
          </cell>
          <cell r="G13">
            <v>3128977.93</v>
          </cell>
          <cell r="H13">
            <v>20697.28</v>
          </cell>
          <cell r="I13">
            <v>1593137</v>
          </cell>
        </row>
        <row r="14">
          <cell r="A14">
            <v>2017</v>
          </cell>
          <cell r="B14">
            <v>2469390.67</v>
          </cell>
          <cell r="C14">
            <v>2198880.2400000002</v>
          </cell>
          <cell r="D14">
            <v>7838.89</v>
          </cell>
          <cell r="E14">
            <v>5167053.3899999997</v>
          </cell>
          <cell r="F14">
            <v>87594.9</v>
          </cell>
          <cell r="G14">
            <v>3701862.49</v>
          </cell>
          <cell r="H14">
            <v>12187.27</v>
          </cell>
          <cell r="I14">
            <v>2030020</v>
          </cell>
        </row>
        <row r="15">
          <cell r="A15">
            <v>2018</v>
          </cell>
          <cell r="B15">
            <v>2516382.1800000002</v>
          </cell>
          <cell r="C15">
            <v>2602442.8199999998</v>
          </cell>
          <cell r="D15">
            <v>7700.91</v>
          </cell>
          <cell r="E15">
            <v>5366087.9400000004</v>
          </cell>
          <cell r="F15">
            <v>82669.59</v>
          </cell>
          <cell r="G15">
            <v>3831447.06</v>
          </cell>
          <cell r="H15">
            <v>11017.74</v>
          </cell>
          <cell r="I15">
            <v>2392309</v>
          </cell>
        </row>
        <row r="16">
          <cell r="A16">
            <v>2019</v>
          </cell>
          <cell r="B16">
            <v>2570934.6</v>
          </cell>
          <cell r="C16">
            <v>2970237.14</v>
          </cell>
          <cell r="D16">
            <v>7632.7</v>
          </cell>
          <cell r="E16">
            <v>5525512.2800000003</v>
          </cell>
          <cell r="F16">
            <v>73530.27</v>
          </cell>
          <cell r="G16">
            <v>3971186.58</v>
          </cell>
          <cell r="H16">
            <v>25739.52</v>
          </cell>
          <cell r="I16">
            <v>2807490</v>
          </cell>
        </row>
        <row r="17">
          <cell r="A17">
            <v>2020</v>
          </cell>
          <cell r="B17">
            <v>2674536.2000000002</v>
          </cell>
          <cell r="C17">
            <v>3337246.95</v>
          </cell>
          <cell r="D17">
            <v>7364.1</v>
          </cell>
          <cell r="E17">
            <v>5599072.0899999999</v>
          </cell>
          <cell r="F17">
            <v>73029.52</v>
          </cell>
          <cell r="G17">
            <v>4004387.14</v>
          </cell>
          <cell r="H17">
            <v>25791.119999999999</v>
          </cell>
          <cell r="I17">
            <v>3161591</v>
          </cell>
        </row>
        <row r="18">
          <cell r="A18">
            <v>2021</v>
          </cell>
          <cell r="B18">
            <v>2740562.61</v>
          </cell>
          <cell r="C18">
            <v>3609551.93</v>
          </cell>
          <cell r="D18">
            <v>7239.04</v>
          </cell>
          <cell r="E18">
            <v>5739601.5899999999</v>
          </cell>
          <cell r="F18">
            <v>73329.86</v>
          </cell>
          <cell r="G18">
            <v>4026529.64</v>
          </cell>
          <cell r="H18">
            <v>16445.27</v>
          </cell>
          <cell r="I18">
            <v>3535741</v>
          </cell>
        </row>
        <row r="19">
          <cell r="A19">
            <v>2022</v>
          </cell>
          <cell r="B19">
            <v>2772180.19</v>
          </cell>
          <cell r="C19">
            <v>3770434.65</v>
          </cell>
          <cell r="D19">
            <v>7097.92</v>
          </cell>
          <cell r="E19">
            <v>5870260.4000000004</v>
          </cell>
          <cell r="F19">
            <v>70558.259999999995</v>
          </cell>
          <cell r="G19">
            <v>3938712.3</v>
          </cell>
          <cell r="H19">
            <v>7262.38</v>
          </cell>
          <cell r="I19">
            <v>3769246</v>
          </cell>
        </row>
        <row r="20">
          <cell r="A20">
            <v>2023</v>
          </cell>
          <cell r="B20">
            <v>2835064.64</v>
          </cell>
          <cell r="C20">
            <v>4061057.32</v>
          </cell>
          <cell r="D20">
            <v>6946.83</v>
          </cell>
          <cell r="E20">
            <v>5910584.7800000003</v>
          </cell>
          <cell r="F20">
            <v>69282.11</v>
          </cell>
          <cell r="G20">
            <v>3813512.71</v>
          </cell>
          <cell r="H20">
            <v>5497.32</v>
          </cell>
          <cell r="I20">
            <v>3946062</v>
          </cell>
        </row>
        <row r="21">
          <cell r="A21">
            <v>2024</v>
          </cell>
          <cell r="B21">
            <v>2742427.69</v>
          </cell>
          <cell r="C21">
            <v>4099060.02</v>
          </cell>
          <cell r="D21">
            <v>6792.87</v>
          </cell>
          <cell r="E21">
            <v>5972719.6900000004</v>
          </cell>
          <cell r="F21">
            <v>61316.26</v>
          </cell>
          <cell r="G21">
            <v>3691291.76</v>
          </cell>
          <cell r="H21">
            <v>124</v>
          </cell>
          <cell r="I21">
            <v>4240486</v>
          </cell>
        </row>
        <row r="22">
          <cell r="A22">
            <v>2025</v>
          </cell>
          <cell r="B22">
            <v>2674029.69</v>
          </cell>
          <cell r="C22">
            <v>4145496.45</v>
          </cell>
          <cell r="D22">
            <v>6633.8</v>
          </cell>
          <cell r="E22">
            <v>5966330.4800000004</v>
          </cell>
          <cell r="F22">
            <v>60526</v>
          </cell>
          <cell r="G22">
            <v>3483168.21</v>
          </cell>
          <cell r="H22">
            <v>0</v>
          </cell>
          <cell r="I22">
            <v>4303622</v>
          </cell>
        </row>
        <row r="23">
          <cell r="A23">
            <v>2026</v>
          </cell>
          <cell r="B23">
            <v>2613760.6800000002</v>
          </cell>
          <cell r="C23">
            <v>4358036.54</v>
          </cell>
          <cell r="D23">
            <v>6471.98</v>
          </cell>
          <cell r="E23">
            <v>5882587.7699999996</v>
          </cell>
          <cell r="F23">
            <v>59655.44</v>
          </cell>
          <cell r="G23">
            <v>3234268.83</v>
          </cell>
          <cell r="H23">
            <v>0</v>
          </cell>
          <cell r="I23">
            <v>4350212</v>
          </cell>
        </row>
        <row r="24">
          <cell r="A24">
            <v>2027</v>
          </cell>
          <cell r="B24">
            <v>2461989.0099999998</v>
          </cell>
          <cell r="C24">
            <v>4373473.17</v>
          </cell>
          <cell r="D24">
            <v>6307.79</v>
          </cell>
          <cell r="E24">
            <v>5676893.4299999997</v>
          </cell>
          <cell r="F24">
            <v>58695.86</v>
          </cell>
          <cell r="G24">
            <v>3113218.4</v>
          </cell>
          <cell r="H24">
            <v>0</v>
          </cell>
          <cell r="I24">
            <v>4490229</v>
          </cell>
        </row>
        <row r="25">
          <cell r="A25">
            <v>2028</v>
          </cell>
          <cell r="B25">
            <v>2311604.02</v>
          </cell>
          <cell r="C25">
            <v>4313776.57</v>
          </cell>
          <cell r="D25">
            <v>6140.53</v>
          </cell>
          <cell r="E25">
            <v>5602939.6399999997</v>
          </cell>
          <cell r="F25">
            <v>57641.7</v>
          </cell>
          <cell r="G25">
            <v>2982149.01</v>
          </cell>
          <cell r="H25">
            <v>0</v>
          </cell>
          <cell r="I25">
            <v>4454196</v>
          </cell>
        </row>
        <row r="26">
          <cell r="A26">
            <v>2029</v>
          </cell>
          <cell r="B26">
            <v>2247051.92</v>
          </cell>
          <cell r="C26">
            <v>4272015.2300000004</v>
          </cell>
          <cell r="D26">
            <v>5972.78</v>
          </cell>
          <cell r="E26">
            <v>5361121.57</v>
          </cell>
          <cell r="F26">
            <v>56492.45</v>
          </cell>
          <cell r="G26">
            <v>2773438.32</v>
          </cell>
          <cell r="H26">
            <v>0</v>
          </cell>
          <cell r="I26">
            <v>4377766</v>
          </cell>
        </row>
        <row r="27">
          <cell r="A27">
            <v>2030</v>
          </cell>
          <cell r="B27">
            <v>2161584.5699999998</v>
          </cell>
          <cell r="C27">
            <v>4227849.2</v>
          </cell>
          <cell r="D27">
            <v>5799.52</v>
          </cell>
          <cell r="E27">
            <v>5155156.47</v>
          </cell>
          <cell r="F27">
            <v>55246.400000000001</v>
          </cell>
          <cell r="G27">
            <v>2687798.25</v>
          </cell>
          <cell r="H27">
            <v>0</v>
          </cell>
          <cell r="I27">
            <v>4335024</v>
          </cell>
        </row>
        <row r="28">
          <cell r="A28">
            <v>2031</v>
          </cell>
          <cell r="B28">
            <v>2061666.31</v>
          </cell>
          <cell r="C28">
            <v>4126550.68</v>
          </cell>
          <cell r="D28">
            <v>5617.6</v>
          </cell>
          <cell r="E28">
            <v>5017408</v>
          </cell>
          <cell r="F28">
            <v>53910.44</v>
          </cell>
          <cell r="G28">
            <v>2574560.9500000002</v>
          </cell>
          <cell r="H28">
            <v>0</v>
          </cell>
          <cell r="I28">
            <v>4276310</v>
          </cell>
        </row>
        <row r="29">
          <cell r="A29">
            <v>2032</v>
          </cell>
          <cell r="B29">
            <v>1966746.27</v>
          </cell>
          <cell r="C29">
            <v>4116442.28</v>
          </cell>
          <cell r="D29">
            <v>5419.47</v>
          </cell>
          <cell r="E29">
            <v>4829277.32</v>
          </cell>
          <cell r="F29">
            <v>52481.41</v>
          </cell>
          <cell r="G29">
            <v>2538521.44</v>
          </cell>
          <cell r="H29">
            <v>0</v>
          </cell>
          <cell r="I29">
            <v>4176531</v>
          </cell>
        </row>
        <row r="30">
          <cell r="A30">
            <v>2033</v>
          </cell>
          <cell r="B30">
            <v>1878007.25</v>
          </cell>
          <cell r="C30">
            <v>4130315.33</v>
          </cell>
          <cell r="D30">
            <v>5200.3900000000003</v>
          </cell>
          <cell r="E30">
            <v>4648844.5599999996</v>
          </cell>
          <cell r="F30">
            <v>50957.99</v>
          </cell>
          <cell r="G30">
            <v>2515605.86</v>
          </cell>
          <cell r="H30">
            <v>0</v>
          </cell>
          <cell r="I30">
            <v>4156981</v>
          </cell>
        </row>
        <row r="31">
          <cell r="A31">
            <v>2034</v>
          </cell>
          <cell r="B31">
            <v>1826235.83</v>
          </cell>
          <cell r="C31">
            <v>4038009.62</v>
          </cell>
          <cell r="D31">
            <v>4962.5</v>
          </cell>
          <cell r="E31">
            <v>4399777.79</v>
          </cell>
          <cell r="F31">
            <v>49324.17</v>
          </cell>
          <cell r="G31">
            <v>2420959.3199999998</v>
          </cell>
          <cell r="H31">
            <v>0</v>
          </cell>
          <cell r="I31">
            <v>4170487</v>
          </cell>
        </row>
        <row r="32">
          <cell r="A32">
            <v>2035</v>
          </cell>
          <cell r="B32">
            <v>1739496.28</v>
          </cell>
          <cell r="C32">
            <v>3960469.37</v>
          </cell>
          <cell r="D32">
            <v>4704.7700000000004</v>
          </cell>
          <cell r="E32">
            <v>4215043.96</v>
          </cell>
          <cell r="F32">
            <v>47565.67</v>
          </cell>
          <cell r="G32">
            <v>2431941.83</v>
          </cell>
          <cell r="H32">
            <v>0</v>
          </cell>
          <cell r="I32">
            <v>4077616</v>
          </cell>
        </row>
        <row r="33">
          <cell r="A33">
            <v>2036</v>
          </cell>
          <cell r="B33">
            <v>1678358.15</v>
          </cell>
          <cell r="C33">
            <v>3898100.33</v>
          </cell>
          <cell r="D33">
            <v>4417.2299999999996</v>
          </cell>
          <cell r="E33">
            <v>4058541.89</v>
          </cell>
          <cell r="F33">
            <v>45688.61</v>
          </cell>
          <cell r="G33">
            <v>2402695.13</v>
          </cell>
          <cell r="H33">
            <v>0</v>
          </cell>
          <cell r="I33">
            <v>4017562</v>
          </cell>
        </row>
        <row r="34">
          <cell r="A34">
            <v>2037</v>
          </cell>
          <cell r="B34">
            <v>1600643.27</v>
          </cell>
          <cell r="C34">
            <v>3876825.76</v>
          </cell>
          <cell r="D34">
            <v>4102.49</v>
          </cell>
          <cell r="E34">
            <v>3871273.01</v>
          </cell>
          <cell r="F34">
            <v>43685.91</v>
          </cell>
          <cell r="G34">
            <v>2428181.5</v>
          </cell>
          <cell r="H34">
            <v>0</v>
          </cell>
          <cell r="I34">
            <v>3951736</v>
          </cell>
        </row>
        <row r="35">
          <cell r="A35">
            <v>2038</v>
          </cell>
          <cell r="B35">
            <v>1519877.51</v>
          </cell>
          <cell r="C35">
            <v>3904309.83</v>
          </cell>
          <cell r="D35">
            <v>3767.41</v>
          </cell>
          <cell r="E35">
            <v>3751359.88</v>
          </cell>
          <cell r="F35">
            <v>41572.120000000003</v>
          </cell>
          <cell r="G35">
            <v>2385175.39</v>
          </cell>
          <cell r="H35">
            <v>0</v>
          </cell>
          <cell r="I35">
            <v>3916968</v>
          </cell>
        </row>
        <row r="36">
          <cell r="A36">
            <v>2039</v>
          </cell>
          <cell r="B36">
            <v>1465167.33</v>
          </cell>
          <cell r="C36">
            <v>3875566.1</v>
          </cell>
          <cell r="D36">
            <v>3420.16</v>
          </cell>
          <cell r="E36">
            <v>3667835.93</v>
          </cell>
          <cell r="F36">
            <v>39371.129999999997</v>
          </cell>
          <cell r="G36">
            <v>2366135.56</v>
          </cell>
          <cell r="H36">
            <v>0</v>
          </cell>
          <cell r="I36">
            <v>3908557</v>
          </cell>
        </row>
        <row r="37">
          <cell r="A37">
            <v>2040</v>
          </cell>
          <cell r="B37">
            <v>1376809.3</v>
          </cell>
          <cell r="C37">
            <v>3804321.83</v>
          </cell>
          <cell r="D37">
            <v>3065.05</v>
          </cell>
          <cell r="E37">
            <v>3476500.65</v>
          </cell>
          <cell r="F37">
            <v>37084.9</v>
          </cell>
          <cell r="G37">
            <v>2331330.86</v>
          </cell>
          <cell r="H37">
            <v>0</v>
          </cell>
          <cell r="I37">
            <v>3877513</v>
          </cell>
        </row>
        <row r="38">
          <cell r="A38">
            <v>2041</v>
          </cell>
          <cell r="B38">
            <v>1297749.22</v>
          </cell>
          <cell r="C38">
            <v>3721193.69</v>
          </cell>
          <cell r="D38">
            <v>2709.77</v>
          </cell>
          <cell r="E38">
            <v>3369154.06</v>
          </cell>
          <cell r="F38">
            <v>34722.57</v>
          </cell>
          <cell r="G38">
            <v>2278829.9700000002</v>
          </cell>
          <cell r="H38">
            <v>0</v>
          </cell>
          <cell r="I38">
            <v>3798769</v>
          </cell>
        </row>
        <row r="39">
          <cell r="A39">
            <v>2042</v>
          </cell>
          <cell r="B39">
            <v>1246284.3700000001</v>
          </cell>
          <cell r="C39">
            <v>3548562.76</v>
          </cell>
          <cell r="D39">
            <v>2359.7600000000002</v>
          </cell>
          <cell r="E39">
            <v>3210022.74</v>
          </cell>
          <cell r="F39">
            <v>32259.16</v>
          </cell>
          <cell r="G39">
            <v>2205217.66</v>
          </cell>
          <cell r="H39">
            <v>0</v>
          </cell>
          <cell r="I39">
            <v>3700404</v>
          </cell>
        </row>
        <row r="40">
          <cell r="A40">
            <v>2043</v>
          </cell>
          <cell r="B40">
            <v>1176870.29</v>
          </cell>
          <cell r="C40">
            <v>3535125.82</v>
          </cell>
          <cell r="D40">
            <v>2017.25</v>
          </cell>
          <cell r="E40">
            <v>3061491.37</v>
          </cell>
          <cell r="F40">
            <v>29710.6</v>
          </cell>
          <cell r="G40">
            <v>2106561.35</v>
          </cell>
          <cell r="H40">
            <v>0</v>
          </cell>
          <cell r="I40">
            <v>3533067</v>
          </cell>
        </row>
        <row r="41">
          <cell r="A41">
            <v>2044</v>
          </cell>
          <cell r="B41">
            <v>1112211.42</v>
          </cell>
          <cell r="C41">
            <v>3406308.46</v>
          </cell>
          <cell r="D41">
            <v>1696.07</v>
          </cell>
          <cell r="E41">
            <v>2857208.91</v>
          </cell>
          <cell r="F41">
            <v>27122.19</v>
          </cell>
          <cell r="G41">
            <v>2031625.55</v>
          </cell>
          <cell r="H41">
            <v>0</v>
          </cell>
          <cell r="I41">
            <v>3489995</v>
          </cell>
        </row>
        <row r="42">
          <cell r="A42">
            <v>2045</v>
          </cell>
          <cell r="B42">
            <v>1041477.66</v>
          </cell>
          <cell r="C42">
            <v>3247045.58</v>
          </cell>
          <cell r="D42">
            <v>1402.6</v>
          </cell>
          <cell r="E42">
            <v>2669751.92</v>
          </cell>
          <cell r="F42">
            <v>24526.65</v>
          </cell>
          <cell r="G42">
            <v>1872149.51</v>
          </cell>
          <cell r="H42">
            <v>0</v>
          </cell>
          <cell r="I42">
            <v>3371613</v>
          </cell>
        </row>
        <row r="43">
          <cell r="A43">
            <v>2046</v>
          </cell>
          <cell r="B43">
            <v>933756.88</v>
          </cell>
          <cell r="C43">
            <v>3135673.19</v>
          </cell>
          <cell r="D43">
            <v>1140.2</v>
          </cell>
          <cell r="E43">
            <v>2551937.69</v>
          </cell>
          <cell r="F43">
            <v>21922.27</v>
          </cell>
          <cell r="G43">
            <v>1715354</v>
          </cell>
          <cell r="H43">
            <v>0</v>
          </cell>
          <cell r="I43">
            <v>3189933</v>
          </cell>
        </row>
        <row r="44">
          <cell r="A44">
            <v>2047</v>
          </cell>
          <cell r="B44">
            <v>858027.01</v>
          </cell>
          <cell r="C44">
            <v>2961477.02</v>
          </cell>
          <cell r="D44">
            <v>910.56</v>
          </cell>
          <cell r="E44">
            <v>2330954.69</v>
          </cell>
          <cell r="F44">
            <v>19312.14</v>
          </cell>
          <cell r="G44">
            <v>1595056.17</v>
          </cell>
          <cell r="H44">
            <v>0</v>
          </cell>
          <cell r="I44">
            <v>3055037</v>
          </cell>
        </row>
        <row r="45">
          <cell r="A45">
            <v>2048</v>
          </cell>
          <cell r="B45">
            <v>768211.96</v>
          </cell>
          <cell r="C45">
            <v>2830954.84</v>
          </cell>
          <cell r="D45">
            <v>712.47</v>
          </cell>
          <cell r="E45">
            <v>2129604.52</v>
          </cell>
          <cell r="F45">
            <v>16765.259999999998</v>
          </cell>
          <cell r="G45">
            <v>1460058.72</v>
          </cell>
          <cell r="H45">
            <v>0</v>
          </cell>
          <cell r="I45">
            <v>2891671</v>
          </cell>
        </row>
        <row r="46">
          <cell r="A46">
            <v>2049</v>
          </cell>
          <cell r="B46">
            <v>707259.06</v>
          </cell>
          <cell r="C46">
            <v>2635043.89</v>
          </cell>
          <cell r="D46">
            <v>545.64</v>
          </cell>
          <cell r="E46">
            <v>1980958.72</v>
          </cell>
          <cell r="F46">
            <v>14314.75</v>
          </cell>
          <cell r="G46">
            <v>1247856.8799999999</v>
          </cell>
          <cell r="H46">
            <v>0</v>
          </cell>
          <cell r="I46">
            <v>2732368</v>
          </cell>
        </row>
        <row r="47">
          <cell r="A47">
            <v>2050</v>
          </cell>
          <cell r="B47">
            <v>644066.39</v>
          </cell>
          <cell r="C47">
            <v>2445964.42</v>
          </cell>
          <cell r="D47">
            <v>407.74</v>
          </cell>
          <cell r="E47">
            <v>1823760.46</v>
          </cell>
          <cell r="F47">
            <v>11996.79</v>
          </cell>
          <cell r="G47">
            <v>1112734.22</v>
          </cell>
          <cell r="H47">
            <v>0</v>
          </cell>
          <cell r="I47">
            <v>2545711</v>
          </cell>
        </row>
        <row r="48">
          <cell r="A48">
            <v>2051</v>
          </cell>
          <cell r="B48">
            <v>593274.84</v>
          </cell>
          <cell r="C48">
            <v>2259429.11</v>
          </cell>
          <cell r="D48">
            <v>298.8</v>
          </cell>
          <cell r="E48">
            <v>1691340.88</v>
          </cell>
          <cell r="F48">
            <v>9879.51</v>
          </cell>
          <cell r="G48">
            <v>1013835.63</v>
          </cell>
          <cell r="H48">
            <v>0</v>
          </cell>
          <cell r="I48">
            <v>2362682</v>
          </cell>
        </row>
        <row r="49">
          <cell r="A49">
            <v>2052</v>
          </cell>
          <cell r="B49">
            <v>536021.79</v>
          </cell>
          <cell r="C49">
            <v>2043928.63</v>
          </cell>
          <cell r="D49">
            <v>213.86</v>
          </cell>
          <cell r="E49">
            <v>1545337.67</v>
          </cell>
          <cell r="F49">
            <v>7971.95</v>
          </cell>
          <cell r="G49">
            <v>874089.82</v>
          </cell>
          <cell r="H49">
            <v>0</v>
          </cell>
          <cell r="I49">
            <v>2159307</v>
          </cell>
        </row>
        <row r="50">
          <cell r="A50">
            <v>2053</v>
          </cell>
          <cell r="B50">
            <v>472252.32</v>
          </cell>
          <cell r="C50">
            <v>1866115.92</v>
          </cell>
          <cell r="D50">
            <v>149.6</v>
          </cell>
          <cell r="E50">
            <v>1388101.79</v>
          </cell>
          <cell r="F50">
            <v>6290.99</v>
          </cell>
          <cell r="G50">
            <v>779732.6</v>
          </cell>
          <cell r="H50">
            <v>0</v>
          </cell>
          <cell r="I50">
            <v>1930510</v>
          </cell>
        </row>
        <row r="51">
          <cell r="A51">
            <v>2054</v>
          </cell>
          <cell r="B51">
            <v>423274.08</v>
          </cell>
          <cell r="C51">
            <v>1646716.07</v>
          </cell>
          <cell r="D51">
            <v>102.41</v>
          </cell>
          <cell r="E51">
            <v>1253050.6200000001</v>
          </cell>
          <cell r="F51">
            <v>4861.4799999999996</v>
          </cell>
          <cell r="G51">
            <v>712759.74</v>
          </cell>
          <cell r="H51">
            <v>0</v>
          </cell>
          <cell r="I51">
            <v>1764982</v>
          </cell>
        </row>
        <row r="52">
          <cell r="A52">
            <v>2055</v>
          </cell>
          <cell r="B52">
            <v>381803.57</v>
          </cell>
          <cell r="C52">
            <v>1420084.9</v>
          </cell>
          <cell r="D52">
            <v>68.16</v>
          </cell>
          <cell r="E52">
            <v>1121684.47</v>
          </cell>
          <cell r="F52">
            <v>3674.97</v>
          </cell>
          <cell r="G52">
            <v>606347.82999999996</v>
          </cell>
          <cell r="H52">
            <v>0</v>
          </cell>
          <cell r="I52">
            <v>1558102</v>
          </cell>
        </row>
        <row r="53">
          <cell r="A53">
            <v>2056</v>
          </cell>
          <cell r="B53">
            <v>326916.28000000003</v>
          </cell>
          <cell r="C53">
            <v>1276023.98</v>
          </cell>
          <cell r="D53">
            <v>44.24</v>
          </cell>
          <cell r="E53">
            <v>1012327.87</v>
          </cell>
          <cell r="F53">
            <v>2716.22</v>
          </cell>
          <cell r="G53">
            <v>543368.06999999995</v>
          </cell>
          <cell r="H53">
            <v>0</v>
          </cell>
          <cell r="I53">
            <v>1352888</v>
          </cell>
        </row>
        <row r="54">
          <cell r="A54">
            <v>2057</v>
          </cell>
          <cell r="B54">
            <v>286236.71000000002</v>
          </cell>
          <cell r="C54">
            <v>1135355.74</v>
          </cell>
          <cell r="D54">
            <v>28.07</v>
          </cell>
          <cell r="E54">
            <v>889823.77</v>
          </cell>
          <cell r="F54">
            <v>1967.29</v>
          </cell>
          <cell r="G54">
            <v>456227.73</v>
          </cell>
          <cell r="H54">
            <v>0</v>
          </cell>
          <cell r="I54">
            <v>1223129</v>
          </cell>
        </row>
        <row r="55">
          <cell r="A55">
            <v>2058</v>
          </cell>
          <cell r="B55">
            <v>255729.57</v>
          </cell>
          <cell r="C55">
            <v>995705.05</v>
          </cell>
          <cell r="D55">
            <v>17.32</v>
          </cell>
          <cell r="E55">
            <v>764271.61</v>
          </cell>
          <cell r="F55">
            <v>1391.79</v>
          </cell>
          <cell r="G55">
            <v>376367.5</v>
          </cell>
          <cell r="H55">
            <v>0</v>
          </cell>
          <cell r="I55">
            <v>1087119</v>
          </cell>
        </row>
        <row r="56">
          <cell r="A56">
            <v>2059</v>
          </cell>
          <cell r="B56">
            <v>219314.27</v>
          </cell>
          <cell r="C56">
            <v>880176.79</v>
          </cell>
          <cell r="D56">
            <v>10.39</v>
          </cell>
          <cell r="E56">
            <v>673162.49</v>
          </cell>
          <cell r="F56">
            <v>960.32</v>
          </cell>
          <cell r="G56">
            <v>334020.11</v>
          </cell>
          <cell r="H56">
            <v>0</v>
          </cell>
          <cell r="I56">
            <v>956703</v>
          </cell>
        </row>
        <row r="57">
          <cell r="A57">
            <v>2060</v>
          </cell>
          <cell r="B57">
            <v>192853.66</v>
          </cell>
          <cell r="C57">
            <v>790150.22</v>
          </cell>
          <cell r="D57">
            <v>6.08</v>
          </cell>
          <cell r="E57">
            <v>604069.43000000005</v>
          </cell>
          <cell r="F57">
            <v>648.22</v>
          </cell>
          <cell r="G57">
            <v>296919.8</v>
          </cell>
          <cell r="H57">
            <v>0</v>
          </cell>
          <cell r="I57">
            <v>859264</v>
          </cell>
        </row>
        <row r="58">
          <cell r="A58">
            <v>2061</v>
          </cell>
          <cell r="B58">
            <v>171870.11</v>
          </cell>
          <cell r="C58">
            <v>719298.21</v>
          </cell>
          <cell r="D58">
            <v>3.44</v>
          </cell>
          <cell r="E58">
            <v>528374.57999999996</v>
          </cell>
          <cell r="F58">
            <v>426.89</v>
          </cell>
          <cell r="G58">
            <v>268267.88</v>
          </cell>
          <cell r="H58">
            <v>0</v>
          </cell>
          <cell r="I58">
            <v>777640</v>
          </cell>
        </row>
        <row r="59">
          <cell r="A59">
            <v>2062</v>
          </cell>
          <cell r="B59">
            <v>152637.93</v>
          </cell>
          <cell r="C59">
            <v>634642.67000000004</v>
          </cell>
          <cell r="D59">
            <v>1.91</v>
          </cell>
          <cell r="E59">
            <v>471170.71</v>
          </cell>
          <cell r="F59">
            <v>274.26</v>
          </cell>
          <cell r="G59">
            <v>244904.79</v>
          </cell>
          <cell r="H59">
            <v>0</v>
          </cell>
          <cell r="I59">
            <v>707996</v>
          </cell>
        </row>
        <row r="60">
          <cell r="A60">
            <v>2063</v>
          </cell>
          <cell r="B60">
            <v>136872.34</v>
          </cell>
          <cell r="C60">
            <v>578378.62</v>
          </cell>
          <cell r="D60">
            <v>1.05</v>
          </cell>
          <cell r="E60">
            <v>422448.19</v>
          </cell>
          <cell r="F60">
            <v>172.48</v>
          </cell>
          <cell r="G60">
            <v>225385.96</v>
          </cell>
          <cell r="H60">
            <v>0</v>
          </cell>
          <cell r="I60">
            <v>627434</v>
          </cell>
        </row>
        <row r="61">
          <cell r="A61">
            <v>2064</v>
          </cell>
          <cell r="B61">
            <v>122826.76</v>
          </cell>
          <cell r="C61">
            <v>528203.14</v>
          </cell>
          <cell r="D61">
            <v>0.56000000000000005</v>
          </cell>
          <cell r="E61">
            <v>377207.49</v>
          </cell>
          <cell r="F61">
            <v>105.84</v>
          </cell>
          <cell r="G61">
            <v>207869.45</v>
          </cell>
          <cell r="H61">
            <v>0</v>
          </cell>
          <cell r="I61">
            <v>571726</v>
          </cell>
        </row>
        <row r="62">
          <cell r="A62">
            <v>2065</v>
          </cell>
          <cell r="B62">
            <v>110328.4</v>
          </cell>
          <cell r="C62">
            <v>481885.71</v>
          </cell>
          <cell r="D62">
            <v>0.3</v>
          </cell>
          <cell r="E62">
            <v>338673.49</v>
          </cell>
          <cell r="F62">
            <v>63.27</v>
          </cell>
          <cell r="G62">
            <v>192318.77</v>
          </cell>
          <cell r="H62">
            <v>0</v>
          </cell>
          <cell r="I62">
            <v>520598</v>
          </cell>
        </row>
        <row r="63">
          <cell r="A63">
            <v>2066</v>
          </cell>
          <cell r="B63">
            <v>99253.36</v>
          </cell>
          <cell r="C63">
            <v>440418.27</v>
          </cell>
          <cell r="D63">
            <v>0.16</v>
          </cell>
          <cell r="E63">
            <v>304013.32</v>
          </cell>
          <cell r="F63">
            <v>37.21</v>
          </cell>
          <cell r="G63">
            <v>178116.84</v>
          </cell>
          <cell r="H63">
            <v>0</v>
          </cell>
          <cell r="I63">
            <v>474236</v>
          </cell>
        </row>
        <row r="64">
          <cell r="A64">
            <v>2067</v>
          </cell>
          <cell r="B64">
            <v>89463.32</v>
          </cell>
          <cell r="C64">
            <v>402948.19</v>
          </cell>
          <cell r="D64">
            <v>0.08</v>
          </cell>
          <cell r="E64">
            <v>272993.73</v>
          </cell>
          <cell r="F64">
            <v>21.49</v>
          </cell>
          <cell r="G64">
            <v>165063.96</v>
          </cell>
          <cell r="H64">
            <v>0</v>
          </cell>
          <cell r="I64">
            <v>431924</v>
          </cell>
        </row>
        <row r="65">
          <cell r="A65">
            <v>2068</v>
          </cell>
          <cell r="B65">
            <v>80817.320000000007</v>
          </cell>
          <cell r="C65">
            <v>369213.16</v>
          </cell>
          <cell r="D65">
            <v>0.04</v>
          </cell>
          <cell r="E65">
            <v>245279.57</v>
          </cell>
          <cell r="F65">
            <v>12.17</v>
          </cell>
          <cell r="G65">
            <v>152998.04</v>
          </cell>
          <cell r="H65">
            <v>0</v>
          </cell>
          <cell r="I65">
            <v>393866</v>
          </cell>
        </row>
        <row r="66">
          <cell r="A66">
            <v>2069</v>
          </cell>
          <cell r="B66">
            <v>73158.44</v>
          </cell>
          <cell r="C66">
            <v>338797.28</v>
          </cell>
          <cell r="D66">
            <v>0.02</v>
          </cell>
          <cell r="E66">
            <v>220561.53</v>
          </cell>
          <cell r="F66">
            <v>6.82</v>
          </cell>
          <cell r="G66">
            <v>141663.15</v>
          </cell>
          <cell r="H66">
            <v>0</v>
          </cell>
          <cell r="I66">
            <v>359530</v>
          </cell>
        </row>
        <row r="67">
          <cell r="A67">
            <v>2070</v>
          </cell>
          <cell r="B67">
            <v>66349.14</v>
          </cell>
          <cell r="C67">
            <v>311368.67</v>
          </cell>
          <cell r="D67">
            <v>0</v>
          </cell>
          <cell r="E67">
            <v>198620.94</v>
          </cell>
          <cell r="F67">
            <v>3.57</v>
          </cell>
          <cell r="G67">
            <v>130960.59</v>
          </cell>
          <cell r="H67">
            <v>0</v>
          </cell>
          <cell r="I67">
            <v>328593</v>
          </cell>
        </row>
        <row r="68">
          <cell r="A68">
            <v>2071</v>
          </cell>
          <cell r="B68">
            <v>60268.11</v>
          </cell>
          <cell r="C68">
            <v>286553.21999999997</v>
          </cell>
          <cell r="D68">
            <v>0</v>
          </cell>
          <cell r="E68">
            <v>179154.92</v>
          </cell>
          <cell r="F68">
            <v>1.89</v>
          </cell>
          <cell r="G68">
            <v>120856.05</v>
          </cell>
          <cell r="H68">
            <v>0</v>
          </cell>
          <cell r="I68">
            <v>300508</v>
          </cell>
        </row>
        <row r="69">
          <cell r="A69">
            <v>2072</v>
          </cell>
          <cell r="B69">
            <v>54811.65</v>
          </cell>
          <cell r="C69">
            <v>264088.08</v>
          </cell>
          <cell r="D69">
            <v>0</v>
          </cell>
          <cell r="E69">
            <v>161901.81</v>
          </cell>
          <cell r="F69">
            <v>0.97</v>
          </cell>
          <cell r="G69">
            <v>111249.15</v>
          </cell>
          <cell r="H69">
            <v>0</v>
          </cell>
          <cell r="I69">
            <v>275383</v>
          </cell>
        </row>
        <row r="70">
          <cell r="A70">
            <v>2073</v>
          </cell>
          <cell r="B70">
            <v>49876.23</v>
          </cell>
          <cell r="C70">
            <v>243727.63</v>
          </cell>
          <cell r="D70">
            <v>0</v>
          </cell>
          <cell r="E70">
            <v>146512.07</v>
          </cell>
          <cell r="F70">
            <v>0.41</v>
          </cell>
          <cell r="G70">
            <v>102116.31</v>
          </cell>
          <cell r="H70">
            <v>0</v>
          </cell>
          <cell r="I70">
            <v>252513</v>
          </cell>
        </row>
        <row r="71">
          <cell r="A71">
            <v>2074</v>
          </cell>
          <cell r="B71">
            <v>45384.33</v>
          </cell>
          <cell r="C71">
            <v>225178.1</v>
          </cell>
          <cell r="D71">
            <v>0</v>
          </cell>
          <cell r="E71">
            <v>132696.97</v>
          </cell>
          <cell r="F71">
            <v>0.13</v>
          </cell>
          <cell r="G71">
            <v>93409.64</v>
          </cell>
          <cell r="H71">
            <v>0</v>
          </cell>
          <cell r="I71">
            <v>231758</v>
          </cell>
        </row>
        <row r="72">
          <cell r="A72">
            <v>2075</v>
          </cell>
          <cell r="B72">
            <v>41262.33</v>
          </cell>
          <cell r="C72">
            <v>208137.46</v>
          </cell>
          <cell r="D72">
            <v>0</v>
          </cell>
          <cell r="E72">
            <v>120345.98</v>
          </cell>
          <cell r="F72">
            <v>7.0000000000000007E-2</v>
          </cell>
          <cell r="G72">
            <v>85046.5</v>
          </cell>
          <cell r="H72">
            <v>0</v>
          </cell>
          <cell r="I72">
            <v>212918</v>
          </cell>
        </row>
        <row r="73">
          <cell r="A73">
            <v>2076</v>
          </cell>
          <cell r="B73">
            <v>37488.83</v>
          </cell>
          <cell r="C73">
            <v>192389.37</v>
          </cell>
          <cell r="D73">
            <v>0</v>
          </cell>
          <cell r="E73">
            <v>109221.23</v>
          </cell>
          <cell r="F73">
            <v>0.04</v>
          </cell>
          <cell r="G73">
            <v>77041.149999999994</v>
          </cell>
          <cell r="H73">
            <v>0</v>
          </cell>
          <cell r="I73">
            <v>195469</v>
          </cell>
        </row>
        <row r="74">
          <cell r="A74">
            <v>2077</v>
          </cell>
          <cell r="B74">
            <v>34016.120000000003</v>
          </cell>
          <cell r="C74">
            <v>177778.94</v>
          </cell>
          <cell r="D74">
            <v>0</v>
          </cell>
          <cell r="E74">
            <v>99138.82</v>
          </cell>
          <cell r="F74">
            <v>0.02</v>
          </cell>
          <cell r="G74">
            <v>69473.75</v>
          </cell>
          <cell r="H74">
            <v>0</v>
          </cell>
          <cell r="I74">
            <v>179524</v>
          </cell>
        </row>
        <row r="75">
          <cell r="A75">
            <v>2078</v>
          </cell>
          <cell r="B75">
            <v>30794.53</v>
          </cell>
          <cell r="C75">
            <v>164142.66</v>
          </cell>
          <cell r="D75">
            <v>0</v>
          </cell>
          <cell r="E75">
            <v>89967.35</v>
          </cell>
          <cell r="F75">
            <v>0.01</v>
          </cell>
          <cell r="G75">
            <v>62292.86</v>
          </cell>
          <cell r="H75">
            <v>0</v>
          </cell>
          <cell r="I75">
            <v>164737</v>
          </cell>
        </row>
        <row r="76">
          <cell r="A76">
            <v>2079</v>
          </cell>
          <cell r="B76">
            <v>27807.43</v>
          </cell>
          <cell r="C76">
            <v>151345.84</v>
          </cell>
          <cell r="D76">
            <v>0</v>
          </cell>
          <cell r="E76">
            <v>81536.84</v>
          </cell>
          <cell r="F76">
            <v>0</v>
          </cell>
          <cell r="G76">
            <v>55514.91</v>
          </cell>
          <cell r="H76">
            <v>0</v>
          </cell>
          <cell r="I76">
            <v>150933</v>
          </cell>
        </row>
        <row r="77">
          <cell r="A77">
            <v>2080</v>
          </cell>
          <cell r="B77">
            <v>25058.62</v>
          </cell>
          <cell r="C77">
            <v>139251.74</v>
          </cell>
          <cell r="D77">
            <v>0</v>
          </cell>
          <cell r="E77">
            <v>73782.58</v>
          </cell>
          <cell r="F77">
            <v>0</v>
          </cell>
          <cell r="G77">
            <v>49236.92</v>
          </cell>
          <cell r="H77">
            <v>0</v>
          </cell>
          <cell r="I77">
            <v>138087</v>
          </cell>
        </row>
        <row r="78">
          <cell r="A78">
            <v>2081</v>
          </cell>
          <cell r="B78">
            <v>22526.36</v>
          </cell>
          <cell r="C78">
            <v>127665.1</v>
          </cell>
          <cell r="D78">
            <v>0</v>
          </cell>
          <cell r="E78">
            <v>66626.960000000006</v>
          </cell>
          <cell r="F78">
            <v>0</v>
          </cell>
          <cell r="G78">
            <v>43409.54</v>
          </cell>
          <cell r="H78">
            <v>0</v>
          </cell>
          <cell r="I78">
            <v>126107</v>
          </cell>
        </row>
        <row r="79">
          <cell r="A79">
            <v>2082</v>
          </cell>
          <cell r="B79">
            <v>20195.78</v>
          </cell>
          <cell r="C79">
            <v>116531.01</v>
          </cell>
          <cell r="D79">
            <v>0</v>
          </cell>
          <cell r="E79">
            <v>60035.02</v>
          </cell>
          <cell r="F79">
            <v>0</v>
          </cell>
          <cell r="G79">
            <v>38026.230000000003</v>
          </cell>
          <cell r="H79">
            <v>0</v>
          </cell>
          <cell r="I79">
            <v>114700</v>
          </cell>
        </row>
        <row r="80">
          <cell r="A80">
            <v>2083</v>
          </cell>
          <cell r="B80">
            <v>18039.919999999998</v>
          </cell>
          <cell r="C80">
            <v>105869.49</v>
          </cell>
          <cell r="D80">
            <v>0</v>
          </cell>
          <cell r="E80">
            <v>53898.71</v>
          </cell>
          <cell r="F80">
            <v>0</v>
          </cell>
          <cell r="G80">
            <v>33111.51</v>
          </cell>
          <cell r="H80">
            <v>0</v>
          </cell>
          <cell r="I80">
            <v>103810</v>
          </cell>
        </row>
        <row r="81">
          <cell r="A81">
            <v>2084</v>
          </cell>
          <cell r="B81">
            <v>16044.2</v>
          </cell>
          <cell r="C81">
            <v>95565.48</v>
          </cell>
          <cell r="D81">
            <v>0</v>
          </cell>
          <cell r="E81">
            <v>48130.81</v>
          </cell>
          <cell r="F81">
            <v>0</v>
          </cell>
          <cell r="G81">
            <v>28606.14</v>
          </cell>
          <cell r="H81">
            <v>0</v>
          </cell>
          <cell r="I81">
            <v>93405</v>
          </cell>
        </row>
        <row r="82">
          <cell r="A82">
            <v>2085</v>
          </cell>
          <cell r="B82">
            <v>14195.81</v>
          </cell>
          <cell r="C82">
            <v>85556.92</v>
          </cell>
          <cell r="D82">
            <v>0</v>
          </cell>
          <cell r="E82">
            <v>42731.37</v>
          </cell>
          <cell r="F82">
            <v>0</v>
          </cell>
          <cell r="G82">
            <v>24502.46</v>
          </cell>
          <cell r="H82">
            <v>0</v>
          </cell>
          <cell r="I82">
            <v>83451</v>
          </cell>
        </row>
        <row r="83">
          <cell r="A83">
            <v>2086</v>
          </cell>
          <cell r="B83">
            <v>12471.84</v>
          </cell>
          <cell r="C83">
            <v>75935.69</v>
          </cell>
          <cell r="D83">
            <v>0</v>
          </cell>
          <cell r="E83">
            <v>37681.800000000003</v>
          </cell>
          <cell r="F83">
            <v>0</v>
          </cell>
          <cell r="G83">
            <v>20831.36</v>
          </cell>
          <cell r="H83">
            <v>0</v>
          </cell>
          <cell r="I83">
            <v>74012</v>
          </cell>
        </row>
        <row r="84">
          <cell r="A84">
            <v>2087</v>
          </cell>
          <cell r="B84">
            <v>10876.25</v>
          </cell>
          <cell r="C84">
            <v>66698.509999999995</v>
          </cell>
          <cell r="D84">
            <v>0</v>
          </cell>
          <cell r="E84">
            <v>32988.33</v>
          </cell>
          <cell r="F84">
            <v>0</v>
          </cell>
          <cell r="G84">
            <v>17547.689999999999</v>
          </cell>
          <cell r="H84">
            <v>0</v>
          </cell>
          <cell r="I84">
            <v>65060</v>
          </cell>
        </row>
        <row r="85">
          <cell r="A85">
            <v>2088</v>
          </cell>
          <cell r="B85">
            <v>9409.15</v>
          </cell>
          <cell r="C85">
            <v>57873.93</v>
          </cell>
          <cell r="D85">
            <v>0</v>
          </cell>
          <cell r="E85">
            <v>28621.7</v>
          </cell>
          <cell r="F85">
            <v>0</v>
          </cell>
          <cell r="G85">
            <v>14615.84</v>
          </cell>
          <cell r="H85">
            <v>0</v>
          </cell>
          <cell r="I85">
            <v>56579</v>
          </cell>
        </row>
        <row r="86">
          <cell r="A86">
            <v>2089</v>
          </cell>
          <cell r="B86">
            <v>8044.5</v>
          </cell>
          <cell r="C86">
            <v>49626.69</v>
          </cell>
          <cell r="D86">
            <v>0</v>
          </cell>
          <cell r="E86">
            <v>24564.32</v>
          </cell>
          <cell r="F86">
            <v>0</v>
          </cell>
          <cell r="G86">
            <v>12051.77</v>
          </cell>
          <cell r="H86">
            <v>0</v>
          </cell>
          <cell r="I86">
            <v>48557</v>
          </cell>
        </row>
        <row r="87">
          <cell r="A87">
            <v>2090</v>
          </cell>
          <cell r="B87">
            <v>6793.7</v>
          </cell>
          <cell r="C87">
            <v>41967.43</v>
          </cell>
          <cell r="D87">
            <v>0</v>
          </cell>
          <cell r="E87">
            <v>20838.32</v>
          </cell>
          <cell r="F87">
            <v>0</v>
          </cell>
          <cell r="G87">
            <v>9815.23</v>
          </cell>
          <cell r="H87">
            <v>0</v>
          </cell>
          <cell r="I87">
            <v>41176</v>
          </cell>
        </row>
        <row r="88">
          <cell r="A88">
            <v>2091</v>
          </cell>
          <cell r="B88">
            <v>5663.8</v>
          </cell>
          <cell r="C88">
            <v>34940.050000000003</v>
          </cell>
          <cell r="D88">
            <v>0</v>
          </cell>
          <cell r="E88">
            <v>17431.82</v>
          </cell>
          <cell r="F88">
            <v>0</v>
          </cell>
          <cell r="G88">
            <v>7878.02</v>
          </cell>
          <cell r="H88">
            <v>0</v>
          </cell>
          <cell r="I88">
            <v>34390</v>
          </cell>
        </row>
        <row r="89">
          <cell r="A89">
            <v>2092</v>
          </cell>
          <cell r="B89">
            <v>4644.92</v>
          </cell>
          <cell r="C89">
            <v>28650.93</v>
          </cell>
          <cell r="D89">
            <v>0</v>
          </cell>
          <cell r="E89">
            <v>14374.67</v>
          </cell>
          <cell r="F89">
            <v>0</v>
          </cell>
          <cell r="G89">
            <v>6242.53</v>
          </cell>
          <cell r="H89">
            <v>0</v>
          </cell>
          <cell r="I89">
            <v>28237</v>
          </cell>
        </row>
        <row r="90">
          <cell r="A90">
            <v>2093</v>
          </cell>
          <cell r="B90">
            <v>3750.07</v>
          </cell>
          <cell r="C90">
            <v>23090.959999999999</v>
          </cell>
          <cell r="D90">
            <v>0</v>
          </cell>
          <cell r="E90">
            <v>11686.81</v>
          </cell>
          <cell r="F90">
            <v>0</v>
          </cell>
          <cell r="G90">
            <v>4865.7299999999996</v>
          </cell>
          <cell r="H90">
            <v>0</v>
          </cell>
          <cell r="I90">
            <v>22833</v>
          </cell>
        </row>
        <row r="91">
          <cell r="A91">
            <v>2094</v>
          </cell>
          <cell r="B91">
            <v>2979.81</v>
          </cell>
          <cell r="C91">
            <v>18277.349999999999</v>
          </cell>
          <cell r="D91">
            <v>0</v>
          </cell>
          <cell r="E91">
            <v>9342.3700000000008</v>
          </cell>
          <cell r="F91">
            <v>0</v>
          </cell>
          <cell r="G91">
            <v>3720.65</v>
          </cell>
          <cell r="H91">
            <v>0</v>
          </cell>
          <cell r="I91">
            <v>18181</v>
          </cell>
        </row>
        <row r="92">
          <cell r="A92">
            <v>2095</v>
          </cell>
          <cell r="B92">
            <v>2319.33</v>
          </cell>
          <cell r="C92">
            <v>14222.29</v>
          </cell>
          <cell r="D92">
            <v>0</v>
          </cell>
          <cell r="E92">
            <v>7340.42</v>
          </cell>
          <cell r="F92">
            <v>0</v>
          </cell>
          <cell r="G92">
            <v>2795.27</v>
          </cell>
          <cell r="H92">
            <v>0</v>
          </cell>
          <cell r="I92">
            <v>14160</v>
          </cell>
        </row>
      </sheetData>
      <sheetData sheetId="18"/>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tings"/>
      <sheetName val="ColorCodes"/>
      <sheetName val="ColorCodesChannel"/>
      <sheetName val="ColorCodesStochastic"/>
      <sheetName val="Information"/>
      <sheetName val="Map"/>
      <sheetName val="Input"/>
      <sheetName val="Grey"/>
      <sheetName val="HLS"/>
      <sheetName val="ValResults"/>
      <sheetName val="PBO CFs"/>
      <sheetName val="FAS"/>
      <sheetName val="FASedits"/>
      <sheetName val="FASLiabilities001"/>
      <sheetName val="Cash"/>
      <sheetName val="CashSummary"/>
      <sheetName val="Actions"/>
      <sheetName val="Channel"/>
      <sheetName val="EditsTemplate"/>
      <sheetName val="SimulationData"/>
    </sheetNames>
    <sheetDataSet>
      <sheetData sheetId="0"/>
      <sheetData sheetId="1"/>
      <sheetData sheetId="2"/>
      <sheetData sheetId="3"/>
      <sheetData sheetId="4"/>
      <sheetData sheetId="5">
        <row r="138">
          <cell r="L138" t="str">
            <v>Add to SC</v>
          </cell>
          <cell r="M138" t="str">
            <v>EROA is Net of Expense</v>
          </cell>
          <cell r="N138" t="str">
            <v>Not Included in Benefit Cost</v>
          </cell>
        </row>
        <row r="160">
          <cell r="L160" t="str">
            <v>Beginning of Next Year</v>
          </cell>
          <cell r="M160" t="str">
            <v>End of Current Year</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l GDP"/>
      <sheetName val="Real GDP (2)"/>
      <sheetName val="Natural gas"/>
      <sheetName val="Consumption vs. GDP"/>
    </sheetNames>
    <sheetDataSet>
      <sheetData sheetId="0" refreshError="1"/>
      <sheetData sheetId="1" refreshError="1"/>
      <sheetData sheetId="2">
        <row r="3">
          <cell r="A3" t="e">
            <v>#NAME?</v>
          </cell>
        </row>
      </sheetData>
      <sheetData sheetId="3"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read Sheet"/>
      <sheetName val="Tenor Adjustments"/>
      <sheetName val="Secondary"/>
      <sheetName val="Secondary ENB"/>
    </sheetNames>
    <sheetDataSet>
      <sheetData sheetId="0"/>
      <sheetData sheetId="1"/>
      <sheetData sheetId="2"/>
      <sheetData sheetId="3"/>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PSC Amort Schedule"/>
      <sheetName val="Calc of MRVA &amp; GL for expense"/>
      <sheetName val="Calc of MRVA &amp; GL for disclosur"/>
      <sheetName val="Discl Asset info from Client"/>
      <sheetName val="Qualified Pension - Expense"/>
      <sheetName val="Qualified Pension - Disclosure"/>
      <sheetName val="Qualified Pension - BS"/>
      <sheetName val="Get_Name_Ranges"/>
      <sheetName val="Expense Liability Input"/>
      <sheetName val="Disclosure Liability"/>
      <sheetName val="Cashflows"/>
    </sheetNames>
    <sheetDataSet>
      <sheetData sheetId="0">
        <row r="89">
          <cell r="C89">
            <v>281471417</v>
          </cell>
        </row>
        <row r="96">
          <cell r="C96">
            <v>89485418</v>
          </cell>
        </row>
        <row r="97">
          <cell r="C97">
            <v>-9769193</v>
          </cell>
        </row>
        <row r="106">
          <cell r="C106">
            <v>193333088</v>
          </cell>
        </row>
        <row r="124">
          <cell r="C124">
            <v>324413186</v>
          </cell>
        </row>
        <row r="141">
          <cell r="C141">
            <v>354179143</v>
          </cell>
        </row>
        <row r="158">
          <cell r="C158">
            <v>17339800</v>
          </cell>
        </row>
        <row r="175">
          <cell r="C175">
            <v>2542133</v>
          </cell>
        </row>
      </sheetData>
      <sheetData sheetId="1"/>
      <sheetData sheetId="2"/>
      <sheetData sheetId="3"/>
      <sheetData sheetId="4"/>
      <sheetData sheetId="5"/>
      <sheetData sheetId="6"/>
      <sheetData sheetId="7"/>
      <sheetData sheetId="8" refreshError="1"/>
      <sheetData sheetId="9">
        <row r="19">
          <cell r="B19">
            <v>203826984</v>
          </cell>
          <cell r="E19">
            <v>382044504</v>
          </cell>
          <cell r="H19">
            <v>358066243</v>
          </cell>
          <cell r="K19">
            <v>16488954</v>
          </cell>
        </row>
        <row r="34">
          <cell r="B34">
            <v>291960791</v>
          </cell>
        </row>
        <row r="49">
          <cell r="B49">
            <v>3129349</v>
          </cell>
        </row>
      </sheetData>
      <sheetData sheetId="10"/>
      <sheetData sheetId="1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BudgetYr1 Calculations"/>
      <sheetName val="BudgetYr2 Calculations"/>
      <sheetName val="Exhibit Y1"/>
      <sheetName val="Exhibit Y2"/>
    </sheetNames>
    <sheetDataSet>
      <sheetData sheetId="0"/>
      <sheetData sheetId="1"/>
      <sheetData sheetId="2"/>
      <sheetData sheetId="3"/>
      <sheetData sheetId="4"/>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CEDURES - OLD"/>
      <sheetName val="Change Type"/>
      <sheetName val="Organization"/>
      <sheetName val="Yes_or_No"/>
      <sheetName val="Org_Company"/>
      <sheetName val="GL_Org_Parent"/>
      <sheetName val="Mgmt_Parent"/>
      <sheetName val="Corporate Org"/>
      <sheetName val="PPL Org List "/>
      <sheetName val="PPL Org List"/>
    </sheetNames>
    <sheetDataSet>
      <sheetData sheetId="0" refreshError="1"/>
      <sheetData sheetId="1">
        <row r="3">
          <cell r="A3" t="str">
            <v>Open new organization</v>
          </cell>
        </row>
        <row r="4">
          <cell r="A4" t="str">
            <v>Close existing organization</v>
          </cell>
        </row>
        <row r="5">
          <cell r="A5" t="str">
            <v>Re-open existing organization</v>
          </cell>
        </row>
        <row r="6">
          <cell r="A6" t="str">
            <v>Change existing organization</v>
          </cell>
        </row>
      </sheetData>
      <sheetData sheetId="2" refreshError="1"/>
      <sheetData sheetId="3">
        <row r="3">
          <cell r="B3" t="str">
            <v>Yes</v>
          </cell>
        </row>
        <row r="4">
          <cell r="B4" t="str">
            <v>No</v>
          </cell>
        </row>
      </sheetData>
      <sheetData sheetId="4">
        <row r="3">
          <cell r="A3" t="str">
            <v>Not Listed - Please specify to the right of the yellow box.</v>
          </cell>
        </row>
        <row r="4">
          <cell r="A4" t="str">
            <v>0003 - LG&amp;E HOME SERVICES INC.</v>
          </cell>
        </row>
        <row r="5">
          <cell r="A5" t="str">
            <v>0004 - LG&amp;E AND KU CAPITAL LLC</v>
          </cell>
        </row>
        <row r="6">
          <cell r="A6" t="str">
            <v>0008 - LG&amp;E AND KU CAPITAL LLC CONSOLIDATION ELIMINATIONS</v>
          </cell>
        </row>
        <row r="7">
          <cell r="A7" t="str">
            <v>0011 - LG&amp;E AND KU CAPITAL LLC - PURCHASE ACCTG ADJ</v>
          </cell>
        </row>
        <row r="8">
          <cell r="A8" t="str">
            <v>0012 - LG&amp;E HOME SERVICES INC. - PURCHASE ACCTG ADJ</v>
          </cell>
        </row>
        <row r="9">
          <cell r="A9" t="str">
            <v>0018 - LG&amp;E AND KU SERVICES COMPANY - PURCHASE ACCTG ADJ - FERC ONLY</v>
          </cell>
        </row>
        <row r="10">
          <cell r="A10" t="str">
            <v>0019 - LG&amp;E AND KU SERVICES COMPANY - PURCHASE ACCTG ADJ</v>
          </cell>
        </row>
        <row r="11">
          <cell r="A11" t="str">
            <v>0020 - LG&amp;E AND KU SERVICES COMPANY</v>
          </cell>
        </row>
        <row r="12">
          <cell r="A12" t="str">
            <v>0021 - LG&amp;E AND KU ENERGY LLC CONSOLIDATION ELIMINATIONS</v>
          </cell>
        </row>
        <row r="13">
          <cell r="A13" t="str">
            <v>0098 - LOUISVILLE GAS &amp; ELECTRIC COMPANY - PURCHASE ACCTG ADJ - FERC ONLY</v>
          </cell>
        </row>
        <row r="14">
          <cell r="A14" t="str">
            <v>0099 - LOUISVILLE GAS &amp; ELECTRIC COMPANY - PURCHASE ACCTG ADJ</v>
          </cell>
        </row>
        <row r="15">
          <cell r="A15" t="str">
            <v>0100 - LOUISVILLE GAS &amp; ELECTRIC COMPANY</v>
          </cell>
        </row>
        <row r="16">
          <cell r="A16" t="str">
            <v>0110 - KENTUCKY UTILITIES COMPANY</v>
          </cell>
        </row>
        <row r="17">
          <cell r="A17" t="str">
            <v>0118 - KENTUCKY UTILITIES COMPANY - PURCHASE ACCTG ADJ - FERC ONLY</v>
          </cell>
        </row>
        <row r="18">
          <cell r="A18" t="str">
            <v>0119 - KENTUCKY UTILITIES COMPANY - PURCHASE ACCTG ADJ</v>
          </cell>
        </row>
        <row r="19">
          <cell r="A19" t="str">
            <v>0301 - WESTERN KENTUCKY ENERGY CORP.</v>
          </cell>
        </row>
        <row r="20">
          <cell r="A20" t="str">
            <v>0302 - WESTERN KENTUCKY ENERGY CORP. - PURCHASE ACCTG ADJ</v>
          </cell>
        </row>
        <row r="21">
          <cell r="A21" t="str">
            <v>0304 - FCD LLC</v>
          </cell>
        </row>
        <row r="22">
          <cell r="A22" t="str">
            <v>0305 - FCD LLC - PURCHASE ACCTG ADJ</v>
          </cell>
        </row>
        <row r="23">
          <cell r="A23" t="str">
            <v>0317 - WESTERN KENTUCKY ENERGY CORP. CONSOLIDATION ELIMINATIONS (WKE COMPANY)</v>
          </cell>
        </row>
        <row r="24">
          <cell r="A24" t="str">
            <v>0319 - WESTERN KENTUCKY ENERGY CORP. CONSOLIDATION ELIMINATIONS (WKE GROUP)</v>
          </cell>
        </row>
        <row r="25">
          <cell r="A25" t="str">
            <v>0350 - WESTERN KENTUCKY ENERGY CORP. INCOME STATEMENT RECLASS TO DISC OPS</v>
          </cell>
        </row>
        <row r="26">
          <cell r="A26" t="str">
            <v>0507 - LG&amp;E ENERGY MARKETING INC.</v>
          </cell>
        </row>
        <row r="27">
          <cell r="A27" t="str">
            <v>0508 - LG&amp;E INTERNATIONAL INC.</v>
          </cell>
        </row>
        <row r="28">
          <cell r="A28" t="str">
            <v>0517 - LG&amp;E POWER ARGENTINA III LLC</v>
          </cell>
        </row>
        <row r="29">
          <cell r="A29" t="str">
            <v>0532 - LG&amp;E INTERNATIONAL INC. CONSOLIDATION ELIMINATIONS</v>
          </cell>
        </row>
        <row r="30">
          <cell r="A30" t="str">
            <v>0538 - LG&amp;E ENERGY MARKETING INC. - PURCHASE ACCTG ADJ</v>
          </cell>
        </row>
        <row r="31">
          <cell r="A31" t="str">
            <v>0539 - LG&amp;E INTERNATIONAL INC. - PURCHASE ACCTG ADJ</v>
          </cell>
        </row>
        <row r="32">
          <cell r="A32" t="str">
            <v>0541 - LG&amp;E POWER ARGENTINA III LLC - PURCHASE ACCTG ADJ</v>
          </cell>
        </row>
        <row r="33">
          <cell r="A33" t="str">
            <v>0800 - LG&amp;E AND KU ENERGY LLC</v>
          </cell>
        </row>
        <row r="34">
          <cell r="A34" t="str">
            <v>0803 - LG&amp;E AND KU ENERGY LLC - PURCHASE ACCTG ADJ</v>
          </cell>
        </row>
      </sheetData>
      <sheetData sheetId="5">
        <row r="3">
          <cell r="A3" t="str">
            <v>Not Listed - Please specify to the right of the yellow box.</v>
          </cell>
        </row>
        <row r="4">
          <cell r="A4" t="str">
            <v>P_LEGL - TOTAL LEC LEGAL COST CENTER VIEW</v>
          </cell>
        </row>
        <row r="5">
          <cell r="A5" t="str">
            <v>P00004 - TOTAL CAPITAL CORP</v>
          </cell>
        </row>
        <row r="6">
          <cell r="A6" t="str">
            <v>P00020 - TOTAL LG&amp;E AND KU SERVICES COMPANY</v>
          </cell>
        </row>
        <row r="7">
          <cell r="A7" t="str">
            <v>P00304 - TOTAL FCD LLC</v>
          </cell>
        </row>
        <row r="8">
          <cell r="A8" t="str">
            <v>P00508 - TOTAL ARGENTINA</v>
          </cell>
        </row>
        <row r="9">
          <cell r="A9" t="str">
            <v>P01000 - TOTAL LGE UTILITY</v>
          </cell>
        </row>
        <row r="10">
          <cell r="A10" t="str">
            <v>P01010 - TOTAL ENERGY DELIVERY - LGE</v>
          </cell>
        </row>
        <row r="11">
          <cell r="A11" t="str">
            <v>P01015 - DIRECTOR - ELECTRIC RELIABILITY</v>
          </cell>
        </row>
        <row r="12">
          <cell r="A12" t="str">
            <v>P01035 - TOTAL VP RETAIL AND GAS STORAGE OPERATIONS</v>
          </cell>
        </row>
        <row r="13">
          <cell r="A13" t="str">
            <v>P01045 - TOTAL DIRECTOR DISTRIBUTION OPERATIONS</v>
          </cell>
        </row>
        <row r="14">
          <cell r="A14" t="str">
            <v>P01055 - TOTAL VP ENERGY DELIVERY-LGE</v>
          </cell>
        </row>
        <row r="15">
          <cell r="A15" t="str">
            <v>P01100 - TOTAL HR ROLLUP</v>
          </cell>
        </row>
        <row r="16">
          <cell r="A16" t="str">
            <v>P01200 - TOTAL DIR. SALES AND MARKETING - LGE</v>
          </cell>
        </row>
        <row r="17">
          <cell r="A17" t="str">
            <v>P01205 - TOTAL RESIDENTIAL SERVICE - LGE</v>
          </cell>
        </row>
        <row r="18">
          <cell r="A18" t="str">
            <v>P01215 - TOTAL RESIDENTIAL SERVICE - LOU</v>
          </cell>
        </row>
        <row r="19">
          <cell r="A19" t="str">
            <v>P01220 - TOTAL DIRECTOR SALES AND MARKETING - LGE</v>
          </cell>
        </row>
        <row r="20">
          <cell r="A20" t="str">
            <v>P01250 - TOTAL REMITTANCE AND COLLECTION - LGE</v>
          </cell>
        </row>
        <row r="21">
          <cell r="A21" t="str">
            <v>P01280 - TOTAL METER READING - LGE</v>
          </cell>
        </row>
        <row r="22">
          <cell r="A22" t="str">
            <v>P01295 - TOTAL FIELD SERVICE - LGE</v>
          </cell>
        </row>
        <row r="23">
          <cell r="A23" t="str">
            <v>P01320 - TOTAL MGR METERING ASSETS - LGE</v>
          </cell>
        </row>
        <row r="24">
          <cell r="A24" t="str">
            <v>P01325 - TOTAL DIRECTOR REVENUE COLLECTION - LGE</v>
          </cell>
        </row>
        <row r="25">
          <cell r="A25" t="str">
            <v>P01340 - TOTAL DIRECTOR CUSTOMER SERVICE - LGE</v>
          </cell>
        </row>
        <row r="26">
          <cell r="A26" t="str">
            <v>P01360 - TOTAL ECONOMIC DEVELOPMENT AND MAJOR ACCOUNTS - LGE</v>
          </cell>
        </row>
        <row r="27">
          <cell r="A27" t="str">
            <v>P01370 - TOTAL METERING ASSETS - LGE</v>
          </cell>
        </row>
        <row r="28">
          <cell r="A28" t="str">
            <v>P01440 - TOTAL REGULATORY AFFAIRS - LGE</v>
          </cell>
        </row>
        <row r="29">
          <cell r="A29" t="str">
            <v>P01450 - TOTAL MARKETING - LGE</v>
          </cell>
        </row>
        <row r="30">
          <cell r="A30" t="str">
            <v>P01470 - HR DISTRIBUTION AND RETAIL BUSINESSES</v>
          </cell>
        </row>
        <row r="31">
          <cell r="A31" t="str">
            <v>P01500 - TOTAL METERING - LGE</v>
          </cell>
        </row>
        <row r="32">
          <cell r="A32" t="str">
            <v>P02000 - TOTAL ENERGY SERVICES - LGE</v>
          </cell>
        </row>
        <row r="33">
          <cell r="A33" t="str">
            <v>P02010 - TOTAL HR - POWER GENERATION</v>
          </cell>
        </row>
        <row r="34">
          <cell r="A34" t="str">
            <v>P02020 - TOTAL GENERATION - LGE</v>
          </cell>
        </row>
        <row r="35">
          <cell r="A35" t="str">
            <v>P02025 - TOTAL LGE GENERATING PLANTS</v>
          </cell>
        </row>
        <row r="36">
          <cell r="A36" t="str">
            <v>P02030 - TOTAL CANE RUN AND OHIO FALLS AND CT</v>
          </cell>
        </row>
        <row r="37">
          <cell r="A37" t="str">
            <v>P02031 - TOTAL CANE RUN</v>
          </cell>
        </row>
        <row r="38">
          <cell r="A38" t="str">
            <v>P02060 - TOTAL - GENERATION SERVICES - LGE</v>
          </cell>
        </row>
        <row r="39">
          <cell r="A39" t="str">
            <v>P02120 - TOTAL OHIO FALLS/COM TURBINE</v>
          </cell>
        </row>
        <row r="40">
          <cell r="A40" t="str">
            <v>P02140 - TOTAL OTHER CTS</v>
          </cell>
        </row>
        <row r="41">
          <cell r="A41" t="str">
            <v>P02150 - TOTAL SAFETY AND TECHNICAL TRAINING</v>
          </cell>
        </row>
        <row r="42">
          <cell r="A42" t="str">
            <v>P02170 - TOTAL MTCE SERVICES</v>
          </cell>
        </row>
        <row r="43">
          <cell r="A43" t="str">
            <v>P02280 - TOTAL CANE RUN MAINTENANCE</v>
          </cell>
        </row>
        <row r="44">
          <cell r="A44" t="str">
            <v>P02300 - TOTAL JEFFERSON COUNTY OPERATIONS</v>
          </cell>
        </row>
        <row r="45">
          <cell r="A45" t="str">
            <v>P02320 - TOTAL MILL CREEK OPERATION</v>
          </cell>
        </row>
        <row r="46">
          <cell r="A46" t="str">
            <v>P02400 - TOTAL MILL CREEK STATION</v>
          </cell>
        </row>
        <row r="47">
          <cell r="A47" t="str">
            <v>P02480 - TOTAL MILL CREEK MAINTENANCE</v>
          </cell>
        </row>
        <row r="48">
          <cell r="A48" t="str">
            <v>P02510 - TOTAL CANE RUN OPERATIONS</v>
          </cell>
        </row>
        <row r="49">
          <cell r="A49" t="str">
            <v>P02650 - TOTAL TRIMBLE COUNTY</v>
          </cell>
        </row>
        <row r="50">
          <cell r="A50" t="str">
            <v>P02655 - TOTAL TRIMBLE COUNTY CT</v>
          </cell>
        </row>
        <row r="51">
          <cell r="A51" t="str">
            <v>P02700 - TOTAL TC-PRODUCT SUPPORT</v>
          </cell>
        </row>
        <row r="52">
          <cell r="A52" t="str">
            <v>P02770 - TOTAL TC-MTCE SERVICES</v>
          </cell>
        </row>
        <row r="53">
          <cell r="A53" t="str">
            <v>P02800 - TOTAL FUELS PROCUREMENT LGE/KU</v>
          </cell>
        </row>
        <row r="54">
          <cell r="A54" t="str">
            <v>P02900 - TOTAL ENERGY SUPPLY AND ANALYSIS - LGE</v>
          </cell>
        </row>
        <row r="55">
          <cell r="A55" t="str">
            <v>P02950 - TOTAL PWR DEL / SALES</v>
          </cell>
        </row>
        <row r="56">
          <cell r="A56" t="str">
            <v>P03005 - TOTAL TRANSMISSION AND GENERATION SERVICES - LGE</v>
          </cell>
        </row>
        <row r="57">
          <cell r="A57" t="str">
            <v>P03010 - TOTAL ELECTRIC TRANSMISSION - LGE</v>
          </cell>
        </row>
        <row r="58">
          <cell r="A58" t="str">
            <v>P03060 - TOTAL SUBSTATION LGE</v>
          </cell>
        </row>
        <row r="59">
          <cell r="A59" t="str">
            <v>P03080 - TOTAL SYSTEM OPERATIONS - LGE</v>
          </cell>
        </row>
        <row r="60">
          <cell r="A60" t="str">
            <v>P03130 - TOTAL MANAGER - SUBSTATION C M - LGE</v>
          </cell>
        </row>
        <row r="61">
          <cell r="A61" t="str">
            <v>P03300 - SYSTEM RESTORATION AND OPERATIONS</v>
          </cell>
        </row>
        <row r="62">
          <cell r="A62" t="str">
            <v>P03400 - TOTAL ELECTRIC DIST. - ENHANCE AND CONNECT NETWORK</v>
          </cell>
        </row>
        <row r="63">
          <cell r="A63" t="str">
            <v>P03600 - TOTAL ASSET MANAGEMENT - LGE</v>
          </cell>
        </row>
        <row r="64">
          <cell r="A64" t="str">
            <v>P03605 - TOTAL INVESTMENT STRATEGY</v>
          </cell>
        </row>
        <row r="65">
          <cell r="A65" t="str">
            <v>P04010 - TOTAL GAS DIST. - ENHANCE AND CONNECT NETWORK</v>
          </cell>
        </row>
        <row r="66">
          <cell r="A66" t="str">
            <v>P04190 - TOTAL GAS DIST. - REPAIR AND MAINTAIN NETWORK</v>
          </cell>
        </row>
        <row r="67">
          <cell r="A67" t="str">
            <v>P04370 - MAPPING AND RECORDS</v>
          </cell>
        </row>
        <row r="68">
          <cell r="A68" t="str">
            <v>P04400 - TOTAL MARKETING - BROADWAY</v>
          </cell>
        </row>
        <row r="69">
          <cell r="A69" t="str">
            <v>P04460 - TOTAL GAS STORAGE AND CONTROL AND COMPLIANCE</v>
          </cell>
        </row>
        <row r="70">
          <cell r="A70" t="str">
            <v>P04470 - TOTAL MULDRAUGH OPERATIONS</v>
          </cell>
        </row>
        <row r="71">
          <cell r="A71" t="str">
            <v>P04480 - TOTAL MAGNOLIA AND BARDSTOWN OPERATIONS</v>
          </cell>
        </row>
        <row r="72">
          <cell r="A72" t="str">
            <v>P04490 - TOTAL GAS CONTROL</v>
          </cell>
        </row>
        <row r="73">
          <cell r="A73" t="str">
            <v>P04600 - TOTAL COMPLIANCE AND REGULATORY</v>
          </cell>
        </row>
        <row r="74">
          <cell r="A74" t="str">
            <v>P05000 - TOTAL VP - HUMAN RESOURCES - LGE</v>
          </cell>
        </row>
        <row r="75">
          <cell r="A75" t="str">
            <v>P05055 - TOTAL VP SUPPLY CHAIN AND OPERATING SERVICES - LGE</v>
          </cell>
        </row>
        <row r="76">
          <cell r="A76" t="str">
            <v>P05100 - TOTAL OPERATING SERVICES</v>
          </cell>
        </row>
        <row r="77">
          <cell r="A77" t="str">
            <v>P05110 - TOTAL PROCUREMENT SVCS DEPT</v>
          </cell>
        </row>
        <row r="78">
          <cell r="A78" t="str">
            <v>P05130 - TOTAL INVENTORY MGMT</v>
          </cell>
        </row>
        <row r="79">
          <cell r="A79" t="str">
            <v>P05260 - TOTAL FACILITIES MANAGEMENT</v>
          </cell>
        </row>
        <row r="80">
          <cell r="A80" t="str">
            <v>P05410 - TOTAL TRANSPORTATION</v>
          </cell>
        </row>
        <row r="81">
          <cell r="A81" t="str">
            <v>P05650 - TOTAL ENVIRONMENTAL AFFAIRS - LGE</v>
          </cell>
        </row>
        <row r="82">
          <cell r="A82" t="str">
            <v>P06000 - TOTAL CFO</v>
          </cell>
        </row>
        <row r="83">
          <cell r="A83" t="str">
            <v>P06020 - TOTAL FIN PLANNING AND BUDGET</v>
          </cell>
        </row>
        <row r="84">
          <cell r="A84" t="str">
            <v>P06050 - TOTAL SR. VP FINANCE AND BUSINESS DEVELOPMENT</v>
          </cell>
        </row>
        <row r="85">
          <cell r="A85" t="str">
            <v>P06100 - TOTAL UTILITY CONTROLLER</v>
          </cell>
        </row>
        <row r="86">
          <cell r="A86" t="str">
            <v>P06130 - TOTAL UTILITY FINANCIAL REPORTING</v>
          </cell>
        </row>
        <row r="87">
          <cell r="A87" t="str">
            <v>P06150 - TOTAL GENERAL ACCOUNTING</v>
          </cell>
        </row>
        <row r="88">
          <cell r="A88" t="str">
            <v>P06260 - TOTAL CORPORATE COST CENTERS</v>
          </cell>
        </row>
        <row r="89">
          <cell r="A89" t="str">
            <v>P06360 - TOTAL TREASURER</v>
          </cell>
        </row>
        <row r="90">
          <cell r="A90" t="str">
            <v>P06490 - TOTAL IS ROLLUP</v>
          </cell>
        </row>
        <row r="91">
          <cell r="A91" t="str">
            <v>P06550 - TOTAL DIR-IT DEVELOPMENT</v>
          </cell>
        </row>
        <row r="92">
          <cell r="A92" t="str">
            <v>P06600 - TOTAL INFO TECH OPERATIONS</v>
          </cell>
        </row>
        <row r="93">
          <cell r="A93" t="str">
            <v>P06700 - CUSTOMER RELATIONSHIP MGR. ROLLUP</v>
          </cell>
        </row>
        <row r="94">
          <cell r="A94" t="str">
            <v>P06750 - TOTAL IT STRATEGY AND PLANNING AND SECURITY</v>
          </cell>
        </row>
        <row r="95">
          <cell r="A95" t="str">
            <v>P06900 - TOTAL VP-GEN COUNSEL / CORP SECRETARY</v>
          </cell>
        </row>
        <row r="96">
          <cell r="A96" t="str">
            <v>P06901 - TOTAL GROUP EXEC - REGULATORY AFFAIRS - LGE</v>
          </cell>
        </row>
        <row r="97">
          <cell r="A97" t="str">
            <v>P06920 - TOTAL CORPORATE COMMUNICATIONS</v>
          </cell>
        </row>
        <row r="98">
          <cell r="A98" t="str">
            <v>P08500 - LGE CHARGES FROM SERVCO</v>
          </cell>
        </row>
        <row r="99">
          <cell r="A99" t="str">
            <v>P08800 - LGE CHARGES FROM SERVCO</v>
          </cell>
        </row>
        <row r="100">
          <cell r="A100" t="str">
            <v>P08910 - TOTAL LGE IT CHARGES FROM SERVCO</v>
          </cell>
        </row>
        <row r="101">
          <cell r="A101" t="str">
            <v>P08920 - TOTAL GENERAL COUNSEL CHARGES FROM SERVCO</v>
          </cell>
        </row>
        <row r="102">
          <cell r="A102" t="str">
            <v>P09509 - CAPITAL CORP</v>
          </cell>
        </row>
        <row r="103">
          <cell r="A103" t="str">
            <v>P09800 - CAPITAL CORP CHARGES FROM SERVCO</v>
          </cell>
        </row>
        <row r="104">
          <cell r="A104" t="str">
            <v>P09920 - TOTAL GENERAL COUNSEL CHARGES FROM SERVCO</v>
          </cell>
        </row>
        <row r="105">
          <cell r="A105" t="str">
            <v>P10020 - EXEC VP GENERAL COUNSEL AND CORP SECRETARY</v>
          </cell>
        </row>
        <row r="106">
          <cell r="A106" t="str">
            <v>P10030 - TOTAL KU CO. EXCL. CORP. ITEMS</v>
          </cell>
        </row>
        <row r="107">
          <cell r="A107" t="str">
            <v>P10040 - TOTAL KU COMPANY</v>
          </cell>
        </row>
        <row r="108">
          <cell r="A108" t="str">
            <v>P10050 - CORPORATE COMMMUNICATIONS</v>
          </cell>
        </row>
        <row r="109">
          <cell r="A109" t="str">
            <v>P10060 - TOTAL VP - HUMAN RESOURCES - KU</v>
          </cell>
        </row>
        <row r="110">
          <cell r="A110" t="str">
            <v>P10070 - TOTAL PRESIDENT / COO - KU</v>
          </cell>
        </row>
        <row r="111">
          <cell r="A111" t="str">
            <v>P10080 - TOTAL GENERAL COUNSEL AND CORP. COMMUNICATIONS</v>
          </cell>
        </row>
        <row r="112">
          <cell r="A112" t="str">
            <v>P10090 - TOTAL HUMAN RESOURCES</v>
          </cell>
        </row>
        <row r="113">
          <cell r="A113" t="str">
            <v>P10100 - TOTAL ENERGY DELIVERY - KU</v>
          </cell>
        </row>
        <row r="114">
          <cell r="A114" t="str">
            <v>P10200 - EXEC VP/CFO</v>
          </cell>
        </row>
        <row r="115">
          <cell r="A115" t="str">
            <v>P10250 - VP CONTROLLER</v>
          </cell>
        </row>
        <row r="116">
          <cell r="A116" t="str">
            <v>P10290 - TOTAL CORP DIRECTOR HUMAN RESOURCES</v>
          </cell>
        </row>
        <row r="117">
          <cell r="A117" t="str">
            <v>P10310 - SR VP FINANCE AND BUSINESS DEVELOPMENT</v>
          </cell>
        </row>
        <row r="118">
          <cell r="A118" t="str">
            <v>P10320 - TOTAL FINANCIAL PLANNING AND BUDGETING</v>
          </cell>
        </row>
        <row r="119">
          <cell r="A119" t="str">
            <v>P10340 - TOTAL OPERATING SERVICES</v>
          </cell>
        </row>
        <row r="120">
          <cell r="A120" t="str">
            <v>P10350 - TOTAL PSSI - LEXINGTON</v>
          </cell>
        </row>
        <row r="121">
          <cell r="A121" t="str">
            <v>P10360 - TOTAL VP FINANCE AND TREASURY</v>
          </cell>
        </row>
        <row r="122">
          <cell r="A122" t="str">
            <v>P10370 - TOTAL GENERAL ACCOUNTING</v>
          </cell>
        </row>
        <row r="123">
          <cell r="A123" t="str">
            <v>P10380 - TOTAL UTILITY ACCOUNTING AND REPORTING</v>
          </cell>
        </row>
        <row r="124">
          <cell r="A124" t="str">
            <v>P10390 - TOTAL INFORMATION TECHNOLOGY DEPARTMENT</v>
          </cell>
        </row>
        <row r="125">
          <cell r="A125" t="str">
            <v>P10400 - TOTAL ENERGY SERVICES KU</v>
          </cell>
        </row>
        <row r="126">
          <cell r="A126" t="str">
            <v>P10405 - TOTAL GENERATION - KU</v>
          </cell>
        </row>
        <row r="127">
          <cell r="A127" t="str">
            <v>P10410 - TOTAL INFORMATION TECHNOLOGY DEVELOPMENT</v>
          </cell>
        </row>
        <row r="128">
          <cell r="A128" t="str">
            <v>P10420 - INFORMATION TECHNOLOGY OPERATIONS</v>
          </cell>
        </row>
        <row r="129">
          <cell r="A129" t="str">
            <v>P10440 - TOTAL IT STRATEGY AND PLANNING AND SECURITY</v>
          </cell>
        </row>
        <row r="130">
          <cell r="A130" t="str">
            <v>P10450 - TOTAL TRANSMISSION AND GENERATION SERVICES - KU</v>
          </cell>
        </row>
        <row r="131">
          <cell r="A131" t="str">
            <v>P10470 - TOTAL ELECTRIC TRANSMISSION - KU</v>
          </cell>
        </row>
        <row r="132">
          <cell r="A132" t="str">
            <v>P10485 - TOTAL ENERGY SUPLY AND ANALYSIS - KU</v>
          </cell>
        </row>
        <row r="133">
          <cell r="A133" t="str">
            <v>P10490 - TOTAL - GENERATION SERVICES - KU</v>
          </cell>
        </row>
        <row r="134">
          <cell r="A134" t="str">
            <v>P10590 - TOTAL TRANSMISSION PLAN AND SUBSTATION - KU</v>
          </cell>
        </row>
        <row r="135">
          <cell r="A135" t="str">
            <v>P10610 - TOTAL KU DISTRIBUTION OPERATIONS - ENHANCE NETWORK</v>
          </cell>
        </row>
        <row r="136">
          <cell r="A136" t="str">
            <v>P10620 - TOTAL PINEVILLE OPERATIONS CENTER</v>
          </cell>
        </row>
        <row r="137">
          <cell r="A137" t="str">
            <v>P10630 - TOTAL EARLINGTON OPERATIONS CENTER</v>
          </cell>
        </row>
        <row r="138">
          <cell r="A138" t="str">
            <v>P10640 - TOTAL KU ELECTRIC SYSTEM PLANNING AND ENGINEERING</v>
          </cell>
        </row>
        <row r="139">
          <cell r="A139" t="str">
            <v>P10650 - DIRECTOR - ELECTRIC RELIABILITY</v>
          </cell>
        </row>
        <row r="140">
          <cell r="A140" t="str">
            <v>P10660 - TOTAL ASSET MANAGEMENT - KU</v>
          </cell>
        </row>
        <row r="141">
          <cell r="A141" t="str">
            <v>P10980 - TOTAL CORPORATE ITEMS</v>
          </cell>
        </row>
        <row r="142">
          <cell r="A142" t="str">
            <v>P11015 - TOTAL VP ENERGY DELIVERY-KU</v>
          </cell>
        </row>
        <row r="143">
          <cell r="A143" t="str">
            <v>P11020 - TOTAL DIRECTOR CUSTOMER SERVICE - KU</v>
          </cell>
        </row>
        <row r="144">
          <cell r="A144" t="str">
            <v>P11035 - TOTAL VP RETAIL BUSINESS - KU</v>
          </cell>
        </row>
        <row r="145">
          <cell r="A145" t="str">
            <v>P11060 - TOTAL BUSINESS OFFICES - KU</v>
          </cell>
        </row>
        <row r="146">
          <cell r="A146" t="str">
            <v>P11220 - TOTAL DIRECTOR SALES AND MARKETING - KU</v>
          </cell>
        </row>
        <row r="147">
          <cell r="A147" t="str">
            <v>P11250 - TOTAL REMITTANCE AND COLLECTION - KU</v>
          </cell>
        </row>
        <row r="148">
          <cell r="A148" t="str">
            <v>P11325 - TOTAL DIRECTOR REVENUE COLLECTION - KU</v>
          </cell>
        </row>
        <row r="149">
          <cell r="A149" t="str">
            <v>P11330 - TOTAL FIELD CREDIT - KU</v>
          </cell>
        </row>
        <row r="150">
          <cell r="A150" t="str">
            <v>P11370 - TOTAL METERING ASSETS - KU</v>
          </cell>
        </row>
        <row r="151">
          <cell r="A151" t="str">
            <v>P11450 - TOTAL MARKETING - KU</v>
          </cell>
        </row>
        <row r="152">
          <cell r="A152" t="str">
            <v>P11500 - TOTAL METERING - KU</v>
          </cell>
        </row>
        <row r="153">
          <cell r="A153" t="str">
            <v>P12160 - TOTAL DANVILLE OPERATIONS CENTER</v>
          </cell>
        </row>
        <row r="154">
          <cell r="A154" t="str">
            <v>P12460 - TOTAL ELIZABETHTOWN OPERATIONS CENTER</v>
          </cell>
        </row>
        <row r="155">
          <cell r="A155" t="str">
            <v>P12560 - TOTAL SHELBYVILLE OPERATION CENTER</v>
          </cell>
        </row>
        <row r="156">
          <cell r="A156" t="str">
            <v>P13040 - TOTAL CENTRAL SCM</v>
          </cell>
        </row>
        <row r="157">
          <cell r="A157" t="str">
            <v>P13660 - MAYSVILLE OPERATIONS CENTER</v>
          </cell>
        </row>
        <row r="158">
          <cell r="A158" t="str">
            <v>P13910 - TOTAL MANAGER - LEXINGTON OPERATIONS CENTER</v>
          </cell>
        </row>
        <row r="159">
          <cell r="A159" t="str">
            <v>P13990 - TOTAL RESIDENTIAL SERVICE - KU</v>
          </cell>
        </row>
        <row r="160">
          <cell r="A160" t="str">
            <v>P14160 - TOTAL PINEVILLE AND LONDON CREWS</v>
          </cell>
        </row>
        <row r="161">
          <cell r="A161" t="str">
            <v>P15040 - TOTAL ECONOMIC DEVELOPMENT AND MAJOR ACCOUNTS - KU</v>
          </cell>
        </row>
        <row r="162">
          <cell r="A162" t="str">
            <v>P15055 - TOTAL VP SUPPLY CHAIN AND OPERATING SERVICES - KU</v>
          </cell>
        </row>
        <row r="163">
          <cell r="A163" t="str">
            <v>P15335 - TOTAL GROUP EXEC-REG AFFAIRS-KU</v>
          </cell>
        </row>
        <row r="164">
          <cell r="A164" t="str">
            <v>P15660 - HR DISTRIBUTION AND RETAIL BUSINESS - KU</v>
          </cell>
        </row>
        <row r="165">
          <cell r="A165" t="str">
            <v>P15740 - TOTAL MANAGER - SUBSTATION C AND M - KU</v>
          </cell>
        </row>
        <row r="166">
          <cell r="A166" t="str">
            <v>P15820 - TOTAL MGR METERING ASSETS - KU</v>
          </cell>
        </row>
        <row r="167">
          <cell r="A167" t="str">
            <v>P16000 - TOTAL KU POWER PLANT</v>
          </cell>
        </row>
        <row r="168">
          <cell r="A168" t="str">
            <v>P16010 - TOTAL TYRONE PLANT</v>
          </cell>
        </row>
        <row r="169">
          <cell r="A169" t="str">
            <v>P16040 - TOTAL TYRONE MAINTENANCE</v>
          </cell>
        </row>
        <row r="170">
          <cell r="A170" t="str">
            <v>P16110 - TOTAL GREEN RIVER PLANT</v>
          </cell>
        </row>
        <row r="171">
          <cell r="A171" t="str">
            <v>P16140 - TOTAL GREEN RIVER MAINTENANCE</v>
          </cell>
        </row>
        <row r="172">
          <cell r="A172" t="str">
            <v>P16210 - TOTAL E W BROWN PLANT</v>
          </cell>
        </row>
        <row r="173">
          <cell r="A173" t="str">
            <v>P16240 - TOTAL EW BROWN MAINTENANCE</v>
          </cell>
        </row>
        <row r="174">
          <cell r="A174" t="str">
            <v>P16300 - TOTAL COMBUSTION TURBINES AT BROWN</v>
          </cell>
        </row>
        <row r="175">
          <cell r="A175" t="str">
            <v>P16370 - TOTAL E W BROWN OPERATIONS</v>
          </cell>
        </row>
        <row r="176">
          <cell r="A176" t="str">
            <v>P16410 - TOTAL PINEVILLE PLANT</v>
          </cell>
        </row>
        <row r="177">
          <cell r="A177" t="str">
            <v>P16510 - TOTAL GHENT PLANT</v>
          </cell>
        </row>
        <row r="178">
          <cell r="A178" t="str">
            <v>P16530 - TOTAL GHENT OPERATIONS</v>
          </cell>
        </row>
        <row r="179">
          <cell r="A179" t="str">
            <v>P16540 - TOTAL GHENT MAINTENANCE</v>
          </cell>
        </row>
        <row r="180">
          <cell r="A180" t="str">
            <v>P16980 - TOTAL SYSTEM OPERATIONS - KU</v>
          </cell>
        </row>
        <row r="181">
          <cell r="A181" t="str">
            <v>P18500 - KU CHARGES FROM SERVCO</v>
          </cell>
        </row>
        <row r="182">
          <cell r="A182" t="str">
            <v>P18800 - KU CHARGES FROM SERVCO</v>
          </cell>
        </row>
        <row r="183">
          <cell r="A183" t="str">
            <v>P18910 - TOTAL KU IT CHARGES FROM SERVCO</v>
          </cell>
        </row>
        <row r="184">
          <cell r="A184" t="str">
            <v>P18920 - TOTAL GENERAL COUNSEL CHARGES FROM SERVCO</v>
          </cell>
        </row>
        <row r="185">
          <cell r="A185" t="str">
            <v>P21005 - TOTAL SVP ENERGY DELIVERY - SERVCO</v>
          </cell>
        </row>
        <row r="186">
          <cell r="A186" t="str">
            <v>P21015 - TOTAL DIRECTOR - DISTRIBUTION OPERATIONS - REPAIR</v>
          </cell>
        </row>
        <row r="187">
          <cell r="A187" t="str">
            <v>P21035 - TOTAL VP RETAIL AND GAS STORAGE OPERATIONS</v>
          </cell>
        </row>
        <row r="188">
          <cell r="A188" t="str">
            <v>P21045 - TOTAL DIRECTOR DISTRIBUTION OPERATIONS</v>
          </cell>
        </row>
        <row r="189">
          <cell r="A189" t="str">
            <v>P21055 - TOTAL DIRECTOR ENERGY DELIVERY</v>
          </cell>
        </row>
        <row r="190">
          <cell r="A190" t="str">
            <v>P21060 - TOTAL PRESIDENT AND COO</v>
          </cell>
        </row>
        <row r="191">
          <cell r="A191" t="str">
            <v>P21070 - TOTAL DIRECTOR - ASSET MANAGEMENT</v>
          </cell>
        </row>
        <row r="192">
          <cell r="A192" t="str">
            <v>P21072 - TOTAL MGR INVESTMENT STRATEGY - DIST</v>
          </cell>
        </row>
        <row r="193">
          <cell r="A193" t="str">
            <v>P21074 - TOTAL MGR OPERATING POLICY AND STANDARDS - DIST</v>
          </cell>
        </row>
        <row r="194">
          <cell r="A194" t="str">
            <v>P21250 - TOTAL DIRECTOR CUSTOMER SERVICE AND MARKETING</v>
          </cell>
        </row>
        <row r="195">
          <cell r="A195" t="str">
            <v>P21300 - TOTAL METERING - SERVCO</v>
          </cell>
        </row>
        <row r="196">
          <cell r="A196" t="str">
            <v>P21325 - TOTAL DIRECTOR REVENUE COLLECTION</v>
          </cell>
        </row>
        <row r="197">
          <cell r="A197" t="str">
            <v>P21335 - TOTAL VP RATES AND REGULATORY</v>
          </cell>
        </row>
        <row r="198">
          <cell r="A198" t="str">
            <v>P21340 - TOTAL DIRECTOR CUSTOMER SERVICE - SERVCO</v>
          </cell>
        </row>
        <row r="199">
          <cell r="A199" t="str">
            <v>P22000 - TOTAL ENERGY SERVICES</v>
          </cell>
        </row>
        <row r="200">
          <cell r="A200" t="str">
            <v>P22020 - TOTAL GENERATION</v>
          </cell>
        </row>
        <row r="201">
          <cell r="A201" t="str">
            <v>P22060 - TOTAL  DIRECTOR - GENERATION SERVICES</v>
          </cell>
        </row>
        <row r="202">
          <cell r="A202" t="str">
            <v>P22100 - TOTAL TRANSMISSION AND GENERATION SERVICES - SERVCO</v>
          </cell>
        </row>
        <row r="203">
          <cell r="A203" t="str">
            <v>P22200 - TOTAL POWER PRODUCTION</v>
          </cell>
        </row>
        <row r="204">
          <cell r="A204" t="str">
            <v>P22800 - TOTAL DIRECTOR - CORPORATE FUELS AND BY PRODUCTS</v>
          </cell>
        </row>
        <row r="205">
          <cell r="A205" t="str">
            <v>P23000 - TOTAL VICE PRESIDENT - TRANS</v>
          </cell>
        </row>
        <row r="206">
          <cell r="A206" t="str">
            <v>P23005 - TOTAL DIRECTOR - TRANS STRAT AND PLANNING</v>
          </cell>
        </row>
        <row r="207">
          <cell r="A207" t="str">
            <v>P23010 - TOTAL DIRECTOR - TRANSMISSION</v>
          </cell>
        </row>
        <row r="208">
          <cell r="A208" t="str">
            <v>P23130 - MANAGER SUBSTATION CONSTRUCTION AND MAINTENANCE</v>
          </cell>
        </row>
        <row r="209">
          <cell r="A209" t="str">
            <v>P23800 - TOTAL - DIRECTOR - MKT ANALYSIS AND VALUATION</v>
          </cell>
        </row>
        <row r="210">
          <cell r="A210" t="str">
            <v>P23810 - PARENT ECONOMIC ANALYSIS</v>
          </cell>
        </row>
        <row r="211">
          <cell r="A211" t="str">
            <v>P24475 - TOTAL GAS STORAGE AND CONTROL AND COMPLIANCE</v>
          </cell>
        </row>
        <row r="212">
          <cell r="A212" t="str">
            <v>P25000 - TOTAL VP - HUMAN RESOURCES - SERVCO</v>
          </cell>
        </row>
        <row r="213">
          <cell r="A213" t="str">
            <v>P25200 - TOTAL DIRECTOR HR - GENERATION</v>
          </cell>
        </row>
        <row r="214">
          <cell r="A214" t="str">
            <v>P25300 - TOTAL DIRECTOR HR - ENERGY SERVICES AND CORP STAFF</v>
          </cell>
        </row>
        <row r="215">
          <cell r="A215" t="str">
            <v>P25400 - TOTAL VP SUPPLY AND LOGISTICS</v>
          </cell>
        </row>
        <row r="216">
          <cell r="A216" t="str">
            <v>P25410 - TOTAL DIRECTOR SUPPLY CHAIN AND LOGISTICS</v>
          </cell>
        </row>
        <row r="217">
          <cell r="A217" t="str">
            <v>P25500 - TOTAL DIRECTOR OPERATING SERVICES</v>
          </cell>
        </row>
        <row r="218">
          <cell r="A218" t="str">
            <v>P25510 - TOTAL ADMIN/CONTRACT SERVICES</v>
          </cell>
        </row>
        <row r="219">
          <cell r="A219" t="str">
            <v>P25550 - TOTAL MANAGER - OFFICE SERVICES</v>
          </cell>
        </row>
        <row r="220">
          <cell r="A220" t="str">
            <v>P25600 - TOTAL CORPORATE DIRECTOR - HR</v>
          </cell>
        </row>
        <row r="221">
          <cell r="A221" t="str">
            <v>P25700 - SAFETY AND SECURITY - SERVCO</v>
          </cell>
        </row>
        <row r="222">
          <cell r="A222" t="str">
            <v>P26000 - TOTAL EVP AND CFO</v>
          </cell>
        </row>
        <row r="223">
          <cell r="A223" t="str">
            <v>P26001 - TOTAL CFO EXCLUDING SUPPLY CHAIN</v>
          </cell>
        </row>
        <row r="224">
          <cell r="A224" t="str">
            <v>P26020 - TOTAL DIRECTOR - FINANCIAL PLANNING AND CONTROLLING</v>
          </cell>
        </row>
        <row r="225">
          <cell r="A225" t="str">
            <v>P26025 - TOTAL VP - CORP PLANNING AND DEVELOPMENT</v>
          </cell>
        </row>
        <row r="226">
          <cell r="A226" t="str">
            <v>P26030 - TOTAL FINANCIAL PLANNING AND ANALYSIS - ENERGY SVCES</v>
          </cell>
        </row>
        <row r="227">
          <cell r="A227" t="str">
            <v>P26045 - TOTAL DIRECTOR CORPORATE TAX</v>
          </cell>
        </row>
        <row r="228">
          <cell r="A228" t="str">
            <v>P26050 - TOTAL SVP FINANCE</v>
          </cell>
        </row>
        <row r="229">
          <cell r="A229" t="str">
            <v>P26070 - TOTAL DIRECTOR TRADING CONTROLS AND ENERGY MKTING</v>
          </cell>
        </row>
        <row r="230">
          <cell r="A230" t="str">
            <v>P26078 - TOTAL LEM CONT CHARGES FROM SERVCO</v>
          </cell>
        </row>
        <row r="231">
          <cell r="A231" t="str">
            <v>P26079 - TOTAL DISCO CHARGES FROM SERVCO</v>
          </cell>
        </row>
        <row r="232">
          <cell r="A232" t="str">
            <v>P26100 - TOTAL CONTROLLER</v>
          </cell>
        </row>
        <row r="233">
          <cell r="A233" t="str">
            <v>P26130 - TOTAL DIRECTOR ACCOUNTING AND REPORTING</v>
          </cell>
        </row>
        <row r="234">
          <cell r="A234" t="str">
            <v>P26360 - TOTAL TREASURER</v>
          </cell>
        </row>
        <row r="235">
          <cell r="A235" t="str">
            <v>P26410 - TOTAL DIRECTOR - BUSINESS DEVELOPMENT</v>
          </cell>
        </row>
        <row r="236">
          <cell r="A236" t="str">
            <v>P26480 - CCS PROJECT MANAGEMENT</v>
          </cell>
        </row>
        <row r="237">
          <cell r="A237" t="str">
            <v>P26490 - TOTAL SVP INFORMATION TECHNOLOGY</v>
          </cell>
        </row>
        <row r="238">
          <cell r="A238" t="str">
            <v>P26500 - TOTAL DIRECTOR - IT BUSINESS APPLICATIONS</v>
          </cell>
        </row>
        <row r="239">
          <cell r="A239" t="str">
            <v>P26600 - TOTAL DIRECTOR IT OPERATIONS</v>
          </cell>
        </row>
        <row r="240">
          <cell r="A240" t="str">
            <v>P26700 - TOTAL DIRECTOR IT STRATEGY / PLANNING</v>
          </cell>
        </row>
        <row r="241">
          <cell r="A241" t="str">
            <v>P26900 - TOTAL EVP GENERAL COUNSEL AND CORP. SECRETARY</v>
          </cell>
        </row>
        <row r="242">
          <cell r="A242" t="str">
            <v>P26920 - VP - CORPORATE COMMUNICATIONS</v>
          </cell>
        </row>
        <row r="243">
          <cell r="A243" t="str">
            <v>P26950 - TOTAL EVP GENERAL COUNSEL INCLUDING HUMAN RESOURCES</v>
          </cell>
        </row>
        <row r="244">
          <cell r="A244" t="str">
            <v>P28000 - TOTAL REV - EXP TO SERVCO</v>
          </cell>
        </row>
        <row r="245">
          <cell r="A245" t="str">
            <v>P29000 - TOTAL POWERGEN</v>
          </cell>
        </row>
        <row r="246">
          <cell r="A246" t="str">
            <v>P29240 - TOTAL SVP POWER OPERATION</v>
          </cell>
        </row>
        <row r="247">
          <cell r="A247" t="str">
            <v>P29560 - TOTAL ENERTECH</v>
          </cell>
        </row>
        <row r="248">
          <cell r="A248" t="str">
            <v>P29640 - TOTAL ENERGY SUPPLY AND ANALYSIS</v>
          </cell>
        </row>
        <row r="249">
          <cell r="A249" t="str">
            <v>P29650 - TOTAL ENERGY SUPPLY AND ANALYSIS</v>
          </cell>
        </row>
        <row r="250">
          <cell r="A250" t="str">
            <v>P29700 - TOTAL SVP PROJECT ENGINEERING</v>
          </cell>
        </row>
        <row r="251">
          <cell r="A251" t="str">
            <v>P31001 - TOTAL WKEC</v>
          </cell>
        </row>
        <row r="252">
          <cell r="A252" t="str">
            <v>P31005 - TOTAL WKE ASSET MGMT AND STRATEGIC SOURCING</v>
          </cell>
        </row>
        <row r="253">
          <cell r="A253" t="str">
            <v>P31010 - TOTAL WKE HR AND ADMINISTRATION</v>
          </cell>
        </row>
        <row r="254">
          <cell r="A254" t="str">
            <v>P31020 - TOTAL WKE FUELS INCL INTERCO</v>
          </cell>
        </row>
        <row r="255">
          <cell r="A255" t="str">
            <v>P31300 - TOTAL WKEC IS OPERATIONS AND FACILITIES</v>
          </cell>
        </row>
        <row r="256">
          <cell r="A256" t="str">
            <v>P31310 - TOTAL WKE ENVIRONMENTAL EXCELLENCE</v>
          </cell>
        </row>
        <row r="257">
          <cell r="A257" t="str">
            <v>P31550 - TOTAL WKE R/SII PLANT</v>
          </cell>
        </row>
        <row r="258">
          <cell r="A258" t="str">
            <v>P31650 - TOTAL WKE COLEMAN PLANT</v>
          </cell>
        </row>
        <row r="259">
          <cell r="A259" t="str">
            <v>P31750 - TOTAL WKE GREEN PLANT</v>
          </cell>
        </row>
        <row r="260">
          <cell r="A260" t="str">
            <v>P31850 - TOTAL WKE WILSON PLANT</v>
          </cell>
        </row>
        <row r="261">
          <cell r="A261" t="str">
            <v>P31950 - TOTAL WKE IT INCL INTERCO RC</v>
          </cell>
        </row>
        <row r="262">
          <cell r="A262" t="str">
            <v>P31951 - TOTAL WKE HR INCL INTERCO RC</v>
          </cell>
        </row>
        <row r="263">
          <cell r="A263" t="str">
            <v>P31952 - TOTAL WKE SOURCING/FACILITIES INCL INTERCO</v>
          </cell>
        </row>
        <row r="264">
          <cell r="A264" t="str">
            <v>P31954 - TOTAL WKE ACCT INCL INTERCO RC</v>
          </cell>
        </row>
        <row r="265">
          <cell r="A265" t="str">
            <v>P31956 - TOTAL WKE COMM REL INCL INTERCO RC</v>
          </cell>
        </row>
        <row r="266">
          <cell r="A266" t="str">
            <v>P31958 - TOTAL WKE VP OPER INCL INTERCO RC</v>
          </cell>
        </row>
        <row r="267">
          <cell r="A267" t="str">
            <v>P31964 - TOTAL WKE ENVIRONMENTAL INCL INTERCO</v>
          </cell>
        </row>
        <row r="268">
          <cell r="A268" t="str">
            <v>P50000 - TOTAL LEM CHARGES FROM SERVCO</v>
          </cell>
        </row>
      </sheetData>
      <sheetData sheetId="6">
        <row r="3">
          <cell r="A3" t="str">
            <v>Not Listed - Please specify to the right of the yellow box.</v>
          </cell>
        </row>
        <row r="4">
          <cell r="A4" t="str">
            <v>P40100 - CHIEF EXECUTIVE OFFICER</v>
          </cell>
        </row>
        <row r="5">
          <cell r="A5" t="str">
            <v>P40500 - TOTAL CHIEF ADMINISTRATIVE OFFICER</v>
          </cell>
        </row>
        <row r="6">
          <cell r="A6" t="str">
            <v>P40501 - CHIEF ADMINISTRATIVE OFFICER</v>
          </cell>
        </row>
        <row r="7">
          <cell r="A7" t="str">
            <v>P41000 - ENERGY DELIVERY</v>
          </cell>
        </row>
        <row r="8">
          <cell r="A8" t="str">
            <v>P41100 - DISTRIBUTION</v>
          </cell>
        </row>
        <row r="9">
          <cell r="A9" t="str">
            <v>P41110 - DISTRIBUTION - OTHER</v>
          </cell>
        </row>
        <row r="10">
          <cell r="A10" t="str">
            <v>P41120 - DISTRIBUTION - HR</v>
          </cell>
        </row>
        <row r="11">
          <cell r="A11" t="str">
            <v>P41130 - SAFETY AND SECURITY</v>
          </cell>
        </row>
        <row r="12">
          <cell r="A12" t="str">
            <v>P41220 - SUBS CONSTRUCTION AND MAINTENANCE</v>
          </cell>
        </row>
        <row r="13">
          <cell r="A13" t="str">
            <v>P41230 - ASSET MANAGEMENT</v>
          </cell>
        </row>
        <row r="14">
          <cell r="A14" t="str">
            <v>P41310 - GAS STORAGE AND CONTROL AND COMPLIANCE</v>
          </cell>
        </row>
        <row r="15">
          <cell r="A15" t="str">
            <v>P41330 - GAS DISTRIBUTION</v>
          </cell>
        </row>
        <row r="16">
          <cell r="A16" t="str">
            <v>P41410 - SYSTEM RESTORATION AND OPS</v>
          </cell>
        </row>
        <row r="17">
          <cell r="A17" t="str">
            <v>P41520 - RELIABILITY</v>
          </cell>
        </row>
        <row r="18">
          <cell r="A18" t="str">
            <v>P41620 - KU OPERATIONS</v>
          </cell>
        </row>
        <row r="19">
          <cell r="A19" t="str">
            <v>P41700 - RETAIL</v>
          </cell>
        </row>
        <row r="20">
          <cell r="A20" t="str">
            <v>P41710 - RETAIL - OTHER</v>
          </cell>
        </row>
        <row r="21">
          <cell r="A21" t="str">
            <v>P41730 - REVENUE COLLECTION</v>
          </cell>
        </row>
        <row r="22">
          <cell r="A22" t="str">
            <v>P41740 - CUSTOMER SERVICE AND MARKETING</v>
          </cell>
        </row>
        <row r="23">
          <cell r="A23" t="str">
            <v>P41750 - CUSTOMER ENERGY EFFICIENCY</v>
          </cell>
        </row>
        <row r="24">
          <cell r="A24" t="str">
            <v>P41800 - TOTAL METERING</v>
          </cell>
        </row>
        <row r="25">
          <cell r="A25" t="str">
            <v>P41810 - METERING</v>
          </cell>
        </row>
        <row r="26">
          <cell r="A26" t="str">
            <v>P41820 - METER READING</v>
          </cell>
        </row>
        <row r="27">
          <cell r="A27" t="str">
            <v>P41830 - METER ASSETS</v>
          </cell>
        </row>
        <row r="28">
          <cell r="A28" t="str">
            <v>P41840 - METER FIELD SERVICES</v>
          </cell>
        </row>
        <row r="29">
          <cell r="A29" t="str">
            <v>P41900 - OPERATING SERVICES</v>
          </cell>
        </row>
        <row r="30">
          <cell r="A30" t="str">
            <v>P41910 - OPERATING SERVICES</v>
          </cell>
        </row>
        <row r="31">
          <cell r="A31" t="str">
            <v>P41920 - FACILITIES</v>
          </cell>
        </row>
        <row r="32">
          <cell r="A32" t="str">
            <v>P41930 - REAL ESTATE AND RIGHT OF WAY</v>
          </cell>
        </row>
        <row r="33">
          <cell r="A33" t="str">
            <v>P41940 - ADMINISTRATIVE SERVICES</v>
          </cell>
        </row>
        <row r="34">
          <cell r="A34" t="str">
            <v>P42000 - ENERGY SERVICES</v>
          </cell>
        </row>
        <row r="35">
          <cell r="A35" t="str">
            <v>P42100 - TOTAL GENERATION</v>
          </cell>
        </row>
        <row r="36">
          <cell r="A36" t="str">
            <v>P42110 - GENERATION</v>
          </cell>
        </row>
        <row r="37">
          <cell r="A37" t="str">
            <v>P42200 - GENERATION SERVICES</v>
          </cell>
        </row>
        <row r="38">
          <cell r="A38" t="str">
            <v>P42300 - GENERATION - HR</v>
          </cell>
        </row>
        <row r="39">
          <cell r="A39" t="str">
            <v>P42400 - CORP FUELS AND BY PRODUCTS</v>
          </cell>
        </row>
        <row r="40">
          <cell r="A40" t="str">
            <v>P42500 - PROJECT ENGINEERING</v>
          </cell>
        </row>
        <row r="41">
          <cell r="A41" t="str">
            <v>P42600 - PROJECT DEVELOPMENT</v>
          </cell>
        </row>
        <row r="42">
          <cell r="A42" t="str">
            <v>P42710 - CANE RUN AND OHIO FALLS AND CT</v>
          </cell>
        </row>
        <row r="43">
          <cell r="A43" t="str">
            <v>P42715 - TOTAL OTHER CTS</v>
          </cell>
        </row>
        <row r="44">
          <cell r="A44" t="str">
            <v>P42720 - MILL CREEK STATION</v>
          </cell>
        </row>
        <row r="45">
          <cell r="A45" t="str">
            <v>P42730 - TRIMBLE COUNTY</v>
          </cell>
        </row>
        <row r="46">
          <cell r="A46" t="str">
            <v>P42731 - TOTAL TRIMBLE COUNTY STEAM</v>
          </cell>
        </row>
        <row r="47">
          <cell r="A47" t="str">
            <v>P42735 - TOTAL TRIMBLE COUNTY CTS</v>
          </cell>
        </row>
        <row r="48">
          <cell r="A48" t="str">
            <v>P42740 - TYRONE PLANT</v>
          </cell>
        </row>
        <row r="49">
          <cell r="A49" t="str">
            <v>P42750 - GREEN RIVER PLANT</v>
          </cell>
        </row>
        <row r="50">
          <cell r="A50" t="str">
            <v>P42760 - E W BROWN PLANT</v>
          </cell>
        </row>
        <row r="51">
          <cell r="A51" t="str">
            <v>P42765 - TOTAL BROWN CTS</v>
          </cell>
        </row>
        <row r="52">
          <cell r="A52" t="str">
            <v>P42770 - PINEVILLE PLANT</v>
          </cell>
        </row>
        <row r="53">
          <cell r="A53" t="str">
            <v>P42780 - GHENT PLANT</v>
          </cell>
        </row>
        <row r="54">
          <cell r="A54" t="str">
            <v>P42785 - TOTAL BLUEGRASS CTS</v>
          </cell>
        </row>
        <row r="55">
          <cell r="A55" t="str">
            <v>P42800 - ENERGY SUPPLY AND ANALYSIS</v>
          </cell>
        </row>
        <row r="56">
          <cell r="A56" t="str">
            <v>P42900 - TRANSMISSION</v>
          </cell>
        </row>
        <row r="57">
          <cell r="A57" t="str">
            <v>P42905 - TRANS - TOTAL VICE PRESIDENT</v>
          </cell>
        </row>
        <row r="58">
          <cell r="A58" t="str">
            <v>P42910 - TRANS-Dir</v>
          </cell>
        </row>
        <row r="59">
          <cell r="A59" t="str">
            <v>P42920 - TRANS-Sys Ops</v>
          </cell>
        </row>
        <row r="60">
          <cell r="A60" t="str">
            <v>P42930 - TRANSMISSION</v>
          </cell>
        </row>
        <row r="61">
          <cell r="A61" t="str">
            <v>P42940 - TRANS-EMS</v>
          </cell>
        </row>
        <row r="62">
          <cell r="A62" t="str">
            <v>P42950 - TRANS-S&amp;P</v>
          </cell>
        </row>
        <row r="63">
          <cell r="A63" t="str">
            <v>P42955 - TRANS - DIR STRATEGY &amp; PLANNING</v>
          </cell>
        </row>
        <row r="64">
          <cell r="A64" t="str">
            <v>P42960 - TRANS-Sub</v>
          </cell>
        </row>
        <row r="65">
          <cell r="A65" t="str">
            <v>P42965 - TRANS - SUBST. CONSTRUCTION</v>
          </cell>
        </row>
        <row r="66">
          <cell r="A66" t="str">
            <v>P42970 - TRANS-Lines</v>
          </cell>
        </row>
        <row r="67">
          <cell r="A67" t="str">
            <v>P42980 - TRANS-Reliability</v>
          </cell>
        </row>
        <row r="68">
          <cell r="A68" t="str">
            <v>P42985 - TRANS-Balancing</v>
          </cell>
        </row>
        <row r="69">
          <cell r="A69" t="str">
            <v>P42990 - TRANS-Policy</v>
          </cell>
        </row>
        <row r="70">
          <cell r="A70" t="str">
            <v>P42995 - TRANS - RELIABILITY PERF. STANDARDS</v>
          </cell>
        </row>
        <row r="71">
          <cell r="A71" t="str">
            <v>P44000 - TOTAL INFORMATION TECHNOLOGY</v>
          </cell>
        </row>
        <row r="72">
          <cell r="A72" t="str">
            <v>P44110 - INFORMATION TECHNOLOGY</v>
          </cell>
        </row>
        <row r="73">
          <cell r="A73" t="str">
            <v>P44120 - TOTAL DIRECTOR - IT BUSINESS APPLICATIONS</v>
          </cell>
        </row>
        <row r="74">
          <cell r="A74" t="str">
            <v>P44300 - TOTAL DIRECTOR - IT INFRASTRUCTURE</v>
          </cell>
        </row>
        <row r="75">
          <cell r="A75" t="str">
            <v>P44310 - DIRECTOR IT OPERATIONS</v>
          </cell>
        </row>
        <row r="76">
          <cell r="A76" t="str">
            <v>P44410 - TELECOMMUNICATIONS</v>
          </cell>
        </row>
        <row r="77">
          <cell r="A77" t="str">
            <v>P44510 - TOTAL DIRECTOR - IT CLIENT SERVICES</v>
          </cell>
        </row>
        <row r="78">
          <cell r="A78" t="str">
            <v>P44700 - TOTAL IT SECURITY AND ADMINISTRATION</v>
          </cell>
        </row>
        <row r="79">
          <cell r="A79" t="str">
            <v>P44900 - CCS</v>
          </cell>
        </row>
        <row r="80">
          <cell r="A80" t="str">
            <v>P45000 - TOTAL GENERAL COUNSEL</v>
          </cell>
        </row>
        <row r="81">
          <cell r="A81" t="str">
            <v>P45100 - GENERAL COUNSEL</v>
          </cell>
        </row>
        <row r="82">
          <cell r="A82" t="str">
            <v>P45200 - COMMUNICATION</v>
          </cell>
        </row>
        <row r="83">
          <cell r="A83" t="str">
            <v>P45300 - COMPLIANCE</v>
          </cell>
        </row>
        <row r="84">
          <cell r="A84" t="str">
            <v>P45400 - CORP RESPONSIBILITY</v>
          </cell>
        </row>
        <row r="85">
          <cell r="A85" t="str">
            <v>P45500 - ENVIRONMENTAL</v>
          </cell>
        </row>
        <row r="86">
          <cell r="A86" t="str">
            <v>P45600 - EXTERNAL AFFAIRS</v>
          </cell>
        </row>
        <row r="87">
          <cell r="A87" t="str">
            <v>P45700 - LEGAL</v>
          </cell>
        </row>
        <row r="88">
          <cell r="A88" t="str">
            <v>P45800 - REGULATORY</v>
          </cell>
        </row>
        <row r="89">
          <cell r="A89" t="str">
            <v>P45900 - HUMAN RESOURCES</v>
          </cell>
        </row>
        <row r="90">
          <cell r="A90" t="str">
            <v>P46000 - FINANCE</v>
          </cell>
        </row>
        <row r="91">
          <cell r="A91" t="str">
            <v>P46100 - CHIEF FINANCIAL OFFICER</v>
          </cell>
        </row>
        <row r="92">
          <cell r="A92" t="str">
            <v>P46110 - CFO AND CHARGES FROM SERV.</v>
          </cell>
        </row>
        <row r="93">
          <cell r="A93" t="str">
            <v>P46200 - CONTROLLER</v>
          </cell>
        </row>
        <row r="94">
          <cell r="A94" t="str">
            <v>P46300 - CORPORATE TAX AND PAYROLL</v>
          </cell>
        </row>
        <row r="95">
          <cell r="A95" t="str">
            <v>P46400 - CORP PLANNING AND DEVELOPMENT</v>
          </cell>
        </row>
        <row r="96">
          <cell r="A96" t="str">
            <v>P46500 - AUDIT SERVICES</v>
          </cell>
        </row>
        <row r="97">
          <cell r="A97" t="str">
            <v>P46600 - TREASURER</v>
          </cell>
        </row>
        <row r="98">
          <cell r="A98" t="str">
            <v>P46700 - SUPPLY CHAIN</v>
          </cell>
        </row>
        <row r="99">
          <cell r="A99" t="str">
            <v>P46710 - DIRECTOR SUPPLY CHAIN</v>
          </cell>
        </row>
        <row r="100">
          <cell r="A100" t="str">
            <v>P46720 - PURCHASING</v>
          </cell>
        </row>
        <row r="101">
          <cell r="A101" t="str">
            <v>P46730 - MATERIAL LOGISTICS</v>
          </cell>
        </row>
        <row r="102">
          <cell r="A102" t="str">
            <v>P46740 - ACCOUNTS PAYABLE</v>
          </cell>
        </row>
        <row r="103">
          <cell r="A103" t="str">
            <v>P47000 - CORPORATE</v>
          </cell>
        </row>
        <row r="104">
          <cell r="A104" t="str">
            <v>P47110 - CORPORATE GAAP</v>
          </cell>
        </row>
      </sheetData>
      <sheetData sheetId="7">
        <row r="3">
          <cell r="A3" t="str">
            <v>N/A</v>
          </cell>
        </row>
        <row r="4">
          <cell r="A4" t="str">
            <v>000020 - Servco Corporate</v>
          </cell>
        </row>
        <row r="5">
          <cell r="A5" t="str">
            <v>000301 - WKE Corporate</v>
          </cell>
        </row>
        <row r="6">
          <cell r="A6" t="str">
            <v>006260 - LG&amp;E Corporate</v>
          </cell>
        </row>
        <row r="7">
          <cell r="A7" t="str">
            <v>015500 - KU Corporate</v>
          </cell>
        </row>
      </sheetData>
      <sheetData sheetId="8" refreshError="1"/>
      <sheetData sheetId="9"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Liability Detail"/>
      <sheetName val="OU Collection"/>
      <sheetName val="ROR"/>
      <sheetName val="OpEx"/>
      <sheetName val="Net Assets"/>
      <sheetName val="Error Checks"/>
      <sheetName val="Data"/>
      <sheetName val="Review Checklist"/>
      <sheetName val="Revenue Report"/>
      <sheetName val="BS Recon"/>
      <sheetName val="Startup"/>
      <sheetName val="Version History"/>
    </sheetNames>
    <sheetDataSet>
      <sheetData sheetId="0">
        <row r="4">
          <cell r="K4">
            <v>41730</v>
          </cell>
        </row>
      </sheetData>
      <sheetData sheetId="1"/>
      <sheetData sheetId="2"/>
      <sheetData sheetId="3"/>
      <sheetData sheetId="4"/>
      <sheetData sheetId="5"/>
      <sheetData sheetId="6"/>
      <sheetData sheetId="7">
        <row r="81">
          <cell r="BK81" t="str">
            <v>NO</v>
          </cell>
        </row>
        <row r="88">
          <cell r="O88">
            <v>201404</v>
          </cell>
          <cell r="P88">
            <v>201403</v>
          </cell>
          <cell r="Q88">
            <v>201402</v>
          </cell>
          <cell r="R88">
            <v>201401</v>
          </cell>
          <cell r="S88">
            <v>201312</v>
          </cell>
          <cell r="T88">
            <v>201311</v>
          </cell>
          <cell r="U88">
            <v>201310</v>
          </cell>
          <cell r="V88">
            <v>201309</v>
          </cell>
          <cell r="W88">
            <v>201308</v>
          </cell>
          <cell r="X88">
            <v>201307</v>
          </cell>
          <cell r="Y88">
            <v>201306</v>
          </cell>
          <cell r="Z88">
            <v>201305</v>
          </cell>
          <cell r="AA88">
            <v>201304</v>
          </cell>
          <cell r="AB88">
            <v>201303</v>
          </cell>
          <cell r="AC88">
            <v>201302</v>
          </cell>
          <cell r="AD88">
            <v>201301</v>
          </cell>
          <cell r="AE88">
            <v>201212</v>
          </cell>
          <cell r="AF88">
            <v>201211</v>
          </cell>
          <cell r="AG88" t="str">
            <v/>
          </cell>
          <cell r="AH88" t="str">
            <v/>
          </cell>
          <cell r="AI88" t="str">
            <v/>
          </cell>
          <cell r="AJ88" t="str">
            <v/>
          </cell>
          <cell r="AK88" t="str">
            <v/>
          </cell>
          <cell r="AL88" t="str">
            <v/>
          </cell>
          <cell r="AM88" t="str">
            <v/>
          </cell>
          <cell r="AN88" t="str">
            <v/>
          </cell>
          <cell r="AO88" t="str">
            <v/>
          </cell>
          <cell r="AP88" t="str">
            <v/>
          </cell>
          <cell r="AQ88" t="str">
            <v/>
          </cell>
          <cell r="AR88" t="str">
            <v/>
          </cell>
          <cell r="AS88" t="str">
            <v/>
          </cell>
          <cell r="AT88" t="str">
            <v/>
          </cell>
          <cell r="AU88" t="str">
            <v/>
          </cell>
          <cell r="AV88" t="str">
            <v/>
          </cell>
          <cell r="AW88" t="str">
            <v/>
          </cell>
          <cell r="AX88" t="str">
            <v/>
          </cell>
          <cell r="AY88" t="str">
            <v/>
          </cell>
          <cell r="AZ88" t="str">
            <v/>
          </cell>
          <cell r="BA88" t="str">
            <v/>
          </cell>
          <cell r="BB88" t="str">
            <v/>
          </cell>
          <cell r="BC88" t="str">
            <v/>
          </cell>
          <cell r="BD88" t="str">
            <v/>
          </cell>
          <cell r="BE88" t="str">
            <v/>
          </cell>
          <cell r="BF88" t="str">
            <v/>
          </cell>
          <cell r="BG88" t="str">
            <v/>
          </cell>
          <cell r="BH88" t="str">
            <v/>
          </cell>
          <cell r="BI88" t="str">
            <v/>
          </cell>
          <cell r="BJ88" t="str">
            <v/>
          </cell>
          <cell r="BK88" t="str">
            <v/>
          </cell>
        </row>
        <row r="89">
          <cell r="O89">
            <v>2014</v>
          </cell>
          <cell r="P89">
            <v>2014</v>
          </cell>
          <cell r="Q89">
            <v>2014</v>
          </cell>
          <cell r="R89">
            <v>2014</v>
          </cell>
          <cell r="S89">
            <v>2013</v>
          </cell>
          <cell r="T89">
            <v>2013</v>
          </cell>
          <cell r="U89">
            <v>2013</v>
          </cell>
          <cell r="V89">
            <v>2013</v>
          </cell>
          <cell r="W89">
            <v>2013</v>
          </cell>
          <cell r="X89">
            <v>2013</v>
          </cell>
          <cell r="Y89">
            <v>2013</v>
          </cell>
          <cell r="Z89">
            <v>2013</v>
          </cell>
          <cell r="AA89">
            <v>2013</v>
          </cell>
          <cell r="AB89">
            <v>2013</v>
          </cell>
          <cell r="AC89">
            <v>2013</v>
          </cell>
          <cell r="AD89">
            <v>2013</v>
          </cell>
          <cell r="AE89">
            <v>2012</v>
          </cell>
          <cell r="AF89">
            <v>2012</v>
          </cell>
          <cell r="AG89" t="str">
            <v/>
          </cell>
          <cell r="AH89" t="str">
            <v/>
          </cell>
          <cell r="AI89" t="str">
            <v/>
          </cell>
          <cell r="AJ89" t="str">
            <v/>
          </cell>
          <cell r="AK89" t="str">
            <v/>
          </cell>
          <cell r="AL89" t="str">
            <v/>
          </cell>
          <cell r="AM89" t="str">
            <v/>
          </cell>
          <cell r="AN89" t="str">
            <v/>
          </cell>
          <cell r="AO89" t="str">
            <v/>
          </cell>
          <cell r="AP89" t="str">
            <v/>
          </cell>
          <cell r="AQ89" t="str">
            <v/>
          </cell>
          <cell r="AR89" t="str">
            <v/>
          </cell>
          <cell r="AS89" t="str">
            <v/>
          </cell>
          <cell r="AT89" t="str">
            <v/>
          </cell>
          <cell r="AU89" t="str">
            <v/>
          </cell>
          <cell r="AV89" t="str">
            <v/>
          </cell>
          <cell r="AW89" t="str">
            <v/>
          </cell>
          <cell r="AX89" t="str">
            <v/>
          </cell>
          <cell r="AY89" t="str">
            <v/>
          </cell>
          <cell r="AZ89" t="str">
            <v/>
          </cell>
          <cell r="BA89" t="str">
            <v/>
          </cell>
          <cell r="BB89" t="str">
            <v/>
          </cell>
          <cell r="BC89" t="str">
            <v/>
          </cell>
          <cell r="BD89" t="str">
            <v/>
          </cell>
          <cell r="BE89" t="str">
            <v/>
          </cell>
          <cell r="BF89" t="str">
            <v/>
          </cell>
          <cell r="BG89" t="str">
            <v/>
          </cell>
          <cell r="BH89" t="str">
            <v/>
          </cell>
          <cell r="BI89" t="str">
            <v/>
          </cell>
          <cell r="BJ89" t="str">
            <v/>
          </cell>
          <cell r="BK89" t="str">
            <v/>
          </cell>
        </row>
        <row r="90">
          <cell r="O90">
            <v>4</v>
          </cell>
          <cell r="P90">
            <v>3</v>
          </cell>
          <cell r="Q90">
            <v>2</v>
          </cell>
          <cell r="R90">
            <v>1</v>
          </cell>
          <cell r="S90">
            <v>12</v>
          </cell>
          <cell r="T90">
            <v>11</v>
          </cell>
          <cell r="U90">
            <v>10</v>
          </cell>
          <cell r="V90">
            <v>9</v>
          </cell>
          <cell r="W90">
            <v>8</v>
          </cell>
          <cell r="X90">
            <v>7</v>
          </cell>
          <cell r="Y90">
            <v>6</v>
          </cell>
          <cell r="Z90">
            <v>5</v>
          </cell>
          <cell r="AA90">
            <v>4</v>
          </cell>
          <cell r="AB90">
            <v>3</v>
          </cell>
          <cell r="AC90">
            <v>2</v>
          </cell>
          <cell r="AD90">
            <v>1</v>
          </cell>
          <cell r="AE90">
            <v>12</v>
          </cell>
          <cell r="AF90">
            <v>11</v>
          </cell>
          <cell r="AG90" t="str">
            <v/>
          </cell>
          <cell r="AH90" t="str">
            <v/>
          </cell>
          <cell r="AI90" t="str">
            <v/>
          </cell>
          <cell r="AJ90" t="str">
            <v/>
          </cell>
          <cell r="AK90" t="str">
            <v/>
          </cell>
          <cell r="AL90" t="str">
            <v/>
          </cell>
          <cell r="AM90" t="str">
            <v/>
          </cell>
          <cell r="AN90" t="str">
            <v/>
          </cell>
          <cell r="AO90" t="str">
            <v/>
          </cell>
          <cell r="AP90" t="str">
            <v/>
          </cell>
          <cell r="AQ90" t="str">
            <v/>
          </cell>
          <cell r="AR90" t="str">
            <v/>
          </cell>
          <cell r="AS90" t="str">
            <v/>
          </cell>
          <cell r="AT90" t="str">
            <v/>
          </cell>
          <cell r="AU90" t="str">
            <v/>
          </cell>
          <cell r="AV90" t="str">
            <v/>
          </cell>
          <cell r="AW90" t="str">
            <v/>
          </cell>
          <cell r="AX90" t="str">
            <v/>
          </cell>
          <cell r="AY90" t="str">
            <v/>
          </cell>
          <cell r="AZ90" t="str">
            <v/>
          </cell>
          <cell r="BA90" t="str">
            <v/>
          </cell>
          <cell r="BB90" t="str">
            <v/>
          </cell>
          <cell r="BC90" t="str">
            <v/>
          </cell>
          <cell r="BD90" t="str">
            <v/>
          </cell>
          <cell r="BE90" t="str">
            <v/>
          </cell>
          <cell r="BF90" t="str">
            <v/>
          </cell>
          <cell r="BG90" t="str">
            <v/>
          </cell>
          <cell r="BH90" t="str">
            <v/>
          </cell>
          <cell r="BI90" t="str">
            <v/>
          </cell>
          <cell r="BJ90" t="str">
            <v/>
          </cell>
          <cell r="BK90" t="str">
            <v/>
          </cell>
        </row>
        <row r="93">
          <cell r="O93">
            <v>72443987.609999999</v>
          </cell>
          <cell r="P93">
            <v>70050743.439999998</v>
          </cell>
          <cell r="Q93">
            <v>65544104.409999996</v>
          </cell>
          <cell r="R93">
            <v>60334764.57</v>
          </cell>
          <cell r="S93">
            <v>59042438.200000003</v>
          </cell>
          <cell r="T93">
            <v>54224127.030000001</v>
          </cell>
          <cell r="U93">
            <v>48512916.030000001</v>
          </cell>
          <cell r="V93">
            <v>43229342.950000003</v>
          </cell>
          <cell r="W93">
            <v>39503462.950000003</v>
          </cell>
          <cell r="X93">
            <v>34231314.770000003</v>
          </cell>
          <cell r="Y93">
            <v>29634770.5</v>
          </cell>
          <cell r="Z93">
            <v>26798988.34</v>
          </cell>
          <cell r="AA93">
            <v>23148314.719999999</v>
          </cell>
          <cell r="AB93">
            <v>19685215.710000001</v>
          </cell>
          <cell r="AC93">
            <v>18141793.66</v>
          </cell>
          <cell r="AD93">
            <v>16266015.189999999</v>
          </cell>
          <cell r="AE93">
            <v>15355903</v>
          </cell>
          <cell r="AF93">
            <v>0</v>
          </cell>
          <cell r="AG93">
            <v>0</v>
          </cell>
          <cell r="AH93">
            <v>0</v>
          </cell>
          <cell r="AI93">
            <v>0</v>
          </cell>
          <cell r="AJ93">
            <v>0</v>
          </cell>
          <cell r="AK93">
            <v>0</v>
          </cell>
          <cell r="AL93">
            <v>0</v>
          </cell>
          <cell r="AM93">
            <v>0</v>
          </cell>
          <cell r="AN93">
            <v>0</v>
          </cell>
          <cell r="AO93">
            <v>0</v>
          </cell>
          <cell r="AP93">
            <v>0</v>
          </cell>
          <cell r="AQ93">
            <v>0</v>
          </cell>
          <cell r="AR93">
            <v>0</v>
          </cell>
          <cell r="AS93">
            <v>0</v>
          </cell>
          <cell r="AT93">
            <v>0</v>
          </cell>
          <cell r="AU93">
            <v>0</v>
          </cell>
          <cell r="AV93">
            <v>0</v>
          </cell>
          <cell r="AW93">
            <v>0</v>
          </cell>
          <cell r="AX93">
            <v>0</v>
          </cell>
          <cell r="AY93">
            <v>0</v>
          </cell>
          <cell r="AZ93">
            <v>0</v>
          </cell>
          <cell r="BA93">
            <v>0</v>
          </cell>
          <cell r="BB93">
            <v>0</v>
          </cell>
          <cell r="BC93">
            <v>0</v>
          </cell>
          <cell r="BD93">
            <v>0</v>
          </cell>
          <cell r="BE93">
            <v>0</v>
          </cell>
          <cell r="BF93">
            <v>0</v>
          </cell>
          <cell r="BG93">
            <v>0</v>
          </cell>
          <cell r="BH93">
            <v>0</v>
          </cell>
          <cell r="BI93">
            <v>0</v>
          </cell>
          <cell r="BJ93">
            <v>0</v>
          </cell>
          <cell r="BK93">
            <v>0</v>
          </cell>
        </row>
        <row r="94">
          <cell r="O94">
            <v>-1603058.73</v>
          </cell>
          <cell r="P94">
            <v>-1418457.57</v>
          </cell>
          <cell r="Q94">
            <v>-1242757.02</v>
          </cell>
          <cell r="R94">
            <v>-1079023.48</v>
          </cell>
          <cell r="S94">
            <v>-923186.66</v>
          </cell>
          <cell r="T94">
            <v>-774031.32</v>
          </cell>
          <cell r="U94">
            <v>-647361.43000000005</v>
          </cell>
          <cell r="V94">
            <v>-544594.73</v>
          </cell>
          <cell r="W94">
            <v>-454031.89</v>
          </cell>
          <cell r="X94">
            <v>-375127.24</v>
          </cell>
          <cell r="Y94">
            <v>-308196.38</v>
          </cell>
          <cell r="Z94">
            <v>-250691.03</v>
          </cell>
          <cell r="AA94">
            <v>-201627.21</v>
          </cell>
          <cell r="AB94">
            <v>-160197.09</v>
          </cell>
          <cell r="AC94">
            <v>-123394.65</v>
          </cell>
          <cell r="AD94">
            <v>-90061.06</v>
          </cell>
          <cell r="AE94">
            <v>-74306.5</v>
          </cell>
          <cell r="AF94">
            <v>0</v>
          </cell>
          <cell r="AG94">
            <v>0</v>
          </cell>
          <cell r="AH94">
            <v>0</v>
          </cell>
          <cell r="AI94">
            <v>0</v>
          </cell>
          <cell r="AJ94">
            <v>0</v>
          </cell>
          <cell r="AK94">
            <v>0</v>
          </cell>
          <cell r="AL94">
            <v>0</v>
          </cell>
          <cell r="AM94">
            <v>0</v>
          </cell>
          <cell r="AN94">
            <v>0</v>
          </cell>
          <cell r="AO94">
            <v>0</v>
          </cell>
          <cell r="AP94">
            <v>0</v>
          </cell>
          <cell r="AQ94">
            <v>0</v>
          </cell>
          <cell r="AR94">
            <v>0</v>
          </cell>
          <cell r="AS94">
            <v>0</v>
          </cell>
          <cell r="AT94">
            <v>0</v>
          </cell>
          <cell r="AU94">
            <v>0</v>
          </cell>
          <cell r="AV94">
            <v>0</v>
          </cell>
          <cell r="AW94">
            <v>0</v>
          </cell>
          <cell r="AX94">
            <v>0</v>
          </cell>
          <cell r="AY94">
            <v>0</v>
          </cell>
          <cell r="AZ94">
            <v>0</v>
          </cell>
          <cell r="BA94">
            <v>0</v>
          </cell>
          <cell r="BB94">
            <v>0</v>
          </cell>
          <cell r="BC94">
            <v>0</v>
          </cell>
          <cell r="BD94">
            <v>0</v>
          </cell>
          <cell r="BE94">
            <v>0</v>
          </cell>
          <cell r="BF94">
            <v>0</v>
          </cell>
          <cell r="BG94">
            <v>0</v>
          </cell>
          <cell r="BH94">
            <v>0</v>
          </cell>
          <cell r="BI94">
            <v>0</v>
          </cell>
          <cell r="BJ94">
            <v>0</v>
          </cell>
          <cell r="BK94">
            <v>0</v>
          </cell>
        </row>
        <row r="95">
          <cell r="O95">
            <v>1562316.11</v>
          </cell>
          <cell r="P95">
            <v>1518158.1</v>
          </cell>
          <cell r="Q95">
            <v>1379043.66</v>
          </cell>
          <cell r="R95">
            <v>1330494.51</v>
          </cell>
          <cell r="S95">
            <v>729383.37</v>
          </cell>
          <cell r="T95">
            <v>633285.64</v>
          </cell>
          <cell r="U95">
            <v>1121907.02</v>
          </cell>
          <cell r="V95">
            <v>1073931.06</v>
          </cell>
          <cell r="W95">
            <v>1008389.76</v>
          </cell>
          <cell r="X95">
            <v>956524.42</v>
          </cell>
          <cell r="Y95">
            <v>837901.1</v>
          </cell>
          <cell r="Z95">
            <v>806659.83</v>
          </cell>
          <cell r="AA95">
            <v>757994.64</v>
          </cell>
          <cell r="AB95">
            <v>671359.75</v>
          </cell>
          <cell r="AC95">
            <v>593604.97</v>
          </cell>
          <cell r="AD95">
            <v>562993.46</v>
          </cell>
          <cell r="AE95">
            <v>549445.43999999994</v>
          </cell>
          <cell r="AF95">
            <v>0</v>
          </cell>
          <cell r="AG95">
            <v>0</v>
          </cell>
          <cell r="AH95">
            <v>0</v>
          </cell>
          <cell r="AI95">
            <v>0</v>
          </cell>
          <cell r="AJ95">
            <v>0</v>
          </cell>
          <cell r="AK95">
            <v>0</v>
          </cell>
          <cell r="AL95">
            <v>0</v>
          </cell>
          <cell r="AM95">
            <v>0</v>
          </cell>
          <cell r="AN95">
            <v>0</v>
          </cell>
          <cell r="AO95">
            <v>0</v>
          </cell>
          <cell r="AP95">
            <v>0</v>
          </cell>
          <cell r="AQ95">
            <v>0</v>
          </cell>
          <cell r="AR95">
            <v>0</v>
          </cell>
          <cell r="AS95">
            <v>0</v>
          </cell>
          <cell r="AT95">
            <v>0</v>
          </cell>
          <cell r="AU95">
            <v>0</v>
          </cell>
          <cell r="AV95">
            <v>0</v>
          </cell>
          <cell r="AW95">
            <v>0</v>
          </cell>
          <cell r="AX95">
            <v>0</v>
          </cell>
          <cell r="AY95">
            <v>0</v>
          </cell>
          <cell r="AZ95">
            <v>0</v>
          </cell>
          <cell r="BA95">
            <v>0</v>
          </cell>
          <cell r="BB95">
            <v>0</v>
          </cell>
          <cell r="BC95">
            <v>0</v>
          </cell>
          <cell r="BD95">
            <v>0</v>
          </cell>
          <cell r="BE95">
            <v>0</v>
          </cell>
          <cell r="BF95">
            <v>0</v>
          </cell>
          <cell r="BG95">
            <v>0</v>
          </cell>
          <cell r="BH95">
            <v>0</v>
          </cell>
          <cell r="BI95">
            <v>0</v>
          </cell>
          <cell r="BJ95">
            <v>0</v>
          </cell>
          <cell r="BK95">
            <v>0</v>
          </cell>
        </row>
        <row r="96">
          <cell r="O96">
            <v>-9375773.2200000007</v>
          </cell>
          <cell r="P96">
            <v>-9235695.8300000001</v>
          </cell>
          <cell r="Q96">
            <v>-9065021.2100000009</v>
          </cell>
          <cell r="R96">
            <v>-8965234.8399999999</v>
          </cell>
          <cell r="S96">
            <v>-8693034.1699999999</v>
          </cell>
          <cell r="T96">
            <v>-7356396.2699999996</v>
          </cell>
          <cell r="U96">
            <v>-6367134.9199999999</v>
          </cell>
          <cell r="V96">
            <v>-5470324.8499999996</v>
          </cell>
          <cell r="W96">
            <v>-4499471</v>
          </cell>
          <cell r="X96">
            <v>-3597164.69</v>
          </cell>
          <cell r="Y96">
            <v>-2784611.12</v>
          </cell>
          <cell r="Z96">
            <v>-2340945.09</v>
          </cell>
          <cell r="AA96">
            <v>-1945663.31</v>
          </cell>
          <cell r="AB96">
            <v>-1657444.61</v>
          </cell>
          <cell r="AC96">
            <v>-1469947.28</v>
          </cell>
          <cell r="AD96">
            <v>-1355034.62</v>
          </cell>
          <cell r="AE96">
            <v>-1264419.3799999999</v>
          </cell>
          <cell r="AF96">
            <v>0</v>
          </cell>
          <cell r="AG96">
            <v>0</v>
          </cell>
          <cell r="AH96">
            <v>0</v>
          </cell>
          <cell r="AI96">
            <v>0</v>
          </cell>
          <cell r="AJ96">
            <v>0</v>
          </cell>
          <cell r="AK96">
            <v>0</v>
          </cell>
          <cell r="AL96">
            <v>0</v>
          </cell>
          <cell r="AM96">
            <v>0</v>
          </cell>
          <cell r="AN96">
            <v>0</v>
          </cell>
          <cell r="AO96">
            <v>0</v>
          </cell>
          <cell r="AP96">
            <v>0</v>
          </cell>
          <cell r="AQ96">
            <v>0</v>
          </cell>
          <cell r="AR96">
            <v>0</v>
          </cell>
          <cell r="AS96">
            <v>0</v>
          </cell>
          <cell r="AT96">
            <v>0</v>
          </cell>
          <cell r="AU96">
            <v>0</v>
          </cell>
          <cell r="AV96">
            <v>0</v>
          </cell>
          <cell r="AW96">
            <v>0</v>
          </cell>
          <cell r="AX96">
            <v>0</v>
          </cell>
          <cell r="AY96">
            <v>0</v>
          </cell>
          <cell r="AZ96">
            <v>0</v>
          </cell>
          <cell r="BA96">
            <v>0</v>
          </cell>
          <cell r="BB96">
            <v>0</v>
          </cell>
          <cell r="BC96">
            <v>0</v>
          </cell>
          <cell r="BD96">
            <v>0</v>
          </cell>
          <cell r="BE96">
            <v>0</v>
          </cell>
          <cell r="BF96">
            <v>0</v>
          </cell>
          <cell r="BG96">
            <v>0</v>
          </cell>
          <cell r="BH96">
            <v>0</v>
          </cell>
          <cell r="BI96">
            <v>0</v>
          </cell>
          <cell r="BJ96">
            <v>0</v>
          </cell>
          <cell r="BK96">
            <v>0</v>
          </cell>
        </row>
        <row r="97">
          <cell r="O97">
            <v>4076788.02</v>
          </cell>
          <cell r="P97">
            <v>4076788.02</v>
          </cell>
          <cell r="Q97">
            <v>4076788.02</v>
          </cell>
          <cell r="R97">
            <v>4076788.02</v>
          </cell>
          <cell r="S97">
            <v>3375560.49</v>
          </cell>
          <cell r="T97">
            <v>3375560.49</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cell r="AS97">
            <v>0</v>
          </cell>
          <cell r="AT97">
            <v>0</v>
          </cell>
          <cell r="AU97">
            <v>0</v>
          </cell>
          <cell r="AV97">
            <v>0</v>
          </cell>
          <cell r="AW97">
            <v>0</v>
          </cell>
          <cell r="AX97">
            <v>0</v>
          </cell>
          <cell r="AY97">
            <v>0</v>
          </cell>
          <cell r="AZ97">
            <v>0</v>
          </cell>
          <cell r="BA97">
            <v>0</v>
          </cell>
          <cell r="BB97">
            <v>0</v>
          </cell>
          <cell r="BC97">
            <v>0</v>
          </cell>
          <cell r="BD97">
            <v>0</v>
          </cell>
          <cell r="BE97">
            <v>0</v>
          </cell>
          <cell r="BF97">
            <v>0</v>
          </cell>
          <cell r="BG97">
            <v>0</v>
          </cell>
          <cell r="BH97">
            <v>0</v>
          </cell>
          <cell r="BI97">
            <v>0</v>
          </cell>
          <cell r="BJ97">
            <v>0</v>
          </cell>
          <cell r="BK97">
            <v>0</v>
          </cell>
        </row>
        <row r="98">
          <cell r="O98">
            <v>-2110662.0699999998</v>
          </cell>
          <cell r="P98">
            <v>-2110662.0699999998</v>
          </cell>
          <cell r="Q98">
            <v>-2110662.0699999998</v>
          </cell>
          <cell r="R98">
            <v>-2110662.0699999998</v>
          </cell>
          <cell r="S98">
            <v>-1409434.54</v>
          </cell>
          <cell r="T98">
            <v>-1409434.54</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cell r="AS98">
            <v>0</v>
          </cell>
          <cell r="AT98">
            <v>0</v>
          </cell>
          <cell r="AU98">
            <v>0</v>
          </cell>
          <cell r="AV98">
            <v>0</v>
          </cell>
          <cell r="AW98">
            <v>0</v>
          </cell>
          <cell r="AX98">
            <v>0</v>
          </cell>
          <cell r="AY98">
            <v>0</v>
          </cell>
          <cell r="AZ98">
            <v>0</v>
          </cell>
          <cell r="BA98">
            <v>0</v>
          </cell>
          <cell r="BB98">
            <v>0</v>
          </cell>
          <cell r="BC98">
            <v>0</v>
          </cell>
          <cell r="BD98">
            <v>0</v>
          </cell>
          <cell r="BE98">
            <v>0</v>
          </cell>
          <cell r="BF98">
            <v>0</v>
          </cell>
          <cell r="BG98">
            <v>0</v>
          </cell>
          <cell r="BH98">
            <v>0</v>
          </cell>
          <cell r="BI98">
            <v>0</v>
          </cell>
          <cell r="BJ98">
            <v>0</v>
          </cell>
          <cell r="BK98">
            <v>0</v>
          </cell>
        </row>
        <row r="99">
          <cell r="O99">
            <v>-208682.37</v>
          </cell>
          <cell r="P99">
            <v>-208682.37</v>
          </cell>
          <cell r="Q99">
            <v>-208682.37</v>
          </cell>
          <cell r="R99">
            <v>-208682.37</v>
          </cell>
          <cell r="S99">
            <v>-208682.37</v>
          </cell>
          <cell r="T99">
            <v>-208682.37</v>
          </cell>
          <cell r="U99">
            <v>0</v>
          </cell>
          <cell r="V99">
            <v>0</v>
          </cell>
          <cell r="W99">
            <v>0</v>
          </cell>
          <cell r="X99">
            <v>0</v>
          </cell>
          <cell r="Y99">
            <v>0</v>
          </cell>
          <cell r="Z99">
            <v>0</v>
          </cell>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cell r="AS99">
            <v>0</v>
          </cell>
          <cell r="AT99">
            <v>0</v>
          </cell>
          <cell r="AU99">
            <v>0</v>
          </cell>
          <cell r="AV99">
            <v>0</v>
          </cell>
          <cell r="AW99">
            <v>0</v>
          </cell>
          <cell r="AX99">
            <v>0</v>
          </cell>
          <cell r="AY99">
            <v>0</v>
          </cell>
          <cell r="AZ99">
            <v>0</v>
          </cell>
          <cell r="BA99">
            <v>0</v>
          </cell>
          <cell r="BB99">
            <v>0</v>
          </cell>
          <cell r="BC99">
            <v>0</v>
          </cell>
          <cell r="BD99">
            <v>0</v>
          </cell>
          <cell r="BE99">
            <v>0</v>
          </cell>
          <cell r="BF99">
            <v>0</v>
          </cell>
          <cell r="BG99">
            <v>0</v>
          </cell>
          <cell r="BH99">
            <v>0</v>
          </cell>
          <cell r="BI99">
            <v>0</v>
          </cell>
          <cell r="BJ99">
            <v>0</v>
          </cell>
          <cell r="BK99">
            <v>0</v>
          </cell>
        </row>
        <row r="100">
          <cell r="O100">
            <v>61270028.189999998</v>
          </cell>
          <cell r="P100">
            <v>59157304.560000002</v>
          </cell>
          <cell r="Q100">
            <v>54857926.25999999</v>
          </cell>
          <cell r="R100">
            <v>49863557.180000007</v>
          </cell>
          <cell r="S100">
            <v>48398157.160000004</v>
          </cell>
          <cell r="T100">
            <v>44969541.5</v>
          </cell>
          <cell r="U100">
            <v>42620326.700000003</v>
          </cell>
          <cell r="V100">
            <v>38288354.430000007</v>
          </cell>
          <cell r="W100">
            <v>35558349.82</v>
          </cell>
          <cell r="X100">
            <v>31215547.260000002</v>
          </cell>
          <cell r="Y100">
            <v>27379864.100000001</v>
          </cell>
          <cell r="Z100">
            <v>25014012.049999997</v>
          </cell>
          <cell r="AA100">
            <v>21759018.84</v>
          </cell>
          <cell r="AB100">
            <v>18538933.760000002</v>
          </cell>
          <cell r="AC100">
            <v>17142056.699999999</v>
          </cell>
          <cell r="AD100">
            <v>15383912.969999999</v>
          </cell>
          <cell r="AE100">
            <v>14566622.559999999</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cell r="AS100">
            <v>0</v>
          </cell>
          <cell r="AT100">
            <v>0</v>
          </cell>
          <cell r="AU100">
            <v>0</v>
          </cell>
          <cell r="AV100">
            <v>0</v>
          </cell>
          <cell r="AW100">
            <v>0</v>
          </cell>
          <cell r="AX100">
            <v>0</v>
          </cell>
          <cell r="AY100">
            <v>0</v>
          </cell>
          <cell r="AZ100">
            <v>0</v>
          </cell>
          <cell r="BA100">
            <v>0</v>
          </cell>
          <cell r="BB100">
            <v>0</v>
          </cell>
          <cell r="BC100">
            <v>0</v>
          </cell>
          <cell r="BD100">
            <v>0</v>
          </cell>
          <cell r="BE100">
            <v>0</v>
          </cell>
          <cell r="BF100">
            <v>0</v>
          </cell>
          <cell r="BG100">
            <v>0</v>
          </cell>
          <cell r="BH100">
            <v>0</v>
          </cell>
          <cell r="BI100">
            <v>0</v>
          </cell>
          <cell r="BJ100">
            <v>0</v>
          </cell>
          <cell r="BK100">
            <v>0</v>
          </cell>
        </row>
        <row r="107">
          <cell r="O107">
            <v>0</v>
          </cell>
          <cell r="P107">
            <v>0</v>
          </cell>
          <cell r="Q107">
            <v>0</v>
          </cell>
          <cell r="R107">
            <v>0</v>
          </cell>
          <cell r="S107">
            <v>0</v>
          </cell>
          <cell r="T107">
            <v>0</v>
          </cell>
          <cell r="U107">
            <v>0</v>
          </cell>
          <cell r="V107">
            <v>0</v>
          </cell>
        </row>
        <row r="108">
          <cell r="O108">
            <v>-39264.360000000015</v>
          </cell>
          <cell r="P108">
            <v>53793.85</v>
          </cell>
          <cell r="Q108">
            <v>89829.56</v>
          </cell>
          <cell r="R108">
            <v>162962.53999999998</v>
          </cell>
          <cell r="S108">
            <v>268680.25</v>
          </cell>
          <cell r="T108">
            <v>72649.850000000006</v>
          </cell>
          <cell r="U108">
            <v>157336.04</v>
          </cell>
          <cell r="V108">
            <v>116964.06</v>
          </cell>
          <cell r="W108">
            <v>44479.44</v>
          </cell>
          <cell r="X108">
            <v>64574.3</v>
          </cell>
          <cell r="Y108">
            <v>18633.490000000002</v>
          </cell>
          <cell r="Z108">
            <v>19529.68</v>
          </cell>
          <cell r="AA108">
            <v>-156477.63</v>
          </cell>
          <cell r="AB108">
            <v>66407.75</v>
          </cell>
          <cell r="AC108">
            <v>-79353.39</v>
          </cell>
          <cell r="AD108">
            <v>63420.18</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0</v>
          </cell>
          <cell r="AV108">
            <v>0</v>
          </cell>
          <cell r="AW108">
            <v>0</v>
          </cell>
          <cell r="AX108">
            <v>0</v>
          </cell>
          <cell r="AY108">
            <v>0</v>
          </cell>
          <cell r="AZ108">
            <v>0</v>
          </cell>
          <cell r="BA108">
            <v>0</v>
          </cell>
          <cell r="BB108">
            <v>0</v>
          </cell>
          <cell r="BC108">
            <v>0</v>
          </cell>
          <cell r="BD108">
            <v>0</v>
          </cell>
          <cell r="BE108">
            <v>0</v>
          </cell>
          <cell r="BF108">
            <v>0</v>
          </cell>
          <cell r="BG108">
            <v>0</v>
          </cell>
          <cell r="BH108">
            <v>0</v>
          </cell>
          <cell r="BI108">
            <v>0</v>
          </cell>
          <cell r="BJ108">
            <v>0</v>
          </cell>
          <cell r="BK108">
            <v>0</v>
          </cell>
        </row>
        <row r="109">
          <cell r="O109">
            <v>184601.16</v>
          </cell>
          <cell r="P109">
            <v>175700.55</v>
          </cell>
          <cell r="Q109">
            <v>163733.53999999998</v>
          </cell>
          <cell r="R109">
            <v>155836.82</v>
          </cell>
          <cell r="S109">
            <v>149155.34</v>
          </cell>
          <cell r="T109">
            <v>126669.89</v>
          </cell>
          <cell r="U109">
            <v>102766.7</v>
          </cell>
          <cell r="V109">
            <v>90562.84</v>
          </cell>
          <cell r="W109">
            <v>78904.649999999994</v>
          </cell>
          <cell r="X109">
            <v>66930.86</v>
          </cell>
          <cell r="Y109">
            <v>57505.35</v>
          </cell>
          <cell r="Z109">
            <v>49063.82</v>
          </cell>
          <cell r="AA109">
            <v>41430.120000000003</v>
          </cell>
          <cell r="AB109">
            <v>36802.44</v>
          </cell>
          <cell r="AC109">
            <v>33333.589999999997</v>
          </cell>
          <cell r="AD109">
            <v>15754.56</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cell r="AU109">
            <v>0</v>
          </cell>
          <cell r="AV109">
            <v>0</v>
          </cell>
          <cell r="AW109">
            <v>0</v>
          </cell>
          <cell r="AX109">
            <v>0</v>
          </cell>
          <cell r="AY109">
            <v>0</v>
          </cell>
          <cell r="AZ109">
            <v>0</v>
          </cell>
          <cell r="BA109">
            <v>0</v>
          </cell>
          <cell r="BB109">
            <v>0</v>
          </cell>
          <cell r="BC109">
            <v>0</v>
          </cell>
          <cell r="BD109">
            <v>0</v>
          </cell>
          <cell r="BE109">
            <v>0</v>
          </cell>
          <cell r="BF109">
            <v>0</v>
          </cell>
          <cell r="BG109">
            <v>0</v>
          </cell>
          <cell r="BH109">
            <v>0</v>
          </cell>
          <cell r="BI109">
            <v>0</v>
          </cell>
          <cell r="BJ109">
            <v>0</v>
          </cell>
          <cell r="BK109">
            <v>0</v>
          </cell>
        </row>
        <row r="110">
          <cell r="O110">
            <v>-12237.15</v>
          </cell>
          <cell r="P110">
            <v>-12237.15</v>
          </cell>
          <cell r="Q110">
            <v>-12237.15</v>
          </cell>
          <cell r="R110">
            <v>-11449.15</v>
          </cell>
          <cell r="S110">
            <v>-10661.15</v>
          </cell>
          <cell r="T110">
            <v>-5330.57</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cell r="AV110">
            <v>0</v>
          </cell>
          <cell r="AW110">
            <v>0</v>
          </cell>
          <cell r="AX110">
            <v>0</v>
          </cell>
          <cell r="AY110">
            <v>0</v>
          </cell>
          <cell r="AZ110">
            <v>0</v>
          </cell>
          <cell r="BA110">
            <v>0</v>
          </cell>
          <cell r="BB110">
            <v>0</v>
          </cell>
          <cell r="BC110">
            <v>0</v>
          </cell>
          <cell r="BD110">
            <v>0</v>
          </cell>
          <cell r="BE110">
            <v>0</v>
          </cell>
          <cell r="BF110">
            <v>0</v>
          </cell>
          <cell r="BG110">
            <v>0</v>
          </cell>
          <cell r="BH110">
            <v>0</v>
          </cell>
          <cell r="BI110">
            <v>0</v>
          </cell>
          <cell r="BJ110">
            <v>0</v>
          </cell>
          <cell r="BK110">
            <v>0</v>
          </cell>
        </row>
        <row r="111">
          <cell r="O111">
            <v>133099.65</v>
          </cell>
          <cell r="P111">
            <v>217257.25</v>
          </cell>
          <cell r="Q111">
            <v>241325.94999999998</v>
          </cell>
          <cell r="R111">
            <v>307350.20999999996</v>
          </cell>
          <cell r="S111">
            <v>407174.43999999994</v>
          </cell>
          <cell r="T111">
            <v>193989.16999999998</v>
          </cell>
          <cell r="U111">
            <v>260102.74</v>
          </cell>
          <cell r="V111">
            <v>207526.9</v>
          </cell>
          <cell r="W111">
            <v>123384.09</v>
          </cell>
          <cell r="X111">
            <v>131505.16</v>
          </cell>
          <cell r="Y111">
            <v>76138.84</v>
          </cell>
          <cell r="Z111">
            <v>68593.5</v>
          </cell>
          <cell r="AA111">
            <v>-115047.51000000001</v>
          </cell>
          <cell r="AB111">
            <v>103210.19</v>
          </cell>
          <cell r="AC111">
            <v>-46019.8</v>
          </cell>
          <cell r="AD111">
            <v>79174.740000000005</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cell r="AS111">
            <v>0</v>
          </cell>
          <cell r="AT111">
            <v>0</v>
          </cell>
          <cell r="AU111">
            <v>0</v>
          </cell>
          <cell r="AV111">
            <v>0</v>
          </cell>
          <cell r="AW111">
            <v>0</v>
          </cell>
          <cell r="AX111">
            <v>0</v>
          </cell>
          <cell r="AY111">
            <v>0</v>
          </cell>
          <cell r="AZ111">
            <v>0</v>
          </cell>
          <cell r="BA111">
            <v>0</v>
          </cell>
          <cell r="BB111">
            <v>0</v>
          </cell>
          <cell r="BC111">
            <v>0</v>
          </cell>
          <cell r="BD111">
            <v>0</v>
          </cell>
          <cell r="BE111">
            <v>0</v>
          </cell>
          <cell r="BF111">
            <v>0</v>
          </cell>
          <cell r="BG111">
            <v>0</v>
          </cell>
          <cell r="BH111">
            <v>0</v>
          </cell>
          <cell r="BI111">
            <v>0</v>
          </cell>
          <cell r="BJ111">
            <v>0</v>
          </cell>
          <cell r="BK111">
            <v>0</v>
          </cell>
        </row>
        <row r="118">
          <cell r="O118">
            <v>0</v>
          </cell>
          <cell r="P118">
            <v>0</v>
          </cell>
          <cell r="Q118">
            <v>0</v>
          </cell>
          <cell r="R118">
            <v>0</v>
          </cell>
          <cell r="S118">
            <v>0</v>
          </cell>
          <cell r="T118">
            <v>0</v>
          </cell>
          <cell r="U118">
            <v>0</v>
          </cell>
          <cell r="V118">
            <v>0</v>
          </cell>
        </row>
        <row r="119">
          <cell r="O119">
            <v>61270028.189999998</v>
          </cell>
          <cell r="P119">
            <v>59157304.560000002</v>
          </cell>
          <cell r="Q119">
            <v>54857926.25999999</v>
          </cell>
          <cell r="R119">
            <v>49863557.180000007</v>
          </cell>
          <cell r="S119">
            <v>48398157.160000004</v>
          </cell>
          <cell r="T119">
            <v>44969541.5</v>
          </cell>
          <cell r="U119">
            <v>42620326.700000003</v>
          </cell>
          <cell r="V119">
            <v>38288354.430000007</v>
          </cell>
          <cell r="W119">
            <v>35558349.82</v>
          </cell>
          <cell r="X119">
            <v>31215547.260000002</v>
          </cell>
          <cell r="Y119">
            <v>27379864.100000001</v>
          </cell>
          <cell r="Z119">
            <v>25014012.049999997</v>
          </cell>
          <cell r="AA119">
            <v>21759018.84</v>
          </cell>
          <cell r="AB119">
            <v>18538933.760000002</v>
          </cell>
          <cell r="AC119">
            <v>17142056.699999999</v>
          </cell>
          <cell r="AD119">
            <v>15383912.969999999</v>
          </cell>
          <cell r="AE119">
            <v>14566622.559999999</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cell r="AS119">
            <v>0</v>
          </cell>
          <cell r="AT119">
            <v>0</v>
          </cell>
          <cell r="AU119">
            <v>0</v>
          </cell>
          <cell r="AV119">
            <v>0</v>
          </cell>
          <cell r="AW119">
            <v>0</v>
          </cell>
          <cell r="AX119">
            <v>0</v>
          </cell>
          <cell r="AY119">
            <v>0</v>
          </cell>
          <cell r="AZ119">
            <v>0</v>
          </cell>
          <cell r="BA119">
            <v>0</v>
          </cell>
          <cell r="BB119">
            <v>0</v>
          </cell>
          <cell r="BC119">
            <v>0</v>
          </cell>
          <cell r="BD119">
            <v>0</v>
          </cell>
          <cell r="BE119">
            <v>0</v>
          </cell>
          <cell r="BF119">
            <v>0</v>
          </cell>
          <cell r="BG119">
            <v>0</v>
          </cell>
          <cell r="BH119">
            <v>0</v>
          </cell>
          <cell r="BI119">
            <v>0</v>
          </cell>
          <cell r="BJ119">
            <v>0</v>
          </cell>
          <cell r="BK119">
            <v>0</v>
          </cell>
        </row>
        <row r="120">
          <cell r="O120">
            <v>54709394.670000002</v>
          </cell>
          <cell r="P120">
            <v>53069236.289999999</v>
          </cell>
          <cell r="Q120">
            <v>51039880.200000003</v>
          </cell>
          <cell r="R120">
            <v>49130857.170000002</v>
          </cell>
          <cell r="S120">
            <v>29294976.760000002</v>
          </cell>
          <cell r="T120">
            <v>27703045.059999999</v>
          </cell>
          <cell r="U120">
            <v>26133363.559999999</v>
          </cell>
          <cell r="V120">
            <v>24484667.25</v>
          </cell>
          <cell r="W120">
            <v>22950924.23</v>
          </cell>
          <cell r="X120">
            <v>21374996.030000001</v>
          </cell>
          <cell r="Y120">
            <v>19969203</v>
          </cell>
          <cell r="Z120">
            <v>18734092.809999999</v>
          </cell>
          <cell r="AA120">
            <v>17478108.969999999</v>
          </cell>
          <cell r="AB120">
            <v>16407881.5</v>
          </cell>
          <cell r="AC120">
            <v>15697530.74</v>
          </cell>
          <cell r="AD120">
            <v>14975267.77</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0</v>
          </cell>
          <cell r="AS120">
            <v>0</v>
          </cell>
          <cell r="AT120">
            <v>0</v>
          </cell>
          <cell r="AU120">
            <v>0</v>
          </cell>
          <cell r="AV120">
            <v>0</v>
          </cell>
          <cell r="AW120">
            <v>0</v>
          </cell>
          <cell r="AX120">
            <v>0</v>
          </cell>
          <cell r="AY120">
            <v>0</v>
          </cell>
          <cell r="AZ120">
            <v>0</v>
          </cell>
          <cell r="BA120">
            <v>0</v>
          </cell>
          <cell r="BB120">
            <v>0</v>
          </cell>
          <cell r="BC120">
            <v>0</v>
          </cell>
          <cell r="BD120">
            <v>0</v>
          </cell>
          <cell r="BE120">
            <v>0</v>
          </cell>
          <cell r="BF120">
            <v>0</v>
          </cell>
          <cell r="BG120">
            <v>0</v>
          </cell>
          <cell r="BH120">
            <v>0</v>
          </cell>
          <cell r="BI120">
            <v>0</v>
          </cell>
          <cell r="BJ120">
            <v>0</v>
          </cell>
          <cell r="BK120">
            <v>0</v>
          </cell>
        </row>
        <row r="121">
          <cell r="O121">
            <v>54709394.670000002</v>
          </cell>
          <cell r="P121">
            <v>54709394.670000002</v>
          </cell>
          <cell r="Q121">
            <v>54709394.670000002</v>
          </cell>
          <cell r="R121">
            <v>54709394.670000002</v>
          </cell>
          <cell r="S121">
            <v>29294976.760000002</v>
          </cell>
          <cell r="T121">
            <v>29294976.760000002</v>
          </cell>
          <cell r="U121">
            <v>29294976.760000002</v>
          </cell>
          <cell r="V121">
            <v>29294976.760000002</v>
          </cell>
          <cell r="W121">
            <v>29294976.760000002</v>
          </cell>
          <cell r="X121">
            <v>29294976.760000002</v>
          </cell>
          <cell r="Y121">
            <v>29294976.760000002</v>
          </cell>
          <cell r="Z121">
            <v>29294976.760000002</v>
          </cell>
          <cell r="AA121">
            <v>29294976.760000002</v>
          </cell>
          <cell r="AB121">
            <v>29294976.760000002</v>
          </cell>
          <cell r="AC121">
            <v>29294976.760000002</v>
          </cell>
          <cell r="AD121">
            <v>29294976.760000002</v>
          </cell>
          <cell r="AE121">
            <v>0</v>
          </cell>
          <cell r="AF121">
            <v>0</v>
          </cell>
          <cell r="AG121">
            <v>0</v>
          </cell>
          <cell r="AH121">
            <v>0</v>
          </cell>
          <cell r="AI121">
            <v>0</v>
          </cell>
          <cell r="AJ121">
            <v>0</v>
          </cell>
          <cell r="AK121">
            <v>0</v>
          </cell>
          <cell r="AL121">
            <v>0</v>
          </cell>
          <cell r="AM121">
            <v>0</v>
          </cell>
          <cell r="AN121">
            <v>0</v>
          </cell>
          <cell r="AO121">
            <v>0</v>
          </cell>
          <cell r="AP121">
            <v>0</v>
          </cell>
          <cell r="AQ121">
            <v>0</v>
          </cell>
          <cell r="AR121">
            <v>0</v>
          </cell>
          <cell r="AS121">
            <v>0</v>
          </cell>
          <cell r="AT121">
            <v>0</v>
          </cell>
          <cell r="AU121">
            <v>0</v>
          </cell>
          <cell r="AV121">
            <v>0</v>
          </cell>
          <cell r="AW121">
            <v>0</v>
          </cell>
          <cell r="AX121">
            <v>0</v>
          </cell>
          <cell r="AY121">
            <v>0</v>
          </cell>
          <cell r="AZ121">
            <v>0</v>
          </cell>
          <cell r="BA121">
            <v>0</v>
          </cell>
          <cell r="BB121">
            <v>0</v>
          </cell>
          <cell r="BC121">
            <v>0</v>
          </cell>
          <cell r="BD121">
            <v>0</v>
          </cell>
          <cell r="BE121">
            <v>0</v>
          </cell>
          <cell r="BF121">
            <v>0</v>
          </cell>
          <cell r="BG121">
            <v>0</v>
          </cell>
          <cell r="BH121">
            <v>0</v>
          </cell>
          <cell r="BI121">
            <v>0</v>
          </cell>
          <cell r="BJ121">
            <v>0</v>
          </cell>
          <cell r="BK121">
            <v>0</v>
          </cell>
        </row>
        <row r="122">
          <cell r="O122">
            <v>4559116.22</v>
          </cell>
          <cell r="P122">
            <v>4559116.22</v>
          </cell>
          <cell r="Q122">
            <v>4559116.22</v>
          </cell>
          <cell r="R122">
            <v>4559116.22</v>
          </cell>
          <cell r="S122">
            <v>2441248.06</v>
          </cell>
          <cell r="T122">
            <v>2441248.06</v>
          </cell>
          <cell r="U122">
            <v>2441248.06</v>
          </cell>
          <cell r="V122">
            <v>2441248.06</v>
          </cell>
          <cell r="W122">
            <v>2441248.06</v>
          </cell>
          <cell r="X122">
            <v>2441248.06</v>
          </cell>
          <cell r="Y122">
            <v>2441248.06</v>
          </cell>
          <cell r="Z122">
            <v>2441248.06</v>
          </cell>
          <cell r="AA122">
            <v>2441248.06</v>
          </cell>
          <cell r="AB122">
            <v>2441248.06</v>
          </cell>
          <cell r="AC122">
            <v>2441248.06</v>
          </cell>
          <cell r="AD122">
            <v>2441248.06</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cell r="AS122">
            <v>0</v>
          </cell>
          <cell r="AT122">
            <v>0</v>
          </cell>
          <cell r="AU122">
            <v>0</v>
          </cell>
          <cell r="AV122">
            <v>0</v>
          </cell>
          <cell r="AW122">
            <v>0</v>
          </cell>
          <cell r="AX122">
            <v>0</v>
          </cell>
          <cell r="AY122">
            <v>0</v>
          </cell>
          <cell r="AZ122">
            <v>0</v>
          </cell>
          <cell r="BA122">
            <v>0</v>
          </cell>
          <cell r="BB122">
            <v>0</v>
          </cell>
          <cell r="BC122">
            <v>0</v>
          </cell>
          <cell r="BD122">
            <v>0</v>
          </cell>
          <cell r="BE122">
            <v>0</v>
          </cell>
          <cell r="BF122">
            <v>0</v>
          </cell>
          <cell r="BG122">
            <v>0</v>
          </cell>
          <cell r="BH122">
            <v>0</v>
          </cell>
          <cell r="BI122">
            <v>0</v>
          </cell>
          <cell r="BJ122">
            <v>0</v>
          </cell>
          <cell r="BK122">
            <v>0</v>
          </cell>
        </row>
        <row r="123">
          <cell r="O123">
            <v>0.1101</v>
          </cell>
          <cell r="P123">
            <v>0.1101</v>
          </cell>
          <cell r="Q123">
            <v>0.1101</v>
          </cell>
          <cell r="R123">
            <v>0.1101</v>
          </cell>
          <cell r="S123">
            <v>0.1101</v>
          </cell>
          <cell r="T123">
            <v>0.1101</v>
          </cell>
          <cell r="U123">
            <v>0.1101</v>
          </cell>
          <cell r="V123">
            <v>0.1101</v>
          </cell>
          <cell r="W123">
            <v>0.1101</v>
          </cell>
          <cell r="X123">
            <v>0.1101</v>
          </cell>
          <cell r="Y123">
            <v>0.1101</v>
          </cell>
          <cell r="Z123">
            <v>0.1101</v>
          </cell>
          <cell r="AA123">
            <v>0.1101</v>
          </cell>
          <cell r="AB123">
            <v>0.1101</v>
          </cell>
          <cell r="AC123">
            <v>0.1101</v>
          </cell>
          <cell r="AD123">
            <v>0.1101</v>
          </cell>
          <cell r="AE123">
            <v>0</v>
          </cell>
          <cell r="AF123">
            <v>0</v>
          </cell>
          <cell r="AG123">
            <v>0</v>
          </cell>
          <cell r="AH123">
            <v>0</v>
          </cell>
          <cell r="AI123">
            <v>0</v>
          </cell>
          <cell r="AJ123">
            <v>0</v>
          </cell>
          <cell r="AK123">
            <v>0</v>
          </cell>
          <cell r="AL123">
            <v>0</v>
          </cell>
          <cell r="AM123">
            <v>0</v>
          </cell>
          <cell r="AN123">
            <v>0</v>
          </cell>
          <cell r="AO123">
            <v>0</v>
          </cell>
          <cell r="AP123">
            <v>0</v>
          </cell>
          <cell r="AQ123">
            <v>0</v>
          </cell>
          <cell r="AR123">
            <v>0</v>
          </cell>
          <cell r="AS123">
            <v>0</v>
          </cell>
          <cell r="AT123">
            <v>0</v>
          </cell>
          <cell r="AU123">
            <v>0</v>
          </cell>
          <cell r="AV123">
            <v>0</v>
          </cell>
          <cell r="AW123">
            <v>0</v>
          </cell>
          <cell r="AX123">
            <v>0</v>
          </cell>
          <cell r="AY123">
            <v>0</v>
          </cell>
          <cell r="AZ123">
            <v>0</v>
          </cell>
          <cell r="BA123">
            <v>0</v>
          </cell>
          <cell r="BB123">
            <v>0</v>
          </cell>
          <cell r="BC123">
            <v>0</v>
          </cell>
          <cell r="BD123">
            <v>0</v>
          </cell>
          <cell r="BE123">
            <v>0</v>
          </cell>
          <cell r="BF123">
            <v>0</v>
          </cell>
          <cell r="BG123">
            <v>0</v>
          </cell>
          <cell r="BH123">
            <v>0</v>
          </cell>
          <cell r="BI123">
            <v>0</v>
          </cell>
          <cell r="BJ123">
            <v>0</v>
          </cell>
          <cell r="BK123">
            <v>0</v>
          </cell>
        </row>
        <row r="124">
          <cell r="O124">
            <v>501958.7</v>
          </cell>
          <cell r="P124">
            <v>501958.7</v>
          </cell>
          <cell r="Q124">
            <v>501958.7</v>
          </cell>
          <cell r="R124">
            <v>501958.7</v>
          </cell>
          <cell r="S124">
            <v>268781.40999999997</v>
          </cell>
          <cell r="T124">
            <v>268781.40999999997</v>
          </cell>
          <cell r="U124">
            <v>268781.40999999997</v>
          </cell>
          <cell r="V124">
            <v>268781.40999999997</v>
          </cell>
          <cell r="W124">
            <v>268781.40999999997</v>
          </cell>
          <cell r="X124">
            <v>268781.40999999997</v>
          </cell>
          <cell r="Y124">
            <v>268781.40999999997</v>
          </cell>
          <cell r="Z124">
            <v>268781.40999999997</v>
          </cell>
          <cell r="AA124">
            <v>268781.40999999997</v>
          </cell>
          <cell r="AB124">
            <v>268781.40999999997</v>
          </cell>
          <cell r="AC124">
            <v>268781.40999999997</v>
          </cell>
          <cell r="AD124">
            <v>268781.40999999997</v>
          </cell>
          <cell r="AE124">
            <v>0</v>
          </cell>
          <cell r="AF124">
            <v>0</v>
          </cell>
          <cell r="AG124">
            <v>0</v>
          </cell>
          <cell r="AH124">
            <v>0</v>
          </cell>
          <cell r="AI124">
            <v>0</v>
          </cell>
          <cell r="AJ124">
            <v>0</v>
          </cell>
          <cell r="AK124">
            <v>0</v>
          </cell>
          <cell r="AL124">
            <v>0</v>
          </cell>
          <cell r="AM124">
            <v>0</v>
          </cell>
          <cell r="AN124">
            <v>0</v>
          </cell>
          <cell r="AO124">
            <v>0</v>
          </cell>
          <cell r="AP124">
            <v>0</v>
          </cell>
          <cell r="AQ124">
            <v>0</v>
          </cell>
          <cell r="AR124">
            <v>0</v>
          </cell>
          <cell r="AS124">
            <v>0</v>
          </cell>
          <cell r="AT124">
            <v>0</v>
          </cell>
          <cell r="AU124">
            <v>0</v>
          </cell>
          <cell r="AV124">
            <v>0</v>
          </cell>
          <cell r="AW124">
            <v>0</v>
          </cell>
          <cell r="AX124">
            <v>0</v>
          </cell>
          <cell r="AY124">
            <v>0</v>
          </cell>
          <cell r="AZ124">
            <v>0</v>
          </cell>
          <cell r="BA124">
            <v>0</v>
          </cell>
          <cell r="BB124">
            <v>0</v>
          </cell>
          <cell r="BC124">
            <v>0</v>
          </cell>
          <cell r="BD124">
            <v>0</v>
          </cell>
          <cell r="BE124">
            <v>0</v>
          </cell>
          <cell r="BF124">
            <v>0</v>
          </cell>
          <cell r="BG124">
            <v>0</v>
          </cell>
          <cell r="BH124">
            <v>0</v>
          </cell>
          <cell r="BI124">
            <v>0</v>
          </cell>
          <cell r="BJ124">
            <v>0</v>
          </cell>
          <cell r="BK124">
            <v>0</v>
          </cell>
        </row>
        <row r="125">
          <cell r="O125">
            <v>133099.65</v>
          </cell>
          <cell r="P125">
            <v>217257.25</v>
          </cell>
          <cell r="Q125">
            <v>241325.94999999998</v>
          </cell>
          <cell r="R125">
            <v>307350.20999999996</v>
          </cell>
          <cell r="S125">
            <v>407174.43999999994</v>
          </cell>
          <cell r="T125">
            <v>193989.16999999998</v>
          </cell>
          <cell r="U125">
            <v>260102.74</v>
          </cell>
          <cell r="V125">
            <v>207526.9</v>
          </cell>
          <cell r="W125">
            <v>123384.09</v>
          </cell>
          <cell r="X125">
            <v>131505.16</v>
          </cell>
          <cell r="Y125">
            <v>76138.84</v>
          </cell>
          <cell r="Z125">
            <v>68593.5</v>
          </cell>
          <cell r="AA125">
            <v>-115047.51000000001</v>
          </cell>
          <cell r="AB125">
            <v>103210.19</v>
          </cell>
          <cell r="AC125">
            <v>-46019.8</v>
          </cell>
          <cell r="AD125">
            <v>79174.740000000005</v>
          </cell>
          <cell r="AE125">
            <v>0</v>
          </cell>
          <cell r="AF125">
            <v>0</v>
          </cell>
          <cell r="AG125">
            <v>0</v>
          </cell>
          <cell r="AH125">
            <v>0</v>
          </cell>
          <cell r="AI125">
            <v>0</v>
          </cell>
          <cell r="AJ125">
            <v>0</v>
          </cell>
          <cell r="AK125">
            <v>0</v>
          </cell>
          <cell r="AL125">
            <v>0</v>
          </cell>
          <cell r="AM125">
            <v>0</v>
          </cell>
          <cell r="AN125">
            <v>0</v>
          </cell>
          <cell r="AO125">
            <v>0</v>
          </cell>
          <cell r="AP125">
            <v>0</v>
          </cell>
          <cell r="AQ125">
            <v>0</v>
          </cell>
          <cell r="AR125">
            <v>0</v>
          </cell>
          <cell r="AS125">
            <v>0</v>
          </cell>
          <cell r="AT125">
            <v>0</v>
          </cell>
          <cell r="AU125">
            <v>0</v>
          </cell>
          <cell r="AV125">
            <v>0</v>
          </cell>
          <cell r="AW125">
            <v>0</v>
          </cell>
          <cell r="AX125">
            <v>0</v>
          </cell>
          <cell r="AY125">
            <v>0</v>
          </cell>
          <cell r="AZ125">
            <v>0</v>
          </cell>
          <cell r="BA125">
            <v>0</v>
          </cell>
          <cell r="BB125">
            <v>0</v>
          </cell>
          <cell r="BC125">
            <v>0</v>
          </cell>
          <cell r="BD125">
            <v>0</v>
          </cell>
          <cell r="BE125">
            <v>0</v>
          </cell>
          <cell r="BF125">
            <v>0</v>
          </cell>
          <cell r="BG125">
            <v>0</v>
          </cell>
          <cell r="BH125">
            <v>0</v>
          </cell>
          <cell r="BI125">
            <v>0</v>
          </cell>
          <cell r="BJ125">
            <v>0</v>
          </cell>
          <cell r="BK125">
            <v>0</v>
          </cell>
        </row>
        <row r="126">
          <cell r="O126">
            <v>635058.35</v>
          </cell>
          <cell r="P126">
            <v>719215.95</v>
          </cell>
          <cell r="Q126">
            <v>743284.65</v>
          </cell>
          <cell r="R126">
            <v>809308.90999999992</v>
          </cell>
          <cell r="S126">
            <v>675955.84999999986</v>
          </cell>
          <cell r="T126">
            <v>462770.57999999996</v>
          </cell>
          <cell r="U126">
            <v>528884.14999999991</v>
          </cell>
          <cell r="V126">
            <v>476308.30999999994</v>
          </cell>
          <cell r="W126">
            <v>392165.5</v>
          </cell>
          <cell r="X126">
            <v>400286.56999999995</v>
          </cell>
          <cell r="Y126">
            <v>344920.25</v>
          </cell>
          <cell r="Z126">
            <v>337374.91</v>
          </cell>
          <cell r="AA126">
            <v>153733.89999999997</v>
          </cell>
          <cell r="AB126">
            <v>371991.6</v>
          </cell>
          <cell r="AC126">
            <v>222761.61</v>
          </cell>
          <cell r="AD126">
            <v>347956.14999999997</v>
          </cell>
          <cell r="AE126">
            <v>0</v>
          </cell>
          <cell r="AF126">
            <v>0</v>
          </cell>
          <cell r="AG126">
            <v>0</v>
          </cell>
          <cell r="AH126">
            <v>0</v>
          </cell>
          <cell r="AI126">
            <v>0</v>
          </cell>
          <cell r="AJ126">
            <v>0</v>
          </cell>
          <cell r="AK126">
            <v>0</v>
          </cell>
          <cell r="AL126">
            <v>0</v>
          </cell>
          <cell r="AM126">
            <v>0</v>
          </cell>
          <cell r="AN126">
            <v>0</v>
          </cell>
          <cell r="AO126">
            <v>0</v>
          </cell>
          <cell r="AP126">
            <v>0</v>
          </cell>
          <cell r="AQ126">
            <v>0</v>
          </cell>
          <cell r="AR126">
            <v>0</v>
          </cell>
          <cell r="AS126">
            <v>0</v>
          </cell>
          <cell r="AT126">
            <v>0</v>
          </cell>
          <cell r="AU126">
            <v>0</v>
          </cell>
          <cell r="AV126">
            <v>0</v>
          </cell>
          <cell r="AW126">
            <v>0</v>
          </cell>
          <cell r="AX126">
            <v>0</v>
          </cell>
          <cell r="AY126">
            <v>0</v>
          </cell>
          <cell r="AZ126">
            <v>0</v>
          </cell>
          <cell r="BA126">
            <v>0</v>
          </cell>
          <cell r="BB126">
            <v>0</v>
          </cell>
          <cell r="BC126">
            <v>0</v>
          </cell>
          <cell r="BD126">
            <v>0</v>
          </cell>
          <cell r="BE126">
            <v>0</v>
          </cell>
          <cell r="BF126">
            <v>0</v>
          </cell>
          <cell r="BG126">
            <v>0</v>
          </cell>
          <cell r="BH126">
            <v>0</v>
          </cell>
          <cell r="BI126">
            <v>0</v>
          </cell>
          <cell r="BJ126">
            <v>0</v>
          </cell>
          <cell r="BK126">
            <v>0</v>
          </cell>
        </row>
        <row r="134">
          <cell r="O134">
            <v>635058.35</v>
          </cell>
          <cell r="P134">
            <v>719215.95</v>
          </cell>
          <cell r="Q134">
            <v>743284.65</v>
          </cell>
          <cell r="R134">
            <v>809308.90999999992</v>
          </cell>
          <cell r="S134">
            <v>675955.84999999986</v>
          </cell>
          <cell r="T134">
            <v>462770.57999999996</v>
          </cell>
          <cell r="U134">
            <v>528884.14999999991</v>
          </cell>
          <cell r="V134">
            <v>476308.30999999994</v>
          </cell>
          <cell r="W134">
            <v>392165.5</v>
          </cell>
          <cell r="X134">
            <v>400286.56999999995</v>
          </cell>
          <cell r="Y134">
            <v>344920.25</v>
          </cell>
          <cell r="Z134">
            <v>337374.91</v>
          </cell>
          <cell r="AA134">
            <v>153733.89999999997</v>
          </cell>
          <cell r="AB134">
            <v>371991.6</v>
          </cell>
          <cell r="AC134">
            <v>222761.61</v>
          </cell>
          <cell r="AD134">
            <v>347956.14999999997</v>
          </cell>
          <cell r="AE134">
            <v>0</v>
          </cell>
          <cell r="AF134">
            <v>0</v>
          </cell>
          <cell r="AG134">
            <v>0</v>
          </cell>
          <cell r="AH134">
            <v>0</v>
          </cell>
          <cell r="AI134">
            <v>0</v>
          </cell>
          <cell r="AJ134">
            <v>0</v>
          </cell>
          <cell r="AK134">
            <v>0</v>
          </cell>
          <cell r="AL134">
            <v>0</v>
          </cell>
          <cell r="AM134">
            <v>0</v>
          </cell>
          <cell r="AN134">
            <v>0</v>
          </cell>
          <cell r="AO134">
            <v>0</v>
          </cell>
          <cell r="AP134">
            <v>0</v>
          </cell>
          <cell r="AQ134">
            <v>0</v>
          </cell>
          <cell r="AR134">
            <v>0</v>
          </cell>
          <cell r="AS134">
            <v>0</v>
          </cell>
          <cell r="AT134">
            <v>0</v>
          </cell>
          <cell r="AU134">
            <v>0</v>
          </cell>
          <cell r="AV134">
            <v>0</v>
          </cell>
          <cell r="AW134">
            <v>0</v>
          </cell>
          <cell r="AX134">
            <v>0</v>
          </cell>
          <cell r="AY134">
            <v>0</v>
          </cell>
          <cell r="AZ134">
            <v>0</v>
          </cell>
          <cell r="BA134">
            <v>0</v>
          </cell>
          <cell r="BB134">
            <v>0</v>
          </cell>
          <cell r="BC134">
            <v>0</v>
          </cell>
          <cell r="BD134">
            <v>0</v>
          </cell>
          <cell r="BE134">
            <v>0</v>
          </cell>
          <cell r="BF134">
            <v>0</v>
          </cell>
          <cell r="BG134">
            <v>0</v>
          </cell>
          <cell r="BH134">
            <v>0</v>
          </cell>
          <cell r="BI134">
            <v>0</v>
          </cell>
          <cell r="BJ134">
            <v>0</v>
          </cell>
          <cell r="BK134">
            <v>0</v>
          </cell>
        </row>
        <row r="135">
          <cell r="O135">
            <v>0</v>
          </cell>
          <cell r="P135">
            <v>0</v>
          </cell>
          <cell r="Q135">
            <v>0</v>
          </cell>
          <cell r="R135">
            <v>0</v>
          </cell>
          <cell r="S135">
            <v>0</v>
          </cell>
          <cell r="T135">
            <v>0</v>
          </cell>
          <cell r="U135">
            <v>0</v>
          </cell>
          <cell r="V135">
            <v>0</v>
          </cell>
          <cell r="W135">
            <v>0</v>
          </cell>
          <cell r="X135">
            <v>0</v>
          </cell>
          <cell r="Y135">
            <v>0</v>
          </cell>
          <cell r="Z135">
            <v>0</v>
          </cell>
          <cell r="AA135">
            <v>0</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cell r="AO135">
            <v>0</v>
          </cell>
          <cell r="AP135">
            <v>0</v>
          </cell>
          <cell r="AQ135">
            <v>0</v>
          </cell>
          <cell r="AR135">
            <v>0</v>
          </cell>
          <cell r="AS135">
            <v>0</v>
          </cell>
          <cell r="AT135">
            <v>0</v>
          </cell>
          <cell r="AU135">
            <v>0</v>
          </cell>
          <cell r="AV135">
            <v>0</v>
          </cell>
          <cell r="AW135">
            <v>0</v>
          </cell>
          <cell r="AX135">
            <v>0</v>
          </cell>
          <cell r="AY135">
            <v>0</v>
          </cell>
          <cell r="AZ135">
            <v>0</v>
          </cell>
          <cell r="BA135">
            <v>0</v>
          </cell>
          <cell r="BB135">
            <v>0</v>
          </cell>
          <cell r="BC135">
            <v>0</v>
          </cell>
          <cell r="BD135">
            <v>0</v>
          </cell>
          <cell r="BE135">
            <v>0</v>
          </cell>
          <cell r="BF135">
            <v>0</v>
          </cell>
          <cell r="BG135">
            <v>0</v>
          </cell>
          <cell r="BH135">
            <v>0</v>
          </cell>
          <cell r="BI135">
            <v>0</v>
          </cell>
          <cell r="BJ135">
            <v>0</v>
          </cell>
          <cell r="BK135">
            <v>0</v>
          </cell>
        </row>
        <row r="136">
          <cell r="O136">
            <v>0</v>
          </cell>
          <cell r="P136">
            <v>0</v>
          </cell>
          <cell r="Q136">
            <v>0</v>
          </cell>
          <cell r="R136">
            <v>0</v>
          </cell>
          <cell r="S136">
            <v>0</v>
          </cell>
          <cell r="T136">
            <v>0</v>
          </cell>
          <cell r="U136">
            <v>0</v>
          </cell>
          <cell r="V136">
            <v>0</v>
          </cell>
          <cell r="W136">
            <v>0</v>
          </cell>
          <cell r="X136">
            <v>0</v>
          </cell>
          <cell r="Y136">
            <v>0</v>
          </cell>
          <cell r="Z136">
            <v>0</v>
          </cell>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cell r="AO136">
            <v>0</v>
          </cell>
          <cell r="AP136">
            <v>0</v>
          </cell>
          <cell r="AQ136">
            <v>0</v>
          </cell>
          <cell r="AR136">
            <v>0</v>
          </cell>
          <cell r="AS136">
            <v>0</v>
          </cell>
          <cell r="AT136">
            <v>0</v>
          </cell>
          <cell r="AU136">
            <v>0</v>
          </cell>
          <cell r="AV136">
            <v>0</v>
          </cell>
          <cell r="AW136">
            <v>0</v>
          </cell>
          <cell r="AX136">
            <v>0</v>
          </cell>
          <cell r="AY136">
            <v>0</v>
          </cell>
          <cell r="AZ136">
            <v>0</v>
          </cell>
          <cell r="BA136">
            <v>0</v>
          </cell>
          <cell r="BB136">
            <v>0</v>
          </cell>
          <cell r="BC136">
            <v>0</v>
          </cell>
          <cell r="BD136">
            <v>0</v>
          </cell>
          <cell r="BE136">
            <v>0</v>
          </cell>
          <cell r="BF136">
            <v>0</v>
          </cell>
          <cell r="BG136">
            <v>0</v>
          </cell>
          <cell r="BH136">
            <v>0</v>
          </cell>
          <cell r="BI136">
            <v>0</v>
          </cell>
          <cell r="BJ136">
            <v>0</v>
          </cell>
          <cell r="BK136">
            <v>0</v>
          </cell>
        </row>
        <row r="137">
          <cell r="O137">
            <v>635058.35</v>
          </cell>
          <cell r="P137">
            <v>719215.95</v>
          </cell>
          <cell r="Q137">
            <v>743284.65</v>
          </cell>
          <cell r="R137">
            <v>809308.90999999992</v>
          </cell>
          <cell r="S137">
            <v>675955.84999999986</v>
          </cell>
          <cell r="T137">
            <v>462770.57999999996</v>
          </cell>
          <cell r="U137">
            <v>528884.14999999991</v>
          </cell>
          <cell r="V137">
            <v>476308.30999999994</v>
          </cell>
          <cell r="W137">
            <v>392165.5</v>
          </cell>
          <cell r="X137">
            <v>400286.56999999995</v>
          </cell>
          <cell r="Y137">
            <v>344920.25</v>
          </cell>
          <cell r="Z137">
            <v>337374.91</v>
          </cell>
          <cell r="AA137">
            <v>153733.89999999997</v>
          </cell>
          <cell r="AB137">
            <v>371991.6</v>
          </cell>
          <cell r="AC137">
            <v>222761.61</v>
          </cell>
          <cell r="AD137">
            <v>347956.14999999997</v>
          </cell>
          <cell r="AE137">
            <v>0</v>
          </cell>
          <cell r="AF137">
            <v>0</v>
          </cell>
          <cell r="AG137">
            <v>0</v>
          </cell>
          <cell r="AH137">
            <v>0</v>
          </cell>
          <cell r="AI137">
            <v>0</v>
          </cell>
          <cell r="AJ137">
            <v>0</v>
          </cell>
          <cell r="AK137">
            <v>0</v>
          </cell>
          <cell r="AL137">
            <v>0</v>
          </cell>
          <cell r="AM137">
            <v>0</v>
          </cell>
          <cell r="AN137">
            <v>0</v>
          </cell>
          <cell r="AO137">
            <v>0</v>
          </cell>
          <cell r="AP137">
            <v>0</v>
          </cell>
          <cell r="AQ137">
            <v>0</v>
          </cell>
          <cell r="AR137">
            <v>0</v>
          </cell>
          <cell r="AS137">
            <v>0</v>
          </cell>
          <cell r="AT137">
            <v>0</v>
          </cell>
          <cell r="AU137">
            <v>0</v>
          </cell>
          <cell r="AV137">
            <v>0</v>
          </cell>
          <cell r="AW137">
            <v>0</v>
          </cell>
          <cell r="AX137">
            <v>0</v>
          </cell>
          <cell r="AY137">
            <v>0</v>
          </cell>
          <cell r="AZ137">
            <v>0</v>
          </cell>
          <cell r="BA137">
            <v>0</v>
          </cell>
          <cell r="BB137">
            <v>0</v>
          </cell>
          <cell r="BC137">
            <v>0</v>
          </cell>
          <cell r="BD137">
            <v>0</v>
          </cell>
          <cell r="BE137">
            <v>0</v>
          </cell>
          <cell r="BF137">
            <v>0</v>
          </cell>
          <cell r="BG137">
            <v>0</v>
          </cell>
          <cell r="BH137">
            <v>0</v>
          </cell>
          <cell r="BI137">
            <v>0</v>
          </cell>
          <cell r="BJ137">
            <v>0</v>
          </cell>
          <cell r="BK137">
            <v>0</v>
          </cell>
        </row>
        <row r="138">
          <cell r="O138">
            <v>977859.69</v>
          </cell>
          <cell r="P138">
            <v>982518.38</v>
          </cell>
          <cell r="Q138">
            <v>983565.95</v>
          </cell>
          <cell r="R138">
            <v>982773.54</v>
          </cell>
          <cell r="S138">
            <v>972545.89</v>
          </cell>
          <cell r="T138">
            <v>962828.76</v>
          </cell>
          <cell r="U138">
            <v>965298.71</v>
          </cell>
          <cell r="V138">
            <v>959875.17</v>
          </cell>
          <cell r="W138">
            <v>964058.08</v>
          </cell>
          <cell r="X138">
            <v>964731.89</v>
          </cell>
          <cell r="Y138">
            <v>967142.37</v>
          </cell>
          <cell r="Z138">
            <v>972357.35</v>
          </cell>
          <cell r="AA138">
            <v>977936.59</v>
          </cell>
          <cell r="AB138">
            <v>971192.21</v>
          </cell>
          <cell r="AC138">
            <v>971918.25</v>
          </cell>
          <cell r="AD138">
            <v>442006.43</v>
          </cell>
          <cell r="AE138">
            <v>0</v>
          </cell>
          <cell r="AF138">
            <v>0</v>
          </cell>
          <cell r="AG138">
            <v>0</v>
          </cell>
          <cell r="AH138">
            <v>0</v>
          </cell>
          <cell r="AI138">
            <v>0</v>
          </cell>
          <cell r="AJ138">
            <v>0</v>
          </cell>
          <cell r="AK138">
            <v>0</v>
          </cell>
          <cell r="AL138">
            <v>0</v>
          </cell>
          <cell r="AM138">
            <v>0</v>
          </cell>
          <cell r="AN138">
            <v>0</v>
          </cell>
          <cell r="AO138">
            <v>0</v>
          </cell>
          <cell r="AP138">
            <v>0</v>
          </cell>
          <cell r="AQ138">
            <v>0</v>
          </cell>
          <cell r="AR138">
            <v>0</v>
          </cell>
          <cell r="AS138">
            <v>0</v>
          </cell>
          <cell r="AT138">
            <v>0</v>
          </cell>
          <cell r="AU138">
            <v>0</v>
          </cell>
          <cell r="AV138">
            <v>0</v>
          </cell>
          <cell r="AW138">
            <v>0</v>
          </cell>
          <cell r="AX138">
            <v>0</v>
          </cell>
          <cell r="AY138">
            <v>0</v>
          </cell>
          <cell r="AZ138">
            <v>0</v>
          </cell>
          <cell r="BA138">
            <v>0</v>
          </cell>
          <cell r="BB138">
            <v>0</v>
          </cell>
          <cell r="BC138">
            <v>0</v>
          </cell>
          <cell r="BD138">
            <v>0</v>
          </cell>
          <cell r="BE138">
            <v>0</v>
          </cell>
          <cell r="BF138">
            <v>0</v>
          </cell>
          <cell r="BG138">
            <v>0</v>
          </cell>
          <cell r="BH138">
            <v>0</v>
          </cell>
          <cell r="BI138">
            <v>0</v>
          </cell>
          <cell r="BJ138">
            <v>0</v>
          </cell>
          <cell r="BK138">
            <v>0</v>
          </cell>
        </row>
        <row r="139">
          <cell r="O139">
            <v>0</v>
          </cell>
          <cell r="P139">
            <v>0</v>
          </cell>
          <cell r="Q139">
            <v>0</v>
          </cell>
          <cell r="R139">
            <v>0</v>
          </cell>
          <cell r="S139">
            <v>0</v>
          </cell>
          <cell r="T139">
            <v>0</v>
          </cell>
          <cell r="U139">
            <v>0</v>
          </cell>
          <cell r="V139">
            <v>0</v>
          </cell>
          <cell r="W139">
            <v>0</v>
          </cell>
          <cell r="X139">
            <v>0</v>
          </cell>
          <cell r="Y139">
            <v>0</v>
          </cell>
          <cell r="Z139">
            <v>0</v>
          </cell>
          <cell r="AA139">
            <v>0</v>
          </cell>
          <cell r="AB139">
            <v>0</v>
          </cell>
          <cell r="AC139">
            <v>0</v>
          </cell>
          <cell r="AD139">
            <v>0</v>
          </cell>
          <cell r="AE139">
            <v>0</v>
          </cell>
          <cell r="AF139">
            <v>0</v>
          </cell>
          <cell r="AG139">
            <v>0</v>
          </cell>
          <cell r="AH139">
            <v>0</v>
          </cell>
          <cell r="AI139">
            <v>0</v>
          </cell>
          <cell r="AJ139">
            <v>0</v>
          </cell>
          <cell r="AK139">
            <v>0</v>
          </cell>
          <cell r="AL139">
            <v>0</v>
          </cell>
          <cell r="AM139">
            <v>0</v>
          </cell>
          <cell r="AN139">
            <v>0</v>
          </cell>
          <cell r="AO139">
            <v>0</v>
          </cell>
          <cell r="AP139">
            <v>0</v>
          </cell>
          <cell r="AQ139">
            <v>0</v>
          </cell>
          <cell r="AR139">
            <v>0</v>
          </cell>
          <cell r="AS139">
            <v>0</v>
          </cell>
          <cell r="AT139">
            <v>0</v>
          </cell>
          <cell r="AU139">
            <v>0</v>
          </cell>
          <cell r="AV139">
            <v>0</v>
          </cell>
          <cell r="AW139">
            <v>0</v>
          </cell>
          <cell r="AX139">
            <v>0</v>
          </cell>
          <cell r="AY139">
            <v>0</v>
          </cell>
          <cell r="AZ139">
            <v>0</v>
          </cell>
          <cell r="BA139">
            <v>0</v>
          </cell>
          <cell r="BB139">
            <v>0</v>
          </cell>
          <cell r="BC139">
            <v>0</v>
          </cell>
          <cell r="BD139">
            <v>0</v>
          </cell>
          <cell r="BE139">
            <v>0</v>
          </cell>
          <cell r="BF139">
            <v>0</v>
          </cell>
          <cell r="BG139">
            <v>0</v>
          </cell>
          <cell r="BH139">
            <v>0</v>
          </cell>
          <cell r="BI139">
            <v>0</v>
          </cell>
          <cell r="BJ139">
            <v>0</v>
          </cell>
          <cell r="BK139">
            <v>0</v>
          </cell>
        </row>
        <row r="140">
          <cell r="O140">
            <v>-342801.33999999997</v>
          </cell>
          <cell r="P140">
            <v>-263302.43000000005</v>
          </cell>
          <cell r="Q140">
            <v>-240281.29999999993</v>
          </cell>
          <cell r="R140">
            <v>-173464.63000000012</v>
          </cell>
          <cell r="S140">
            <v>-296590.04000000015</v>
          </cell>
          <cell r="T140">
            <v>-500058.18000000005</v>
          </cell>
          <cell r="U140">
            <v>-436414.56000000006</v>
          </cell>
          <cell r="V140">
            <v>-483566.8600000001</v>
          </cell>
          <cell r="W140">
            <v>-571892.57999999996</v>
          </cell>
          <cell r="X140">
            <v>-564445.32000000007</v>
          </cell>
          <cell r="Y140">
            <v>-622222.12</v>
          </cell>
          <cell r="Z140">
            <v>-634982.43999999994</v>
          </cell>
          <cell r="AA140">
            <v>-824202.69</v>
          </cell>
          <cell r="AB140">
            <v>-599200.61</v>
          </cell>
          <cell r="AC140">
            <v>-749156.64</v>
          </cell>
          <cell r="AD140">
            <v>-94050.280000000028</v>
          </cell>
          <cell r="AE140">
            <v>0</v>
          </cell>
          <cell r="AF140">
            <v>0</v>
          </cell>
          <cell r="AG140">
            <v>0</v>
          </cell>
          <cell r="AH140">
            <v>0</v>
          </cell>
          <cell r="AI140">
            <v>0</v>
          </cell>
          <cell r="AJ140">
            <v>0</v>
          </cell>
          <cell r="AK140">
            <v>0</v>
          </cell>
          <cell r="AL140">
            <v>0</v>
          </cell>
          <cell r="AM140">
            <v>0</v>
          </cell>
          <cell r="AN140">
            <v>0</v>
          </cell>
          <cell r="AO140">
            <v>0</v>
          </cell>
          <cell r="AP140">
            <v>0</v>
          </cell>
          <cell r="AQ140">
            <v>0</v>
          </cell>
          <cell r="AR140">
            <v>0</v>
          </cell>
          <cell r="AS140">
            <v>0</v>
          </cell>
          <cell r="AT140">
            <v>0</v>
          </cell>
          <cell r="AU140">
            <v>0</v>
          </cell>
          <cell r="AV140">
            <v>0</v>
          </cell>
          <cell r="AW140">
            <v>0</v>
          </cell>
          <cell r="AX140">
            <v>0</v>
          </cell>
          <cell r="AY140">
            <v>0</v>
          </cell>
          <cell r="AZ140">
            <v>0</v>
          </cell>
          <cell r="BA140">
            <v>0</v>
          </cell>
          <cell r="BB140">
            <v>0</v>
          </cell>
          <cell r="BC140">
            <v>0</v>
          </cell>
          <cell r="BD140">
            <v>0</v>
          </cell>
          <cell r="BE140">
            <v>0</v>
          </cell>
          <cell r="BF140">
            <v>0</v>
          </cell>
          <cell r="BG140">
            <v>0</v>
          </cell>
          <cell r="BH140">
            <v>0</v>
          </cell>
          <cell r="BI140">
            <v>0</v>
          </cell>
          <cell r="BJ140">
            <v>0</v>
          </cell>
          <cell r="BK140">
            <v>0</v>
          </cell>
        </row>
        <row r="148">
          <cell r="O148">
            <v>-342801.34</v>
          </cell>
          <cell r="P148">
            <v>-263302.43</v>
          </cell>
          <cell r="Q148">
            <v>-240281.3</v>
          </cell>
          <cell r="R148">
            <v>-173464.63</v>
          </cell>
          <cell r="S148">
            <v>-296590.03999999998</v>
          </cell>
          <cell r="T148">
            <v>-500058.18</v>
          </cell>
          <cell r="U148">
            <v>-436414.56</v>
          </cell>
          <cell r="V148">
            <v>-483566.86</v>
          </cell>
          <cell r="W148">
            <v>-571892.57999999996</v>
          </cell>
          <cell r="X148">
            <v>-564445.31999999995</v>
          </cell>
          <cell r="Y148">
            <v>-622222.12</v>
          </cell>
          <cell r="Z148">
            <v>-634982.43999999994</v>
          </cell>
          <cell r="AA148">
            <v>-824202.69</v>
          </cell>
          <cell r="AB148">
            <v>-599200.61</v>
          </cell>
          <cell r="AC148">
            <v>-749156.64</v>
          </cell>
          <cell r="AD148">
            <v>-94050.28</v>
          </cell>
          <cell r="AE148">
            <v>0</v>
          </cell>
          <cell r="AF148">
            <v>0</v>
          </cell>
          <cell r="AG148">
            <v>0</v>
          </cell>
          <cell r="AH148">
            <v>0</v>
          </cell>
          <cell r="AI148">
            <v>0</v>
          </cell>
          <cell r="AJ148">
            <v>0</v>
          </cell>
          <cell r="AK148">
            <v>0</v>
          </cell>
          <cell r="AL148">
            <v>0</v>
          </cell>
          <cell r="AM148">
            <v>0</v>
          </cell>
          <cell r="AN148">
            <v>0</v>
          </cell>
          <cell r="AO148">
            <v>0</v>
          </cell>
          <cell r="AP148">
            <v>0</v>
          </cell>
          <cell r="AQ148">
            <v>0</v>
          </cell>
          <cell r="AR148">
            <v>0</v>
          </cell>
          <cell r="AS148">
            <v>0</v>
          </cell>
          <cell r="AT148">
            <v>0</v>
          </cell>
          <cell r="AU148">
            <v>0</v>
          </cell>
          <cell r="AV148">
            <v>0</v>
          </cell>
          <cell r="AW148">
            <v>0</v>
          </cell>
          <cell r="AX148">
            <v>0</v>
          </cell>
          <cell r="AY148">
            <v>0</v>
          </cell>
          <cell r="AZ148">
            <v>0</v>
          </cell>
          <cell r="BA148">
            <v>0</v>
          </cell>
          <cell r="BB148">
            <v>0</v>
          </cell>
          <cell r="BC148">
            <v>0</v>
          </cell>
          <cell r="BD148">
            <v>0</v>
          </cell>
          <cell r="BE148">
            <v>0</v>
          </cell>
          <cell r="BF148">
            <v>0</v>
          </cell>
          <cell r="BG148">
            <v>0</v>
          </cell>
          <cell r="BH148">
            <v>0</v>
          </cell>
          <cell r="BI148">
            <v>0</v>
          </cell>
          <cell r="BJ148">
            <v>0</v>
          </cell>
          <cell r="BK148">
            <v>0</v>
          </cell>
        </row>
        <row r="149">
          <cell r="O149">
            <v>1987.97</v>
          </cell>
          <cell r="P149">
            <v>0</v>
          </cell>
          <cell r="Q149">
            <v>0</v>
          </cell>
          <cell r="R149">
            <v>0</v>
          </cell>
          <cell r="S149">
            <v>0</v>
          </cell>
          <cell r="T149">
            <v>0</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cell r="AP149">
            <v>0</v>
          </cell>
          <cell r="AQ149">
            <v>0</v>
          </cell>
          <cell r="AR149">
            <v>0</v>
          </cell>
          <cell r="AS149">
            <v>0</v>
          </cell>
          <cell r="AT149">
            <v>0</v>
          </cell>
          <cell r="AU149">
            <v>0</v>
          </cell>
          <cell r="AV149">
            <v>0</v>
          </cell>
          <cell r="AW149">
            <v>0</v>
          </cell>
          <cell r="AX149">
            <v>0</v>
          </cell>
          <cell r="AY149">
            <v>0</v>
          </cell>
          <cell r="AZ149">
            <v>0</v>
          </cell>
          <cell r="BA149">
            <v>0</v>
          </cell>
          <cell r="BB149">
            <v>0</v>
          </cell>
          <cell r="BC149">
            <v>0</v>
          </cell>
          <cell r="BD149">
            <v>0</v>
          </cell>
          <cell r="BE149">
            <v>0</v>
          </cell>
          <cell r="BF149">
            <v>0</v>
          </cell>
          <cell r="BG149">
            <v>0</v>
          </cell>
          <cell r="BH149">
            <v>0</v>
          </cell>
          <cell r="BI149">
            <v>0</v>
          </cell>
          <cell r="BJ149">
            <v>0</v>
          </cell>
          <cell r="BK149">
            <v>0</v>
          </cell>
        </row>
        <row r="150">
          <cell r="O150" t="str">
            <v>2013</v>
          </cell>
          <cell r="P150">
            <v>0</v>
          </cell>
          <cell r="Q150">
            <v>0</v>
          </cell>
          <cell r="R150">
            <v>0</v>
          </cell>
          <cell r="S150">
            <v>0</v>
          </cell>
          <cell r="T150">
            <v>0</v>
          </cell>
          <cell r="U150">
            <v>0</v>
          </cell>
          <cell r="V150">
            <v>0</v>
          </cell>
          <cell r="W150">
            <v>0</v>
          </cell>
          <cell r="X150">
            <v>0</v>
          </cell>
          <cell r="Y150">
            <v>0</v>
          </cell>
          <cell r="Z150">
            <v>0</v>
          </cell>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cell r="AP150">
            <v>0</v>
          </cell>
          <cell r="AQ150">
            <v>0</v>
          </cell>
          <cell r="AR150">
            <v>0</v>
          </cell>
          <cell r="AS150">
            <v>0</v>
          </cell>
          <cell r="AT150">
            <v>0</v>
          </cell>
          <cell r="AU150">
            <v>0</v>
          </cell>
          <cell r="AV150">
            <v>0</v>
          </cell>
          <cell r="AW150">
            <v>0</v>
          </cell>
          <cell r="AX150">
            <v>0</v>
          </cell>
          <cell r="AY150">
            <v>0</v>
          </cell>
          <cell r="AZ150">
            <v>0</v>
          </cell>
          <cell r="BA150">
            <v>0</v>
          </cell>
          <cell r="BB150">
            <v>0</v>
          </cell>
          <cell r="BC150">
            <v>0</v>
          </cell>
          <cell r="BD150">
            <v>0</v>
          </cell>
          <cell r="BE150">
            <v>0</v>
          </cell>
          <cell r="BF150">
            <v>0</v>
          </cell>
          <cell r="BG150">
            <v>0</v>
          </cell>
          <cell r="BH150">
            <v>0</v>
          </cell>
          <cell r="BI150">
            <v>0</v>
          </cell>
          <cell r="BJ150">
            <v>0</v>
          </cell>
          <cell r="BK150">
            <v>0</v>
          </cell>
        </row>
        <row r="151">
          <cell r="O151">
            <v>-340813.37000000005</v>
          </cell>
          <cell r="P151">
            <v>-263302.43</v>
          </cell>
          <cell r="Q151">
            <v>-240281.3</v>
          </cell>
          <cell r="R151">
            <v>-173464.63</v>
          </cell>
          <cell r="S151">
            <v>-296590.03999999998</v>
          </cell>
          <cell r="T151">
            <v>-500058.18</v>
          </cell>
          <cell r="U151">
            <v>-436414.56</v>
          </cell>
          <cell r="V151">
            <v>-483566.86</v>
          </cell>
          <cell r="W151">
            <v>-571892.57999999996</v>
          </cell>
          <cell r="X151">
            <v>-564445.31999999995</v>
          </cell>
          <cell r="Y151">
            <v>-622222.12</v>
          </cell>
          <cell r="Z151">
            <v>-634982.43999999994</v>
          </cell>
          <cell r="AA151">
            <v>-824202.69</v>
          </cell>
          <cell r="AB151">
            <v>-599200.61</v>
          </cell>
          <cell r="AC151">
            <v>-749156.64</v>
          </cell>
          <cell r="AD151">
            <v>-94050.28</v>
          </cell>
          <cell r="AE151">
            <v>0</v>
          </cell>
          <cell r="AF151">
            <v>0</v>
          </cell>
          <cell r="AG151">
            <v>0</v>
          </cell>
          <cell r="AH151">
            <v>0</v>
          </cell>
          <cell r="AI151">
            <v>0</v>
          </cell>
          <cell r="AJ151">
            <v>0</v>
          </cell>
          <cell r="AK151">
            <v>0</v>
          </cell>
          <cell r="AL151">
            <v>0</v>
          </cell>
          <cell r="AM151">
            <v>0</v>
          </cell>
          <cell r="AN151">
            <v>0</v>
          </cell>
          <cell r="AO151">
            <v>0</v>
          </cell>
          <cell r="AP151">
            <v>0</v>
          </cell>
          <cell r="AQ151">
            <v>0</v>
          </cell>
          <cell r="AR151">
            <v>0</v>
          </cell>
          <cell r="AS151">
            <v>0</v>
          </cell>
          <cell r="AT151">
            <v>0</v>
          </cell>
          <cell r="AU151">
            <v>0</v>
          </cell>
          <cell r="AV151">
            <v>0</v>
          </cell>
          <cell r="AW151">
            <v>0</v>
          </cell>
          <cell r="AX151">
            <v>0</v>
          </cell>
          <cell r="AY151">
            <v>0</v>
          </cell>
          <cell r="AZ151">
            <v>0</v>
          </cell>
          <cell r="BA151">
            <v>0</v>
          </cell>
          <cell r="BB151">
            <v>0</v>
          </cell>
          <cell r="BC151">
            <v>0</v>
          </cell>
          <cell r="BD151">
            <v>0</v>
          </cell>
          <cell r="BE151">
            <v>0</v>
          </cell>
          <cell r="BF151">
            <v>0</v>
          </cell>
          <cell r="BG151">
            <v>0</v>
          </cell>
          <cell r="BH151">
            <v>0</v>
          </cell>
          <cell r="BI151">
            <v>0</v>
          </cell>
          <cell r="BJ151">
            <v>0</v>
          </cell>
          <cell r="BK151">
            <v>0</v>
          </cell>
        </row>
        <row r="152">
          <cell r="O152">
            <v>-7394644.0499999998</v>
          </cell>
          <cell r="P152">
            <v>-7053830.6799999997</v>
          </cell>
          <cell r="Q152">
            <v>-6790528.25</v>
          </cell>
          <cell r="R152">
            <v>-6550246.9500000002</v>
          </cell>
          <cell r="S152">
            <v>-6376782.3200000003</v>
          </cell>
          <cell r="T152">
            <v>-6080192.2800000003</v>
          </cell>
          <cell r="U152">
            <v>-5580134.0999999996</v>
          </cell>
          <cell r="V152">
            <v>-5143719.54</v>
          </cell>
          <cell r="W152">
            <v>-4660152.68</v>
          </cell>
          <cell r="X152">
            <v>-4088260.1</v>
          </cell>
          <cell r="Y152">
            <v>-3523814.78</v>
          </cell>
          <cell r="Z152">
            <v>-2901592.66</v>
          </cell>
          <cell r="AA152">
            <v>-2266610.2200000002</v>
          </cell>
          <cell r="AB152">
            <v>-1442407.53</v>
          </cell>
          <cell r="AC152">
            <v>-843206.92</v>
          </cell>
          <cell r="AD152">
            <v>-94050.28</v>
          </cell>
          <cell r="AE152">
            <v>0</v>
          </cell>
          <cell r="AF152">
            <v>0</v>
          </cell>
          <cell r="AG152">
            <v>0</v>
          </cell>
          <cell r="AH152">
            <v>0</v>
          </cell>
          <cell r="AI152">
            <v>0</v>
          </cell>
          <cell r="AJ152">
            <v>0</v>
          </cell>
          <cell r="AK152">
            <v>0</v>
          </cell>
          <cell r="AL152">
            <v>0</v>
          </cell>
          <cell r="AM152">
            <v>0</v>
          </cell>
          <cell r="AN152">
            <v>0</v>
          </cell>
          <cell r="AO152">
            <v>0</v>
          </cell>
          <cell r="AP152">
            <v>0</v>
          </cell>
          <cell r="AQ152">
            <v>0</v>
          </cell>
          <cell r="AR152">
            <v>0</v>
          </cell>
          <cell r="AS152">
            <v>0</v>
          </cell>
          <cell r="AT152">
            <v>0</v>
          </cell>
          <cell r="AU152">
            <v>0</v>
          </cell>
          <cell r="AV152">
            <v>0</v>
          </cell>
          <cell r="AW152">
            <v>0</v>
          </cell>
          <cell r="AX152">
            <v>0</v>
          </cell>
          <cell r="AY152">
            <v>0</v>
          </cell>
          <cell r="AZ152">
            <v>0</v>
          </cell>
          <cell r="BA152">
            <v>0</v>
          </cell>
          <cell r="BB152">
            <v>0</v>
          </cell>
          <cell r="BC152">
            <v>0</v>
          </cell>
          <cell r="BD152">
            <v>0</v>
          </cell>
          <cell r="BE152">
            <v>0</v>
          </cell>
          <cell r="BF152">
            <v>0</v>
          </cell>
          <cell r="BG152">
            <v>0</v>
          </cell>
          <cell r="BH152">
            <v>0</v>
          </cell>
          <cell r="BI152">
            <v>0</v>
          </cell>
          <cell r="BJ152">
            <v>0</v>
          </cell>
          <cell r="BK152">
            <v>0</v>
          </cell>
        </row>
      </sheetData>
      <sheetData sheetId="8"/>
      <sheetData sheetId="9"/>
      <sheetData sheetId="10"/>
      <sheetData sheetId="11">
        <row r="5">
          <cell r="N5">
            <v>41244</v>
          </cell>
        </row>
        <row r="8">
          <cell r="N8">
            <v>0</v>
          </cell>
        </row>
      </sheetData>
      <sheetData sheetId="12"/>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R-Pre"/>
      <sheetName val="ROR-Post"/>
      <sheetName val="ROE-Pre"/>
      <sheetName val="ROE-Post"/>
      <sheetName val="Input"/>
      <sheetName val="Data"/>
      <sheetName val="Error Checks"/>
      <sheetName val="Data Updates"/>
      <sheetName val="VersionHist"/>
    </sheetNames>
    <sheetDataSet>
      <sheetData sheetId="0"/>
      <sheetData sheetId="1"/>
      <sheetData sheetId="2"/>
      <sheetData sheetId="3"/>
      <sheetData sheetId="4">
        <row r="22">
          <cell r="K22">
            <v>1253579055</v>
          </cell>
        </row>
        <row r="29">
          <cell r="K29">
            <v>1253579055</v>
          </cell>
        </row>
        <row r="48">
          <cell r="K48">
            <v>250000</v>
          </cell>
        </row>
        <row r="49">
          <cell r="K49">
            <v>179120.94</v>
          </cell>
        </row>
        <row r="53">
          <cell r="K53">
            <v>13539671.75</v>
          </cell>
        </row>
        <row r="54">
          <cell r="K54">
            <v>2143724067.1300001</v>
          </cell>
        </row>
        <row r="55">
          <cell r="K55">
            <v>0</v>
          </cell>
        </row>
        <row r="56">
          <cell r="K56">
            <v>350779405</v>
          </cell>
        </row>
        <row r="57">
          <cell r="K57">
            <v>1490023906.25</v>
          </cell>
        </row>
        <row r="58">
          <cell r="K58">
            <v>0</v>
          </cell>
        </row>
        <row r="59">
          <cell r="K59">
            <v>0</v>
          </cell>
        </row>
        <row r="63">
          <cell r="K63">
            <v>0</v>
          </cell>
        </row>
        <row r="79">
          <cell r="K79">
            <v>1840696740</v>
          </cell>
        </row>
        <row r="80">
          <cell r="K80">
            <v>67787777</v>
          </cell>
        </row>
        <row r="84">
          <cell r="K84">
            <v>13158</v>
          </cell>
        </row>
        <row r="85">
          <cell r="K85">
            <v>55</v>
          </cell>
        </row>
      </sheetData>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SPICE OPSUM"/>
      <sheetName val="HOSPICE OPSUM BY MON"/>
      <sheetName val="RN &amp; Aides Graph"/>
      <sheetName val="HOSPICE FTE's BY MON"/>
      <sheetName val="CONSOL OPSUM"/>
      <sheetName val="HQ OPSUM"/>
      <sheetName val="FTE'S"/>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131090"/>
      <sheetName val="131027"/>
      <sheetName val="Cash"/>
      <sheetName val="DAY 5 BALANCES"/>
      <sheetName val="BALANCE"/>
      <sheetName val="Main"/>
      <sheetName val="Misc"/>
      <sheetName val="25TH"/>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 Required"/>
      <sheetName val="PA REPORT GROUP"/>
      <sheetName val="FERC REPORTING - Bal Sht"/>
      <sheetName val="FERC REPORTING - Inc Stmt"/>
      <sheetName val="CONSOLIDATION REPORT-Bal Sht"/>
      <sheetName val="CONSOLIDATION REPORT-Inc Stmt"/>
      <sheetName val="Yes_No"/>
      <sheetName val="Burdens"/>
      <sheetName val="proj type"/>
      <sheetName val="acct_type"/>
    </sheetNames>
    <sheetDataSet>
      <sheetData sheetId="0" refreshError="1"/>
      <sheetData sheetId="1">
        <row r="2">
          <cell r="A2" t="str">
            <v>F163-STORES EXPENSE</v>
          </cell>
        </row>
        <row r="3">
          <cell r="A3" t="str">
            <v>F186-MISCELLANEOUS DEFERRED DEBITS</v>
          </cell>
        </row>
        <row r="4">
          <cell r="A4" t="str">
            <v>F547-FUEL</v>
          </cell>
        </row>
        <row r="5">
          <cell r="A5" t="str">
            <v>SRVCO INDIRECT ACCTS-BURD ALLOC</v>
          </cell>
        </row>
        <row r="6">
          <cell r="A6" t="str">
            <v>BELOW THE LINE</v>
          </cell>
        </row>
        <row r="7">
          <cell r="A7" t="str">
            <v>BALANCE SHEET - OTHER</v>
          </cell>
        </row>
        <row r="8">
          <cell r="A8" t="str">
            <v>BENEFITS CLEARING</v>
          </cell>
        </row>
        <row r="9">
          <cell r="A9" t="str">
            <v>CUSTOMER PAY JOBS - BILLED PORTION</v>
          </cell>
        </row>
        <row r="10">
          <cell r="A10" t="str">
            <v>CUSTOMER PAY JOBS</v>
          </cell>
        </row>
        <row r="11">
          <cell r="A11" t="str">
            <v>DEFERRED DEBITS</v>
          </cell>
        </row>
        <row r="12">
          <cell r="A12" t="str">
            <v>FUEL FOR GENERATION</v>
          </cell>
        </row>
        <row r="13">
          <cell r="A13" t="str">
            <v>FUEL HANDLING</v>
          </cell>
        </row>
        <row r="14">
          <cell r="A14" t="str">
            <v>FUEL BY PRODUCT MANAGEMENT</v>
          </cell>
        </row>
        <row r="15">
          <cell r="A15" t="str">
            <v>FUEL BY PRODUCT MANAGEMENT</v>
          </cell>
        </row>
        <row r="16">
          <cell r="A16" t="str">
            <v>GA WKE</v>
          </cell>
        </row>
        <row r="17">
          <cell r="A17" t="str">
            <v>INTERCOMPANY ACCOUNTS</v>
          </cell>
        </row>
        <row r="18">
          <cell r="A18" t="str">
            <v>INCOME STATMENT - OTHER</v>
          </cell>
        </row>
        <row r="19">
          <cell r="A19" t="str">
            <v>OM MAINTENANCE (UTILITY)</v>
          </cell>
        </row>
        <row r="20">
          <cell r="A20" t="str">
            <v>OFFICER BENEFITS BTL</v>
          </cell>
        </row>
        <row r="21">
          <cell r="A21" t="str">
            <v>OM DISTRIBUTION</v>
          </cell>
        </row>
        <row r="22">
          <cell r="A22" t="str">
            <v>OM HYDRO</v>
          </cell>
        </row>
        <row r="23">
          <cell r="A23" t="str">
            <v>OM EXCL. FERC 900-999 AND 501090</v>
          </cell>
        </row>
        <row r="24">
          <cell r="A24" t="str">
            <v>OM OTH POWER GEN</v>
          </cell>
        </row>
        <row r="25">
          <cell r="A25" t="str">
            <v>OM STEAM</v>
          </cell>
        </row>
        <row r="26">
          <cell r="A26" t="str">
            <v>OM TRANSMISSION</v>
          </cell>
        </row>
        <row r="27">
          <cell r="A27" t="str">
            <v>OM (UTILITY)</v>
          </cell>
        </row>
        <row r="28">
          <cell r="A28" t="str">
            <v>OM WKE</v>
          </cell>
        </row>
        <row r="29">
          <cell r="A29" t="str">
            <v>OM OPERATION (UTILITY)</v>
          </cell>
        </row>
        <row r="30">
          <cell r="A30" t="str">
            <v>PLANT IN SERVICE - FERC 101</v>
          </cell>
        </row>
        <row r="31">
          <cell r="A31" t="str">
            <v>PREPAID INSURANCE</v>
          </cell>
        </row>
        <row r="32">
          <cell r="A32" t="str">
            <v>PURCHASED POWER</v>
          </cell>
        </row>
        <row r="33">
          <cell r="A33" t="str">
            <v>TOTAL PROJ ACCT TYPE CAPITAL FOR RPTS</v>
          </cell>
        </row>
        <row r="34">
          <cell r="A34" t="str">
            <v>REGULATORY ASSETS</v>
          </cell>
        </row>
        <row r="35">
          <cell r="A35" t="str">
            <v>TOTAL PROJ ACCT TYPE BURDEN CLEARING FOR RPTS</v>
          </cell>
        </row>
        <row r="36">
          <cell r="A36" t="str">
            <v>TOTAL PROJ ACCT TYPE BELOW THE LINE FOR REPORTING</v>
          </cell>
        </row>
        <row r="37">
          <cell r="A37" t="str">
            <v>TOTAL PROJ ACCT TYPE CLEARING ACCTS FOR RPTS</v>
          </cell>
        </row>
        <row r="38">
          <cell r="A38" t="str">
            <v>TOTAL PROJ ACCT TYPE COST OF SALE FOR RPTS</v>
          </cell>
        </row>
        <row r="39">
          <cell r="A39" t="str">
            <v>TOTAL PROJ ACCT TYPE BALANCE SHEET FOR RPTS</v>
          </cell>
        </row>
        <row r="40">
          <cell r="A40" t="str">
            <v>TOTAL PROJ ACCT TYPE INC STMT FOR REPORTING</v>
          </cell>
        </row>
        <row r="41">
          <cell r="A41" t="str">
            <v>TOTAL PROJ ACCT TYPE O&amp;M OTHER FOR REPORTING</v>
          </cell>
        </row>
        <row r="42">
          <cell r="A42" t="str">
            <v>TOTAL PROJ ACCT TYPE O&amp;M UTIL FOR REPORTING</v>
          </cell>
        </row>
        <row r="43">
          <cell r="A43" t="str">
            <v>TOTAL PROJ ACCT TYPE PARENT FOR REPORTING</v>
          </cell>
        </row>
        <row r="44">
          <cell r="A44" t="str">
            <v>TOTAL REVENUES</v>
          </cell>
        </row>
        <row r="45">
          <cell r="A45" t="str">
            <v>TOTAL</v>
          </cell>
        </row>
        <row r="46">
          <cell r="A46" t="str">
            <v>TOTAL BALANCE SHEET ACCOUNTS</v>
          </cell>
        </row>
        <row r="47">
          <cell r="A47" t="str">
            <v>CAPITAL AND RETIREMENT</v>
          </cell>
        </row>
        <row r="48">
          <cell r="A48" t="str">
            <v>BENEFITS CLEARINGS</v>
          </cell>
        </row>
        <row r="49">
          <cell r="A49" t="str">
            <v>LOCAL ENGINEERING CLEARINGS</v>
          </cell>
        </row>
        <row r="50">
          <cell r="A50" t="str">
            <v>FACILITIES CLEARINGS</v>
          </cell>
        </row>
        <row r="51">
          <cell r="A51" t="str">
            <v>CONSTRUCTION WORK IN PROGRESS</v>
          </cell>
        </row>
        <row r="52">
          <cell r="A52" t="str">
            <v>OFF-DUTY</v>
          </cell>
        </row>
        <row r="53">
          <cell r="A53" t="str">
            <v>TRANSP / EQUP CLEARINGS</v>
          </cell>
        </row>
        <row r="54">
          <cell r="A54" t="str">
            <v>GAS SUPPLY EXPENSES</v>
          </cell>
        </row>
        <row r="55">
          <cell r="A55" t="str">
            <v>TOTAL INCOME STATEMENT ACCOUNTS</v>
          </cell>
        </row>
        <row r="56">
          <cell r="A56" t="str">
            <v>MAINTENANCE</v>
          </cell>
        </row>
        <row r="57">
          <cell r="A57" t="str">
            <v>OPERATING EXPENSES</v>
          </cell>
        </row>
        <row r="58">
          <cell r="A58" t="str">
            <v>REMOVAL WORK IN PROCESS</v>
          </cell>
        </row>
        <row r="59">
          <cell r="A59" t="str">
            <v>BURDEN ACCOUNTS-WKE</v>
          </cell>
        </row>
      </sheetData>
      <sheetData sheetId="2"/>
      <sheetData sheetId="3"/>
      <sheetData sheetId="4">
        <row r="2">
          <cell r="A2" t="str">
            <v xml:space="preserve">Cash and temporary investments  </v>
          </cell>
        </row>
        <row r="3">
          <cell r="A3" t="str">
            <v xml:space="preserve">Marketable securities           </v>
          </cell>
        </row>
        <row r="4">
          <cell r="A4" t="str">
            <v xml:space="preserve">Accounts receivable (net)       </v>
          </cell>
        </row>
        <row r="5">
          <cell r="A5" t="str">
            <v xml:space="preserve">  Fuel                          </v>
          </cell>
        </row>
        <row r="6">
          <cell r="A6" t="str">
            <v xml:space="preserve">  Gas stored underground        </v>
          </cell>
        </row>
        <row r="7">
          <cell r="A7" t="str">
            <v xml:space="preserve">  Other materials and supplies  </v>
          </cell>
        </row>
        <row r="8">
          <cell r="A8" t="str">
            <v xml:space="preserve">PRM assets - current            </v>
          </cell>
        </row>
        <row r="9">
          <cell r="A9" t="str">
            <v xml:space="preserve">Net assets of disc operations   </v>
          </cell>
        </row>
        <row r="10">
          <cell r="A10" t="str">
            <v>Prepayments and other curr asset</v>
          </cell>
        </row>
        <row r="11">
          <cell r="A11" t="str">
            <v xml:space="preserve">Electric Utility Plant          </v>
          </cell>
        </row>
        <row r="12">
          <cell r="A12" t="str">
            <v xml:space="preserve">Gas utility plant               </v>
          </cell>
        </row>
        <row r="13">
          <cell r="A13" t="str">
            <v xml:space="preserve">Common utility plant            </v>
          </cell>
        </row>
        <row r="14">
          <cell r="A14" t="str">
            <v>Acc depreciation - utility plant</v>
          </cell>
        </row>
        <row r="15">
          <cell r="A15" t="str">
            <v>Construction in progress - utili</v>
          </cell>
        </row>
        <row r="16">
          <cell r="A16" t="str">
            <v xml:space="preserve">Investments in affiliates       </v>
          </cell>
        </row>
        <row r="17">
          <cell r="A17" t="str">
            <v xml:space="preserve">Investments in subsidiaries     </v>
          </cell>
        </row>
        <row r="18">
          <cell r="A18" t="str">
            <v xml:space="preserve">PRM assets non-current          </v>
          </cell>
        </row>
        <row r="19">
          <cell r="A19" t="str">
            <v xml:space="preserve">Other property and investments  </v>
          </cell>
        </row>
        <row r="20">
          <cell r="A20" t="str">
            <v>Original cost - nonutility prope</v>
          </cell>
        </row>
        <row r="21">
          <cell r="A21" t="str">
            <v>Acc depreciation - nonutility pr</v>
          </cell>
        </row>
        <row r="22">
          <cell r="A22" t="str">
            <v xml:space="preserve">Unamortized debt expense        </v>
          </cell>
        </row>
        <row r="23">
          <cell r="A23" t="str">
            <v xml:space="preserve">Regulatory assets               </v>
          </cell>
        </row>
        <row r="24">
          <cell r="A24" t="str">
            <v xml:space="preserve">Other deferred debits           </v>
          </cell>
        </row>
        <row r="25">
          <cell r="A25" t="str">
            <v xml:space="preserve">Original cost - goodwill        </v>
          </cell>
        </row>
        <row r="26">
          <cell r="A26" t="str">
            <v>Accumulated amortization - goodw</v>
          </cell>
        </row>
        <row r="27">
          <cell r="A27" t="str">
            <v>Long-term debt due w/in one year</v>
          </cell>
        </row>
        <row r="28">
          <cell r="A28" t="str">
            <v>Pfd shs subj to mand redemp-curr</v>
          </cell>
        </row>
        <row r="29">
          <cell r="A29" t="str">
            <v xml:space="preserve">Notes payable                   </v>
          </cell>
        </row>
        <row r="30">
          <cell r="A30" t="str">
            <v xml:space="preserve">Accounts payable                </v>
          </cell>
        </row>
        <row r="31">
          <cell r="A31" t="str">
            <v xml:space="preserve">Preferred dividends payable     </v>
          </cell>
        </row>
        <row r="32">
          <cell r="A32" t="str">
            <v xml:space="preserve">Common dividends payable        </v>
          </cell>
        </row>
        <row r="33">
          <cell r="A33" t="str">
            <v xml:space="preserve">Accrued taxes                   </v>
          </cell>
        </row>
        <row r="34">
          <cell r="A34" t="str">
            <v xml:space="preserve">Accrued interest                </v>
          </cell>
        </row>
        <row r="35">
          <cell r="A35" t="str">
            <v xml:space="preserve">VDT costs payable               </v>
          </cell>
        </row>
        <row r="36">
          <cell r="A36" t="str">
            <v>Net liabilities of disc operatio</v>
          </cell>
        </row>
        <row r="37">
          <cell r="A37" t="str">
            <v xml:space="preserve">Merger cost accrual             </v>
          </cell>
        </row>
        <row r="38">
          <cell r="A38" t="str">
            <v xml:space="preserve">Intercompany accounts (LEC)     </v>
          </cell>
        </row>
        <row r="39">
          <cell r="A39" t="str">
            <v xml:space="preserve">Intercompany accounts (non-LEC) </v>
          </cell>
        </row>
        <row r="40">
          <cell r="A40" t="str">
            <v xml:space="preserve">PRM liabilities - current       </v>
          </cell>
        </row>
        <row r="41">
          <cell r="A41" t="str">
            <v xml:space="preserve">Customer deposits               </v>
          </cell>
        </row>
        <row r="42">
          <cell r="A42" t="str">
            <v xml:space="preserve">Intercompany debt (non-LEC)     </v>
          </cell>
        </row>
        <row r="43">
          <cell r="A43" t="str">
            <v xml:space="preserve">Push down reserve - current     </v>
          </cell>
        </row>
        <row r="44">
          <cell r="A44" t="str">
            <v>Other purch acctg reserves - cur</v>
          </cell>
        </row>
        <row r="45">
          <cell r="A45" t="str">
            <v xml:space="preserve">Other current liabilities       </v>
          </cell>
        </row>
        <row r="46">
          <cell r="A46" t="str">
            <v xml:space="preserve">Intercompany (non-LEC)          </v>
          </cell>
        </row>
        <row r="47">
          <cell r="A47" t="str">
            <v>Pfd shares subj to mandatory red</v>
          </cell>
        </row>
        <row r="48">
          <cell r="A48" t="str">
            <v xml:space="preserve">External                        </v>
          </cell>
        </row>
        <row r="49">
          <cell r="A49" t="str">
            <v xml:space="preserve">Accum deferred income taxes     </v>
          </cell>
        </row>
        <row r="50">
          <cell r="A50" t="str">
            <v xml:space="preserve">ITC in process of amortization  </v>
          </cell>
        </row>
        <row r="51">
          <cell r="A51" t="str">
            <v xml:space="preserve">Acc provision for pensions      </v>
          </cell>
        </row>
        <row r="52">
          <cell r="A52" t="str">
            <v>Customer advances for constructi</v>
          </cell>
        </row>
        <row r="53">
          <cell r="A53" t="str">
            <v xml:space="preserve">Regulatory liability            </v>
          </cell>
        </row>
        <row r="54">
          <cell r="A54" t="str">
            <v xml:space="preserve">PRM liabilities - noncurrent    </v>
          </cell>
        </row>
        <row r="55">
          <cell r="A55" t="str">
            <v>Revaluation reserve - noncurrent</v>
          </cell>
        </row>
        <row r="56">
          <cell r="A56" t="str">
            <v xml:space="preserve">Push down reserve - noncurrent  </v>
          </cell>
        </row>
        <row r="57">
          <cell r="A57" t="str">
            <v xml:space="preserve">Non-ARO cost of recovery        </v>
          </cell>
        </row>
        <row r="58">
          <cell r="A58" t="str">
            <v xml:space="preserve">Other deferred credits          </v>
          </cell>
        </row>
        <row r="59">
          <cell r="A59" t="str">
            <v>Minority interests - balance she</v>
          </cell>
        </row>
        <row r="60">
          <cell r="A60" t="str">
            <v xml:space="preserve">Cumulative preferred stock      </v>
          </cell>
        </row>
        <row r="61">
          <cell r="A61" t="str">
            <v xml:space="preserve">Common stock                    </v>
          </cell>
        </row>
        <row r="62">
          <cell r="A62" t="str">
            <v xml:space="preserve">Common stock expense            </v>
          </cell>
        </row>
        <row r="63">
          <cell r="A63" t="str">
            <v xml:space="preserve">Additional paid-in capital      </v>
          </cell>
        </row>
        <row r="64">
          <cell r="A64" t="str">
            <v xml:space="preserve">Other comprehensive income      </v>
          </cell>
        </row>
        <row r="65">
          <cell r="A65" t="str">
            <v xml:space="preserve">Retained Earnings               </v>
          </cell>
        </row>
      </sheetData>
      <sheetData sheetId="5">
        <row r="2">
          <cell r="A2" t="str">
            <v xml:space="preserve">Electric utility revenues          </v>
          </cell>
        </row>
        <row r="3">
          <cell r="A3" t="str">
            <v xml:space="preserve">Utility refunds                    </v>
          </cell>
        </row>
        <row r="4">
          <cell r="A4" t="str">
            <v xml:space="preserve">Gas utility revenues               </v>
          </cell>
        </row>
        <row r="5">
          <cell r="A5" t="str">
            <v xml:space="preserve">WKEC revenues                      </v>
          </cell>
        </row>
        <row r="6">
          <cell r="A6" t="str">
            <v xml:space="preserve">Argentine gas dist revenues        </v>
          </cell>
        </row>
        <row r="7">
          <cell r="A7" t="str">
            <v xml:space="preserve">Other international revenues       </v>
          </cell>
        </row>
        <row r="8">
          <cell r="A8" t="str">
            <v xml:space="preserve">Other revenues                     </v>
          </cell>
        </row>
        <row r="9">
          <cell r="A9" t="str">
            <v xml:space="preserve">Interco revenues (non-LEC)         </v>
          </cell>
        </row>
        <row r="10">
          <cell r="A10" t="str">
            <v xml:space="preserve">Fuel for generation                </v>
          </cell>
        </row>
        <row r="11">
          <cell r="A11" t="str">
            <v xml:space="preserve">Power Purchased                    </v>
          </cell>
        </row>
        <row r="12">
          <cell r="A12" t="str">
            <v xml:space="preserve">Gas supply expenses                </v>
          </cell>
        </row>
        <row r="13">
          <cell r="A13" t="str">
            <v xml:space="preserve">WKEC cost of revenues              </v>
          </cell>
        </row>
        <row r="14">
          <cell r="A14" t="str">
            <v xml:space="preserve">Argentine gas dist cost of revs    </v>
          </cell>
        </row>
        <row r="15">
          <cell r="A15" t="str">
            <v xml:space="preserve">Other international cost of revs   </v>
          </cell>
        </row>
        <row r="16">
          <cell r="A16" t="str">
            <v xml:space="preserve">Other cost of revs (non-LEC)       </v>
          </cell>
        </row>
        <row r="17">
          <cell r="A17" t="str">
            <v xml:space="preserve">Interco cost of revs (non-LEC)     </v>
          </cell>
        </row>
        <row r="18">
          <cell r="A18" t="str">
            <v xml:space="preserve">Utility O&amp;M - nonlabor             </v>
          </cell>
        </row>
        <row r="19">
          <cell r="A19" t="str">
            <v xml:space="preserve">WKEC O&amp;M - nonlabor                </v>
          </cell>
        </row>
        <row r="20">
          <cell r="A20" t="str">
            <v>Argentine gas distribution O&amp;M -non</v>
          </cell>
        </row>
        <row r="21">
          <cell r="A21" t="str">
            <v xml:space="preserve">Other international O&amp;M - nonlabor </v>
          </cell>
        </row>
        <row r="22">
          <cell r="A22" t="str">
            <v xml:space="preserve">Other O&amp;M - nonlabor               </v>
          </cell>
        </row>
        <row r="23">
          <cell r="A23" t="str">
            <v xml:space="preserve">Utility O&amp;M - labor                </v>
          </cell>
        </row>
        <row r="24">
          <cell r="A24" t="str">
            <v xml:space="preserve">WKEC O&amp;M - labor                   </v>
          </cell>
        </row>
        <row r="25">
          <cell r="A25" t="str">
            <v>Argentine gas distribution O&amp;M - la</v>
          </cell>
        </row>
        <row r="26">
          <cell r="A26" t="str">
            <v xml:space="preserve">Other international O&amp;M - labor    </v>
          </cell>
        </row>
        <row r="27">
          <cell r="A27" t="str">
            <v xml:space="preserve">Other O&amp;M - labor                  </v>
          </cell>
        </row>
        <row r="28">
          <cell r="A28" t="str">
            <v xml:space="preserve">Interco oper exps (non-LEC)        </v>
          </cell>
        </row>
        <row r="29">
          <cell r="A29" t="str">
            <v xml:space="preserve">Depr and amort exp (excl goodwill) </v>
          </cell>
        </row>
        <row r="30">
          <cell r="A30" t="str">
            <v xml:space="preserve">Amort expense - goodwill           </v>
          </cell>
        </row>
        <row r="31">
          <cell r="A31" t="str">
            <v xml:space="preserve">Other taxes and expenses           </v>
          </cell>
        </row>
        <row r="32">
          <cell r="A32" t="str">
            <v xml:space="preserve">Merger cost to achieve             </v>
          </cell>
        </row>
        <row r="33">
          <cell r="A33" t="str">
            <v xml:space="preserve">Nonrecurring charges               </v>
          </cell>
        </row>
        <row r="34">
          <cell r="A34" t="str">
            <v xml:space="preserve">Equity in earnings                 </v>
          </cell>
        </row>
        <row r="35">
          <cell r="A35" t="str">
            <v xml:space="preserve">Other income and deductions        </v>
          </cell>
        </row>
        <row r="36">
          <cell r="A36" t="str">
            <v xml:space="preserve">Interest income                    </v>
          </cell>
        </row>
        <row r="37">
          <cell r="A37" t="str">
            <v xml:space="preserve">Intercompany interest (LEC)        </v>
          </cell>
        </row>
        <row r="38">
          <cell r="A38" t="str">
            <v xml:space="preserve">Intercompany interest (non-LEC)    </v>
          </cell>
        </row>
        <row r="39">
          <cell r="A39" t="str">
            <v xml:space="preserve">Interest expense                   </v>
          </cell>
        </row>
        <row r="40">
          <cell r="A40" t="str">
            <v xml:space="preserve">Preferred dividends                </v>
          </cell>
        </row>
        <row r="41">
          <cell r="A41" t="str">
            <v>Minority interest - income statemen</v>
          </cell>
        </row>
        <row r="42">
          <cell r="A42" t="str">
            <v xml:space="preserve">Current income tax provision       </v>
          </cell>
        </row>
        <row r="43">
          <cell r="A43" t="str">
            <v xml:space="preserve">Deferred income tax provision      </v>
          </cell>
        </row>
        <row r="44">
          <cell r="A44" t="str">
            <v>Net income - discontinued operation</v>
          </cell>
        </row>
        <row r="45">
          <cell r="A45" t="str">
            <v>Gain on sale - discontinued operati</v>
          </cell>
        </row>
        <row r="46">
          <cell r="A46" t="str">
            <v xml:space="preserve">Extraordinary items                </v>
          </cell>
        </row>
        <row r="47">
          <cell r="A47" t="str">
            <v xml:space="preserve">Cumulative effect of acctg change  </v>
          </cell>
        </row>
      </sheetData>
      <sheetData sheetId="6">
        <row r="1">
          <cell r="A1" t="str">
            <v>YES</v>
          </cell>
        </row>
        <row r="2">
          <cell r="A2" t="str">
            <v>NO</v>
          </cell>
        </row>
      </sheetData>
      <sheetData sheetId="7"/>
      <sheetData sheetId="8">
        <row r="1">
          <cell r="A1" t="str">
            <v>Vehicle</v>
          </cell>
        </row>
        <row r="2">
          <cell r="A2" t="str">
            <v>Indirect</v>
          </cell>
        </row>
        <row r="3">
          <cell r="A3" t="str">
            <v>Capital</v>
          </cell>
        </row>
        <row r="4">
          <cell r="A4" t="str">
            <v>None</v>
          </cell>
        </row>
      </sheetData>
      <sheetData sheetId="9"/>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Input"/>
      <sheetName val="Liability Detail"/>
      <sheetName val="OU Collection"/>
      <sheetName val="CM BS Recon"/>
      <sheetName val="E(m) Bridge"/>
      <sheetName val="ROR True-Up Adj-Pre"/>
      <sheetName val="ROR True-Up Adj-Post"/>
      <sheetName val="Data"/>
      <sheetName val="Error Checks"/>
      <sheetName val="ECR in Base Rates"/>
      <sheetName val="Startup"/>
      <sheetName val="VersionHist"/>
      <sheetName val="Adjt Input"/>
    </sheetNames>
    <sheetDataSet>
      <sheetData sheetId="0"/>
      <sheetData sheetId="1">
        <row r="12">
          <cell r="K12">
            <v>41306</v>
          </cell>
        </row>
      </sheetData>
      <sheetData sheetId="2"/>
      <sheetData sheetId="3"/>
      <sheetData sheetId="4"/>
      <sheetData sheetId="5"/>
      <sheetData sheetId="6"/>
      <sheetData sheetId="7"/>
      <sheetData sheetId="8">
        <row r="128">
          <cell r="BK128" t="str">
            <v>NO</v>
          </cell>
        </row>
      </sheetData>
      <sheetData sheetId="9"/>
      <sheetData sheetId="10"/>
      <sheetData sheetId="11">
        <row r="5">
          <cell r="N5">
            <v>41030</v>
          </cell>
        </row>
      </sheetData>
      <sheetData sheetId="12"/>
      <sheetData sheetId="13">
        <row r="18">
          <cell r="O18">
            <v>201112</v>
          </cell>
        </row>
      </sheetData>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131090"/>
      <sheetName val="Cash"/>
      <sheetName val="DAY 5 BALANCES"/>
      <sheetName val="BALANCE"/>
      <sheetName val="Main"/>
      <sheetName val="Misc"/>
      <sheetName val="25TH"/>
      <sheetName val="NOT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stomize Your Invoice"/>
      <sheetName val="INVOICE"/>
    </sheetNames>
    <sheetDataSet>
      <sheetData sheetId="0" refreshError="1">
        <row r="15">
          <cell r="E15" t="str">
            <v>KY</v>
          </cell>
        </row>
        <row r="28">
          <cell r="D28" t="b">
            <v>0</v>
          </cell>
        </row>
      </sheetData>
      <sheetData sheetId="1"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Overview"/>
      <sheetName val="PVA"/>
      <sheetName val="RBC Summary"/>
      <sheetName val="RBC Detail"/>
      <sheetName val="Information for SEC Table"/>
      <sheetName val="PVA for Purchase Power"/>
      <sheetName val="A216810396964DCDB399904ED81BA8E"/>
      <sheetName val="Curr Mo. Error Checks"/>
      <sheetName val="Qtd Error Checks"/>
      <sheetName val="Ytd Error Checks"/>
      <sheetName val="12 Mo. Ending error checks"/>
      <sheetName val="Weather Check"/>
      <sheetName val="DataChecks"/>
      <sheetName val="PVA - Variance Checks"/>
      <sheetName val="Data"/>
      <sheetName val="ListsValues"/>
      <sheetName val="Weather Summary"/>
      <sheetName val="Electronic Evidence"/>
      <sheetName val="VersionHist"/>
      <sheetName val="Revenue Volume Analysis 2015 0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3">
          <cell r="F3">
            <v>42186</v>
          </cell>
        </row>
        <row r="7">
          <cell r="F7">
            <v>41821</v>
          </cell>
        </row>
        <row r="14">
          <cell r="C14">
            <v>42186</v>
          </cell>
        </row>
        <row r="15">
          <cell r="C15">
            <v>42156</v>
          </cell>
        </row>
        <row r="16">
          <cell r="C16">
            <v>42125</v>
          </cell>
        </row>
        <row r="17">
          <cell r="C17">
            <v>42095</v>
          </cell>
        </row>
        <row r="18">
          <cell r="C18">
            <v>42064</v>
          </cell>
        </row>
        <row r="19">
          <cell r="C19">
            <v>42036</v>
          </cell>
        </row>
        <row r="20">
          <cell r="C20">
            <v>42005</v>
          </cell>
        </row>
        <row r="21">
          <cell r="C21">
            <v>41974</v>
          </cell>
        </row>
        <row r="22">
          <cell r="C22">
            <v>41944</v>
          </cell>
        </row>
        <row r="23">
          <cell r="C23">
            <v>41913</v>
          </cell>
        </row>
        <row r="24">
          <cell r="C24">
            <v>41883</v>
          </cell>
        </row>
        <row r="25">
          <cell r="C25">
            <v>41852</v>
          </cell>
        </row>
        <row r="26">
          <cell r="C26">
            <v>41821</v>
          </cell>
        </row>
        <row r="29">
          <cell r="M29">
            <v>1000</v>
          </cell>
        </row>
        <row r="32">
          <cell r="C32" t="str">
            <v>A.  Whole Dollars</v>
          </cell>
        </row>
        <row r="33">
          <cell r="C33" t="str">
            <v>B.  Thousands of Dollars</v>
          </cell>
        </row>
        <row r="34">
          <cell r="C34" t="str">
            <v>C.  Millions of Dollars</v>
          </cell>
        </row>
        <row r="37">
          <cell r="M37">
            <v>1000</v>
          </cell>
        </row>
        <row r="40">
          <cell r="C40" t="str">
            <v>A.  KWH's</v>
          </cell>
        </row>
        <row r="41">
          <cell r="C41" t="str">
            <v>B.  MWH's</v>
          </cell>
        </row>
        <row r="44">
          <cell r="M44">
            <v>1</v>
          </cell>
        </row>
        <row r="47">
          <cell r="C47" t="str">
            <v>A.  Mcf</v>
          </cell>
        </row>
        <row r="50">
          <cell r="L50" t="str">
            <v>A</v>
          </cell>
        </row>
        <row r="53">
          <cell r="C53" t="str">
            <v>A.  Reporting Month vs. Budget</v>
          </cell>
        </row>
        <row r="54">
          <cell r="C54" t="str">
            <v>B.  Reporting Month vs. Reporting Month Last Year</v>
          </cell>
        </row>
        <row r="55">
          <cell r="C55" t="str">
            <v>C.  YTD as of Reporting Month vs. Budget</v>
          </cell>
        </row>
        <row r="56">
          <cell r="C56" t="str">
            <v>D.  YTD as of Reporting Month vs. Last Year</v>
          </cell>
        </row>
        <row r="57">
          <cell r="C57" t="str">
            <v>E.  12 Months Ending at Reporting Month vs. Budget</v>
          </cell>
        </row>
        <row r="58">
          <cell r="C58" t="str">
            <v>F.  12 Months Ending at Reporting Month vs. Last Year</v>
          </cell>
        </row>
        <row r="59">
          <cell r="C59" t="str">
            <v/>
          </cell>
        </row>
        <row r="60">
          <cell r="C60" t="str">
            <v/>
          </cell>
        </row>
        <row r="62">
          <cell r="L62" t="str">
            <v>A</v>
          </cell>
        </row>
        <row r="65">
          <cell r="C65" t="str">
            <v>A.  Reporting Month vs. Budget</v>
          </cell>
        </row>
        <row r="66">
          <cell r="C66" t="str">
            <v>B.  YTD as of Reporting Month vs. Budget</v>
          </cell>
        </row>
        <row r="67">
          <cell r="C67" t="str">
            <v>C.  12 Months Ending of Reporting Month vs. Budget</v>
          </cell>
        </row>
        <row r="68">
          <cell r="C68" t="str">
            <v/>
          </cell>
        </row>
      </sheetData>
      <sheetData sheetId="17"/>
      <sheetData sheetId="18"/>
      <sheetData sheetId="19"/>
      <sheetData sheetId="20"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A1"/>
      <sheetName val="DEC 05"/>
      <sheetName val="SupportN"/>
      <sheetName val="MAR 06"/>
      <sheetName val="JAN FEB MAR 06 SUPP"/>
      <sheetName val="JUN 06"/>
      <sheetName val="Apr May Jun 06 SUPP"/>
      <sheetName val="JUL AUG SEP 06 SUPP"/>
      <sheetName val="CODE"/>
      <sheetName val="JUL 06"/>
    </sheetNames>
    <sheetDataSet>
      <sheetData sheetId="0"/>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and Notes"/>
      <sheetName val="Summary p.1"/>
      <sheetName val="Funding p.2"/>
      <sheetName val="PowerPlan_CF Adj 2021 p.3"/>
      <sheetName val="PowerPlan_CF Adj 2022 p.3a"/>
      <sheetName val="PowerPlan_CF Adj 2023 p.3b"/>
      <sheetName val="PowerPlan_CF Adj 2024 p.3c"/>
      <sheetName val="PowerPlan_CF Adj 2025 p.3d"/>
      <sheetName val="Exhibit p.4-4c"/>
      <sheetName val="2021 act Calc p.5"/>
      <sheetName val="ppdata (2)"/>
      <sheetName val="PARAMETER SCREEN p.5a"/>
      <sheetName val="Cathy's Email p.5b"/>
      <sheetName val="Jeanne's email"/>
      <sheetName val="Pension Report UI_Expense"/>
      <sheetName val="Cash Flow Report UI"/>
      <sheetName val="Pension Report UI_Funding"/>
    </sheetNames>
    <sheetDataSet>
      <sheetData sheetId="0"/>
      <sheetData sheetId="1">
        <row r="9">
          <cell r="B9">
            <v>924472</v>
          </cell>
        </row>
      </sheetData>
      <sheetData sheetId="2"/>
      <sheetData sheetId="3">
        <row r="2">
          <cell r="A2">
            <v>2021</v>
          </cell>
        </row>
      </sheetData>
      <sheetData sheetId="4"/>
      <sheetData sheetId="5"/>
      <sheetData sheetId="6"/>
      <sheetData sheetId="7"/>
      <sheetData sheetId="8">
        <row r="1">
          <cell r="A1" t="str">
            <v>LG&amp;E &amp; KU Energy LLC</v>
          </cell>
          <cell r="B1"/>
          <cell r="C1"/>
          <cell r="D1"/>
          <cell r="E1"/>
          <cell r="F1"/>
          <cell r="G1"/>
          <cell r="H1"/>
          <cell r="I1"/>
        </row>
        <row r="2">
          <cell r="A2" t="str">
            <v>2021 Estimated ASC 715 Net Periodic Benefit Cost ("NPBC") For Postretirement Benefit Plan</v>
          </cell>
          <cell r="B2"/>
          <cell r="C2"/>
          <cell r="D2"/>
          <cell r="E2"/>
          <cell r="F2"/>
          <cell r="G2"/>
          <cell r="H2"/>
          <cell r="I2"/>
        </row>
        <row r="4">
          <cell r="B4" t="str">
            <v>p.1</v>
          </cell>
        </row>
        <row r="5">
          <cell r="A5"/>
          <cell r="B5" t="str">
            <v>Regulatory</v>
          </cell>
          <cell r="C5" t="str">
            <v>Regulatory</v>
          </cell>
          <cell r="D5" t="str">
            <v>Financial</v>
          </cell>
          <cell r="E5" t="str">
            <v>Financial</v>
          </cell>
          <cell r="F5"/>
          <cell r="G5" t="str">
            <v>Financial</v>
          </cell>
          <cell r="H5" t="str">
            <v>Consolidated</v>
          </cell>
          <cell r="I5" t="str">
            <v>Regulatory</v>
          </cell>
        </row>
        <row r="6">
          <cell r="A6"/>
          <cell r="B6" t="str">
            <v>Non-Union</v>
          </cell>
          <cell r="C6"/>
          <cell r="D6"/>
          <cell r="E6"/>
          <cell r="F6"/>
          <cell r="G6" t="str">
            <v>WKE Union</v>
          </cell>
          <cell r="H6"/>
          <cell r="I6"/>
        </row>
        <row r="7">
          <cell r="A7"/>
          <cell r="B7" t="str">
            <v>LG&amp;E</v>
          </cell>
          <cell r="C7" t="str">
            <v>KU</v>
          </cell>
          <cell r="D7" t="str">
            <v>ServCo</v>
          </cell>
          <cell r="E7" t="str">
            <v>LPI/WKE NU</v>
          </cell>
          <cell r="F7" t="str">
            <v>Total</v>
          </cell>
          <cell r="G7"/>
          <cell r="H7" t="str">
            <v>US GAAP</v>
          </cell>
          <cell r="I7" t="str">
            <v>ServCo</v>
          </cell>
        </row>
        <row r="8">
          <cell r="A8" t="str">
            <v>Service cost</v>
          </cell>
          <cell r="B8">
            <v>924472</v>
          </cell>
          <cell r="C8">
            <v>1152789</v>
          </cell>
          <cell r="D8">
            <v>1994507</v>
          </cell>
          <cell r="E8">
            <v>0</v>
          </cell>
          <cell r="F8">
            <v>4071768</v>
          </cell>
          <cell r="G8">
            <v>0</v>
          </cell>
          <cell r="H8">
            <v>4071768</v>
          </cell>
          <cell r="I8">
            <v>1994507</v>
          </cell>
        </row>
        <row r="9">
          <cell r="A9" t="str">
            <v>Interest cost</v>
          </cell>
          <cell r="B9">
            <v>2596350</v>
          </cell>
          <cell r="C9">
            <v>2279165</v>
          </cell>
          <cell r="D9">
            <v>2006709</v>
          </cell>
          <cell r="E9">
            <v>33357</v>
          </cell>
          <cell r="F9">
            <v>6915581</v>
          </cell>
          <cell r="G9">
            <v>1109</v>
          </cell>
          <cell r="H9">
            <v>6916690</v>
          </cell>
          <cell r="I9">
            <v>2006709</v>
          </cell>
        </row>
        <row r="10">
          <cell r="A10" t="str">
            <v>Expected return on assets</v>
          </cell>
          <cell r="B10">
            <v>-848958</v>
          </cell>
          <cell r="C10">
            <v>-3148049</v>
          </cell>
          <cell r="D10">
            <v>-4378865</v>
          </cell>
          <cell r="E10">
            <v>-269659</v>
          </cell>
          <cell r="F10">
            <v>-8645531</v>
          </cell>
          <cell r="G10">
            <v>0</v>
          </cell>
          <cell r="H10">
            <v>-8645531</v>
          </cell>
          <cell r="I10">
            <v>-4378865</v>
          </cell>
        </row>
        <row r="11">
          <cell r="A11" t="str">
            <v>Amortizations:</v>
          </cell>
          <cell r="B11"/>
          <cell r="C11"/>
          <cell r="D11"/>
          <cell r="E11"/>
          <cell r="F11"/>
          <cell r="G11"/>
          <cell r="H11"/>
          <cell r="I11"/>
        </row>
        <row r="12">
          <cell r="A12" t="str">
            <v>Transition</v>
          </cell>
          <cell r="B12">
            <v>0</v>
          </cell>
          <cell r="C12">
            <v>0</v>
          </cell>
          <cell r="D12">
            <v>0</v>
          </cell>
          <cell r="E12">
            <v>0</v>
          </cell>
          <cell r="F12">
            <v>0</v>
          </cell>
          <cell r="G12">
            <v>0</v>
          </cell>
          <cell r="H12">
            <v>0</v>
          </cell>
          <cell r="I12">
            <v>0</v>
          </cell>
        </row>
        <row r="13">
          <cell r="A13" t="str">
            <v>Prior service cost</v>
          </cell>
          <cell r="B13">
            <v>537870</v>
          </cell>
          <cell r="C13">
            <v>408388</v>
          </cell>
          <cell r="D13">
            <v>403354</v>
          </cell>
          <cell r="E13">
            <v>5487</v>
          </cell>
          <cell r="F13">
            <v>1355099</v>
          </cell>
          <cell r="G13">
            <v>0</v>
          </cell>
          <cell r="H13">
            <v>1355099</v>
          </cell>
          <cell r="I13">
            <v>403354</v>
          </cell>
        </row>
        <row r="14">
          <cell r="A14" t="str">
            <v>(Gain)/loss</v>
          </cell>
          <cell r="B14">
            <v>0</v>
          </cell>
          <cell r="C14">
            <v>0</v>
          </cell>
          <cell r="D14">
            <v>0</v>
          </cell>
          <cell r="E14">
            <v>0</v>
          </cell>
          <cell r="F14">
            <v>0</v>
          </cell>
          <cell r="G14">
            <v>-5259</v>
          </cell>
          <cell r="H14">
            <v>-5259</v>
          </cell>
          <cell r="I14">
            <v>0</v>
          </cell>
        </row>
        <row r="15">
          <cell r="A15" t="str">
            <v>ASC 715 NPBC</v>
          </cell>
          <cell r="B15">
            <v>3209734</v>
          </cell>
          <cell r="C15">
            <v>692293</v>
          </cell>
          <cell r="D15">
            <v>25705</v>
          </cell>
          <cell r="E15">
            <v>-230815</v>
          </cell>
          <cell r="F15">
            <v>3696917</v>
          </cell>
          <cell r="G15">
            <v>-4150</v>
          </cell>
          <cell r="H15">
            <v>3692767</v>
          </cell>
          <cell r="I15">
            <v>25705</v>
          </cell>
        </row>
        <row r="25">
          <cell r="A25" t="str">
            <v>LG&amp;E &amp; KU Energy LLC</v>
          </cell>
          <cell r="B25"/>
          <cell r="C25"/>
          <cell r="D25"/>
          <cell r="E25"/>
          <cell r="F25"/>
          <cell r="G25"/>
          <cell r="H25"/>
          <cell r="I25"/>
        </row>
        <row r="26">
          <cell r="A26" t="str">
            <v>2022 Estimated ASC 715 Net Periodic Benefit Cost ("NPBC") For Postretirement Benefit Plan</v>
          </cell>
          <cell r="B26"/>
          <cell r="C26"/>
          <cell r="D26"/>
          <cell r="E26"/>
          <cell r="F26"/>
          <cell r="G26"/>
          <cell r="H26"/>
          <cell r="I26"/>
        </row>
        <row r="28">
          <cell r="B28" t="str">
            <v>p.1</v>
          </cell>
        </row>
        <row r="29">
          <cell r="A29"/>
          <cell r="B29" t="str">
            <v>Regulatory</v>
          </cell>
          <cell r="C29" t="str">
            <v>Regulatory</v>
          </cell>
          <cell r="D29" t="str">
            <v>Financial</v>
          </cell>
          <cell r="E29" t="str">
            <v>Financial</v>
          </cell>
          <cell r="F29"/>
          <cell r="G29" t="str">
            <v>Financial</v>
          </cell>
          <cell r="H29" t="str">
            <v>Consolidated</v>
          </cell>
          <cell r="I29" t="str">
            <v>Regulatory</v>
          </cell>
        </row>
        <row r="30">
          <cell r="A30"/>
          <cell r="B30" t="str">
            <v>Non-Union</v>
          </cell>
          <cell r="C30"/>
          <cell r="D30"/>
          <cell r="E30"/>
          <cell r="F30"/>
          <cell r="G30" t="str">
            <v>WKE Union</v>
          </cell>
          <cell r="H30"/>
          <cell r="I30"/>
        </row>
        <row r="31">
          <cell r="A31"/>
          <cell r="B31" t="str">
            <v>LG&amp;E</v>
          </cell>
          <cell r="C31" t="str">
            <v>KU</v>
          </cell>
          <cell r="D31" t="str">
            <v>ServCo</v>
          </cell>
          <cell r="E31" t="str">
            <v>LPI/WKE NU</v>
          </cell>
          <cell r="F31" t="str">
            <v>Total</v>
          </cell>
          <cell r="G31"/>
          <cell r="H31" t="str">
            <v>US GAAP</v>
          </cell>
          <cell r="I31" t="str">
            <v>ServCo</v>
          </cell>
        </row>
        <row r="32">
          <cell r="A32" t="str">
            <v>Service cost</v>
          </cell>
          <cell r="B32">
            <v>900355</v>
          </cell>
          <cell r="C32">
            <v>1122716</v>
          </cell>
          <cell r="D32">
            <v>1942477</v>
          </cell>
          <cell r="E32">
            <v>0</v>
          </cell>
          <cell r="F32">
            <v>3965548</v>
          </cell>
          <cell r="G32">
            <v>0</v>
          </cell>
          <cell r="H32">
            <v>3965548</v>
          </cell>
          <cell r="I32">
            <v>1942477</v>
          </cell>
        </row>
        <row r="33">
          <cell r="A33" t="str">
            <v>Interest cost</v>
          </cell>
          <cell r="B33">
            <v>2496275</v>
          </cell>
          <cell r="C33">
            <v>2246033</v>
          </cell>
          <cell r="D33">
            <v>2026096</v>
          </cell>
          <cell r="E33">
            <v>31838</v>
          </cell>
          <cell r="F33">
            <v>6800242</v>
          </cell>
          <cell r="G33">
            <v>470</v>
          </cell>
          <cell r="H33">
            <v>6800712</v>
          </cell>
          <cell r="I33">
            <v>2026096</v>
          </cell>
        </row>
        <row r="34">
          <cell r="A34" t="str">
            <v>Expected return on assets</v>
          </cell>
          <cell r="B34">
            <v>-764242</v>
          </cell>
          <cell r="C34">
            <v>-3100412</v>
          </cell>
          <cell r="D34">
            <v>-4472425</v>
          </cell>
          <cell r="E34">
            <v>-284090</v>
          </cell>
          <cell r="F34">
            <v>-8621169</v>
          </cell>
          <cell r="G34">
            <v>0</v>
          </cell>
          <cell r="H34">
            <v>-8621169</v>
          </cell>
          <cell r="I34">
            <v>-4472425</v>
          </cell>
        </row>
        <row r="35">
          <cell r="A35" t="str">
            <v>Amortizations:</v>
          </cell>
          <cell r="B35"/>
          <cell r="C35"/>
          <cell r="D35"/>
          <cell r="E35"/>
          <cell r="F35"/>
          <cell r="G35"/>
          <cell r="H35"/>
          <cell r="I35"/>
        </row>
        <row r="36">
          <cell r="A36" t="str">
            <v>Transition</v>
          </cell>
          <cell r="B36">
            <v>0</v>
          </cell>
          <cell r="C36">
            <v>0</v>
          </cell>
          <cell r="D36">
            <v>0</v>
          </cell>
          <cell r="E36">
            <v>0</v>
          </cell>
          <cell r="F36">
            <v>0</v>
          </cell>
          <cell r="G36">
            <v>0</v>
          </cell>
          <cell r="H36">
            <v>0</v>
          </cell>
          <cell r="I36">
            <v>0</v>
          </cell>
        </row>
        <row r="37">
          <cell r="A37" t="str">
            <v>Prior service cost</v>
          </cell>
          <cell r="B37">
            <v>537870</v>
          </cell>
          <cell r="C37">
            <v>408388</v>
          </cell>
          <cell r="D37">
            <v>403354</v>
          </cell>
          <cell r="E37">
            <v>5487</v>
          </cell>
          <cell r="F37">
            <v>1355099</v>
          </cell>
          <cell r="G37">
            <v>0</v>
          </cell>
          <cell r="H37">
            <v>1355099</v>
          </cell>
          <cell r="I37">
            <v>403354</v>
          </cell>
        </row>
        <row r="38">
          <cell r="A38" t="str">
            <v>(Gain)/loss</v>
          </cell>
          <cell r="B38">
            <v>0</v>
          </cell>
          <cell r="C38">
            <v>0</v>
          </cell>
          <cell r="D38">
            <v>0</v>
          </cell>
          <cell r="E38">
            <v>0</v>
          </cell>
          <cell r="F38">
            <v>0</v>
          </cell>
          <cell r="G38">
            <v>-5024</v>
          </cell>
          <cell r="H38">
            <v>-5024</v>
          </cell>
          <cell r="I38">
            <v>0</v>
          </cell>
        </row>
        <row r="39">
          <cell r="A39" t="str">
            <v>ASC 715 NPBC</v>
          </cell>
          <cell r="B39">
            <v>3170258</v>
          </cell>
          <cell r="C39">
            <v>676725</v>
          </cell>
          <cell r="D39">
            <v>-100498</v>
          </cell>
          <cell r="E39">
            <v>-246765</v>
          </cell>
          <cell r="F39">
            <v>3499720</v>
          </cell>
          <cell r="G39">
            <v>-4554</v>
          </cell>
          <cell r="H39">
            <v>3495166</v>
          </cell>
          <cell r="I39">
            <v>-100498</v>
          </cell>
        </row>
        <row r="48">
          <cell r="A48" t="str">
            <v>7. These accounting projections are based on the January 1, 2020 valuation results provided on May 1, 2020. Except where noted above, the description of the data, assumptions, methods, plan provisions, and limitations as set forth in the accounting valuation results cover letter provided on May 1, 2020 should be considered part of these results. Please see the attached letter for a description of all other assumptions and methods used in this analysis.</v>
          </cell>
          <cell r="B48"/>
          <cell r="C48"/>
          <cell r="D48"/>
          <cell r="E48"/>
          <cell r="F48"/>
          <cell r="G48"/>
          <cell r="H48"/>
          <cell r="I48"/>
        </row>
        <row r="49">
          <cell r="A49"/>
          <cell r="B49"/>
          <cell r="C49"/>
          <cell r="D49"/>
          <cell r="E49"/>
          <cell r="F49"/>
          <cell r="G49"/>
          <cell r="H49"/>
          <cell r="I49"/>
        </row>
        <row r="50">
          <cell r="A50" t="str">
            <v>LG&amp;E &amp; KU Energy LLC</v>
          </cell>
          <cell r="B50"/>
          <cell r="C50"/>
          <cell r="D50"/>
          <cell r="E50"/>
          <cell r="F50"/>
          <cell r="G50"/>
          <cell r="H50"/>
          <cell r="I50"/>
        </row>
        <row r="51">
          <cell r="A51" t="str">
            <v>2023 Estimated ASC 715 Net Periodic Benefit Cost ("NPBC") For Postretirement Benefit Plan</v>
          </cell>
          <cell r="B51"/>
          <cell r="C51"/>
          <cell r="D51"/>
          <cell r="E51"/>
          <cell r="F51"/>
          <cell r="G51"/>
          <cell r="H51"/>
          <cell r="I51"/>
        </row>
        <row r="53">
          <cell r="B53" t="str">
            <v>p.1</v>
          </cell>
        </row>
        <row r="54">
          <cell r="A54"/>
          <cell r="B54" t="str">
            <v>Regulatory</v>
          </cell>
          <cell r="C54" t="str">
            <v>Regulatory</v>
          </cell>
          <cell r="D54" t="str">
            <v>Financial</v>
          </cell>
          <cell r="E54" t="str">
            <v>Financial</v>
          </cell>
          <cell r="F54"/>
          <cell r="G54" t="str">
            <v>Financial</v>
          </cell>
          <cell r="H54" t="str">
            <v>Consolidated</v>
          </cell>
          <cell r="I54" t="str">
            <v>Regulatory</v>
          </cell>
        </row>
        <row r="55">
          <cell r="A55"/>
          <cell r="B55" t="str">
            <v>Non-Union</v>
          </cell>
          <cell r="C55"/>
          <cell r="D55"/>
          <cell r="E55"/>
          <cell r="F55"/>
          <cell r="G55" t="str">
            <v>WKE Union</v>
          </cell>
          <cell r="H55"/>
          <cell r="I55"/>
        </row>
        <row r="56">
          <cell r="A56"/>
          <cell r="B56" t="str">
            <v>LG&amp;E</v>
          </cell>
          <cell r="C56" t="str">
            <v>KU</v>
          </cell>
          <cell r="D56" t="str">
            <v>ServCo</v>
          </cell>
          <cell r="E56" t="str">
            <v>LPI/WKE NU</v>
          </cell>
          <cell r="F56" t="str">
            <v>Total</v>
          </cell>
          <cell r="G56"/>
          <cell r="H56" t="str">
            <v>US GAAP</v>
          </cell>
          <cell r="I56" t="str">
            <v>ServCo</v>
          </cell>
        </row>
        <row r="57">
          <cell r="A57" t="str">
            <v>Service cost</v>
          </cell>
          <cell r="B57">
            <v>876867</v>
          </cell>
          <cell r="C57">
            <v>1093427</v>
          </cell>
          <cell r="D57">
            <v>1891804</v>
          </cell>
          <cell r="E57">
            <v>0</v>
          </cell>
          <cell r="F57">
            <v>3862098</v>
          </cell>
          <cell r="G57">
            <v>0</v>
          </cell>
          <cell r="H57">
            <v>3862098</v>
          </cell>
          <cell r="I57">
            <v>1891804</v>
          </cell>
        </row>
        <row r="58">
          <cell r="A58" t="str">
            <v>Interest cost</v>
          </cell>
          <cell r="B58">
            <v>2397717</v>
          </cell>
          <cell r="C58">
            <v>2206170</v>
          </cell>
          <cell r="D58">
            <v>2037236</v>
          </cell>
          <cell r="E58">
            <v>30343</v>
          </cell>
          <cell r="F58">
            <v>6671466</v>
          </cell>
          <cell r="G58">
            <v>126</v>
          </cell>
          <cell r="H58">
            <v>6671592</v>
          </cell>
          <cell r="I58">
            <v>2037236</v>
          </cell>
        </row>
        <row r="59">
          <cell r="A59" t="str">
            <v>Expected return on assets</v>
          </cell>
          <cell r="B59">
            <v>-674473</v>
          </cell>
          <cell r="C59">
            <v>-3043378</v>
          </cell>
          <cell r="D59">
            <v>-4565003</v>
          </cell>
          <cell r="E59">
            <v>-299715</v>
          </cell>
          <cell r="F59">
            <v>-8582569</v>
          </cell>
          <cell r="G59">
            <v>0</v>
          </cell>
          <cell r="H59">
            <v>-8582569</v>
          </cell>
          <cell r="I59">
            <v>-4565003</v>
          </cell>
        </row>
        <row r="60">
          <cell r="A60" t="str">
            <v>Amortizations:</v>
          </cell>
          <cell r="B60"/>
          <cell r="C60"/>
          <cell r="D60"/>
          <cell r="E60"/>
          <cell r="F60"/>
          <cell r="G60"/>
          <cell r="H60"/>
          <cell r="I60"/>
        </row>
        <row r="61">
          <cell r="A61" t="str">
            <v>Transition</v>
          </cell>
          <cell r="B61">
            <v>0</v>
          </cell>
          <cell r="C61">
            <v>0</v>
          </cell>
          <cell r="D61">
            <v>0</v>
          </cell>
          <cell r="E61">
            <v>0</v>
          </cell>
          <cell r="F61">
            <v>0</v>
          </cell>
          <cell r="G61">
            <v>0</v>
          </cell>
          <cell r="H61">
            <v>0</v>
          </cell>
          <cell r="I61">
            <v>0</v>
          </cell>
        </row>
        <row r="62">
          <cell r="A62" t="str">
            <v>Prior service cost</v>
          </cell>
          <cell r="B62">
            <v>537870</v>
          </cell>
          <cell r="C62">
            <v>408388</v>
          </cell>
          <cell r="D62">
            <v>403354</v>
          </cell>
          <cell r="E62">
            <v>5487</v>
          </cell>
          <cell r="F62">
            <v>1355099</v>
          </cell>
          <cell r="G62">
            <v>0</v>
          </cell>
          <cell r="H62">
            <v>1355099</v>
          </cell>
          <cell r="I62">
            <v>403354</v>
          </cell>
        </row>
        <row r="63">
          <cell r="A63" t="str">
            <v>(Gain)/loss</v>
          </cell>
          <cell r="B63">
            <v>0</v>
          </cell>
          <cell r="C63">
            <v>0</v>
          </cell>
          <cell r="D63">
            <v>0</v>
          </cell>
          <cell r="E63">
            <v>0</v>
          </cell>
          <cell r="F63">
            <v>0</v>
          </cell>
          <cell r="G63">
            <v>-4761</v>
          </cell>
          <cell r="H63">
            <v>-4761</v>
          </cell>
          <cell r="I63">
            <v>0</v>
          </cell>
        </row>
        <row r="64">
          <cell r="A64" t="str">
            <v>ASC 715 NPBC</v>
          </cell>
          <cell r="B64">
            <v>3137981</v>
          </cell>
          <cell r="C64">
            <v>664607</v>
          </cell>
          <cell r="D64">
            <v>-232609</v>
          </cell>
          <cell r="E64">
            <v>-263885</v>
          </cell>
          <cell r="F64">
            <v>3306094</v>
          </cell>
          <cell r="G64">
            <v>-4635</v>
          </cell>
          <cell r="H64">
            <v>3301459</v>
          </cell>
          <cell r="I64">
            <v>-232609</v>
          </cell>
        </row>
        <row r="74">
          <cell r="A74" t="str">
            <v>LG&amp;E &amp; KU Energy LLC</v>
          </cell>
          <cell r="B74"/>
          <cell r="C74"/>
          <cell r="D74"/>
          <cell r="E74"/>
          <cell r="F74"/>
          <cell r="G74"/>
          <cell r="H74"/>
          <cell r="I74"/>
        </row>
        <row r="75">
          <cell r="A75" t="str">
            <v>2024 Estimated ASC 715 Net Periodic Benefit Cost ("NPBC") For Postretirement Benefit Plan</v>
          </cell>
          <cell r="B75"/>
          <cell r="C75"/>
          <cell r="D75"/>
          <cell r="E75"/>
          <cell r="F75"/>
          <cell r="G75"/>
          <cell r="H75"/>
          <cell r="I75"/>
        </row>
        <row r="77">
          <cell r="B77" t="str">
            <v>p.1</v>
          </cell>
        </row>
        <row r="78">
          <cell r="A78"/>
          <cell r="B78" t="str">
            <v>Regulatory</v>
          </cell>
          <cell r="C78" t="str">
            <v>Regulatory</v>
          </cell>
          <cell r="D78" t="str">
            <v>Financial</v>
          </cell>
          <cell r="E78" t="str">
            <v>Financial</v>
          </cell>
          <cell r="F78"/>
          <cell r="G78" t="str">
            <v>Financial</v>
          </cell>
          <cell r="H78" t="str">
            <v>Consolidated</v>
          </cell>
          <cell r="I78" t="str">
            <v>Regulatory</v>
          </cell>
        </row>
        <row r="79">
          <cell r="A79"/>
          <cell r="B79" t="str">
            <v>Non-Union</v>
          </cell>
          <cell r="C79"/>
          <cell r="D79"/>
          <cell r="E79"/>
          <cell r="F79"/>
          <cell r="G79" t="str">
            <v>WKE Union</v>
          </cell>
          <cell r="H79"/>
          <cell r="I79"/>
        </row>
        <row r="80">
          <cell r="A80"/>
          <cell r="B80" t="str">
            <v>LG&amp;E</v>
          </cell>
          <cell r="C80" t="str">
            <v>KU</v>
          </cell>
          <cell r="D80" t="str">
            <v>ServCo</v>
          </cell>
          <cell r="E80" t="str">
            <v>LPI/WKE NU</v>
          </cell>
          <cell r="F80" t="str">
            <v>Total</v>
          </cell>
          <cell r="G80"/>
          <cell r="H80" t="str">
            <v>US GAAP</v>
          </cell>
          <cell r="I80" t="str">
            <v>ServCo</v>
          </cell>
        </row>
        <row r="81">
          <cell r="A81" t="str">
            <v>Service cost</v>
          </cell>
          <cell r="B81">
            <v>859970</v>
          </cell>
          <cell r="C81">
            <v>1076618</v>
          </cell>
          <cell r="D81">
            <v>1859034</v>
          </cell>
          <cell r="E81">
            <v>0</v>
          </cell>
          <cell r="F81">
            <v>3795622</v>
          </cell>
          <cell r="G81">
            <v>0</v>
          </cell>
          <cell r="H81">
            <v>3795622</v>
          </cell>
          <cell r="I81">
            <v>1859034</v>
          </cell>
        </row>
        <row r="82">
          <cell r="A82" t="str">
            <v>Interest cost</v>
          </cell>
          <cell r="B82">
            <v>2356340</v>
          </cell>
          <cell r="C82">
            <v>2203218</v>
          </cell>
          <cell r="D82">
            <v>2086206</v>
          </cell>
          <cell r="E82">
            <v>29535</v>
          </cell>
          <cell r="F82">
            <v>6675299</v>
          </cell>
          <cell r="G82">
            <v>30</v>
          </cell>
          <cell r="H82">
            <v>6675329</v>
          </cell>
          <cell r="I82">
            <v>2086206</v>
          </cell>
        </row>
        <row r="83">
          <cell r="A83" t="str">
            <v>Expected return on assets</v>
          </cell>
          <cell r="B83">
            <v>-581795</v>
          </cell>
          <cell r="C83">
            <v>-2978960</v>
          </cell>
          <cell r="D83">
            <v>-4659958</v>
          </cell>
          <cell r="E83">
            <v>-316816</v>
          </cell>
          <cell r="F83">
            <v>-8537529</v>
          </cell>
          <cell r="G83">
            <v>0</v>
          </cell>
          <cell r="H83">
            <v>-8537529</v>
          </cell>
          <cell r="I83">
            <v>-4659958</v>
          </cell>
        </row>
        <row r="84">
          <cell r="A84" t="str">
            <v>Amortizations:</v>
          </cell>
          <cell r="B84"/>
          <cell r="C84"/>
          <cell r="D84"/>
          <cell r="E84"/>
          <cell r="F84"/>
          <cell r="G84"/>
          <cell r="H84"/>
          <cell r="I84"/>
        </row>
        <row r="85">
          <cell r="A85" t="str">
            <v>Transition</v>
          </cell>
          <cell r="B85">
            <v>0</v>
          </cell>
          <cell r="C85">
            <v>0</v>
          </cell>
          <cell r="D85">
            <v>0</v>
          </cell>
          <cell r="E85">
            <v>0</v>
          </cell>
          <cell r="F85">
            <v>0</v>
          </cell>
          <cell r="G85">
            <v>0</v>
          </cell>
          <cell r="H85">
            <v>0</v>
          </cell>
          <cell r="I85">
            <v>0</v>
          </cell>
        </row>
        <row r="86">
          <cell r="A86" t="str">
            <v>Prior service cost</v>
          </cell>
          <cell r="B86">
            <v>649952</v>
          </cell>
          <cell r="C86">
            <v>498799</v>
          </cell>
          <cell r="D86">
            <v>497155</v>
          </cell>
          <cell r="E86">
            <v>6700</v>
          </cell>
          <cell r="F86">
            <v>1652606</v>
          </cell>
          <cell r="G86">
            <v>0</v>
          </cell>
          <cell r="H86">
            <v>1652606</v>
          </cell>
          <cell r="I86">
            <v>497155</v>
          </cell>
        </row>
        <row r="87">
          <cell r="A87" t="str">
            <v>(Gain)/loss</v>
          </cell>
          <cell r="B87">
            <v>0</v>
          </cell>
          <cell r="C87">
            <v>0</v>
          </cell>
          <cell r="D87">
            <v>0</v>
          </cell>
          <cell r="E87">
            <v>0</v>
          </cell>
          <cell r="F87">
            <v>0</v>
          </cell>
          <cell r="G87">
            <v>-4421</v>
          </cell>
          <cell r="H87">
            <v>-4421</v>
          </cell>
          <cell r="I87">
            <v>0</v>
          </cell>
        </row>
        <row r="88">
          <cell r="A88" t="str">
            <v>ASC 715 NPBC</v>
          </cell>
          <cell r="B88">
            <v>3284467</v>
          </cell>
          <cell r="C88">
            <v>799675</v>
          </cell>
          <cell r="D88">
            <v>-217563</v>
          </cell>
          <cell r="E88">
            <v>-280581</v>
          </cell>
          <cell r="F88">
            <v>3585998</v>
          </cell>
          <cell r="G88">
            <v>-4391</v>
          </cell>
          <cell r="H88">
            <v>3581607</v>
          </cell>
          <cell r="I88">
            <v>-217563</v>
          </cell>
        </row>
        <row r="100">
          <cell r="A100" t="str">
            <v>LG&amp;E &amp; KU Energy LLC</v>
          </cell>
          <cell r="B100"/>
          <cell r="C100"/>
          <cell r="D100"/>
          <cell r="E100"/>
          <cell r="F100"/>
          <cell r="G100"/>
          <cell r="H100"/>
          <cell r="I100"/>
        </row>
        <row r="101">
          <cell r="A101" t="str">
            <v>2025 Estimated ASC 715 Net Periodic Benefit Cost ("NPBC") For Postretirement Benefit Plan</v>
          </cell>
          <cell r="B101"/>
          <cell r="C101"/>
          <cell r="D101"/>
          <cell r="E101"/>
          <cell r="F101"/>
          <cell r="G101"/>
          <cell r="H101"/>
          <cell r="I101"/>
        </row>
        <row r="103">
          <cell r="B103" t="str">
            <v>p.1</v>
          </cell>
        </row>
        <row r="104">
          <cell r="A104"/>
          <cell r="B104" t="str">
            <v>Regulatory</v>
          </cell>
          <cell r="C104" t="str">
            <v>Regulatory</v>
          </cell>
          <cell r="D104" t="str">
            <v>Financial</v>
          </cell>
          <cell r="E104" t="str">
            <v>Financial</v>
          </cell>
          <cell r="F104"/>
          <cell r="G104" t="str">
            <v>Financial</v>
          </cell>
          <cell r="H104" t="str">
            <v>Consolidated</v>
          </cell>
          <cell r="I104" t="str">
            <v>Regulatory</v>
          </cell>
        </row>
        <row r="105">
          <cell r="A105"/>
          <cell r="B105" t="str">
            <v>Non-Union</v>
          </cell>
          <cell r="C105"/>
          <cell r="D105"/>
          <cell r="E105"/>
          <cell r="F105"/>
          <cell r="G105" t="str">
            <v>WKE Union</v>
          </cell>
          <cell r="H105"/>
          <cell r="I105"/>
        </row>
        <row r="106">
          <cell r="A106"/>
          <cell r="B106" t="str">
            <v>LG&amp;E</v>
          </cell>
          <cell r="C106" t="str">
            <v>KU</v>
          </cell>
          <cell r="D106" t="str">
            <v>ServCo</v>
          </cell>
          <cell r="E106" t="str">
            <v>LPI/WKE NU</v>
          </cell>
          <cell r="F106" t="str">
            <v>Total</v>
          </cell>
          <cell r="G106"/>
          <cell r="H106" t="str">
            <v>US GAAP</v>
          </cell>
          <cell r="I106" t="str">
            <v>ServCo</v>
          </cell>
        </row>
        <row r="107">
          <cell r="A107" t="str">
            <v>Service cost</v>
          </cell>
          <cell r="B107">
            <v>837536</v>
          </cell>
          <cell r="C107">
            <v>1048532</v>
          </cell>
          <cell r="D107">
            <v>1810538</v>
          </cell>
          <cell r="E107">
            <v>0</v>
          </cell>
          <cell r="F107">
            <v>3696606</v>
          </cell>
          <cell r="G107">
            <v>0</v>
          </cell>
          <cell r="H107">
            <v>3696606</v>
          </cell>
          <cell r="I107">
            <v>1810538</v>
          </cell>
        </row>
        <row r="108">
          <cell r="A108" t="str">
            <v>Interest cost</v>
          </cell>
          <cell r="B108">
            <v>2267983</v>
          </cell>
          <cell r="C108">
            <v>2156227</v>
          </cell>
          <cell r="D108">
            <v>2088908</v>
          </cell>
          <cell r="E108">
            <v>28235</v>
          </cell>
          <cell r="F108">
            <v>6541353</v>
          </cell>
          <cell r="G108">
            <v>3</v>
          </cell>
          <cell r="H108">
            <v>6541356</v>
          </cell>
          <cell r="I108">
            <v>2088908</v>
          </cell>
        </row>
        <row r="109">
          <cell r="A109" t="str">
            <v>Expected return on assets</v>
          </cell>
          <cell r="B109">
            <v>-488324</v>
          </cell>
          <cell r="C109">
            <v>-2911608</v>
          </cell>
          <cell r="D109">
            <v>-4761338</v>
          </cell>
          <cell r="E109">
            <v>-335405</v>
          </cell>
          <cell r="F109">
            <v>-8496675</v>
          </cell>
          <cell r="G109">
            <v>0</v>
          </cell>
          <cell r="H109">
            <v>-8496675</v>
          </cell>
          <cell r="I109">
            <v>-4761338</v>
          </cell>
        </row>
        <row r="110">
          <cell r="A110" t="str">
            <v>Amortizations:</v>
          </cell>
          <cell r="B110"/>
          <cell r="C110"/>
          <cell r="D110"/>
          <cell r="E110"/>
          <cell r="F110"/>
          <cell r="G110"/>
          <cell r="H110"/>
          <cell r="I110"/>
        </row>
        <row r="111">
          <cell r="A111" t="str">
            <v>Transition</v>
          </cell>
          <cell r="B111">
            <v>0</v>
          </cell>
          <cell r="C111">
            <v>0</v>
          </cell>
          <cell r="D111">
            <v>0</v>
          </cell>
          <cell r="E111">
            <v>0</v>
          </cell>
          <cell r="F111">
            <v>0</v>
          </cell>
          <cell r="G111">
            <v>0</v>
          </cell>
          <cell r="H111">
            <v>0</v>
          </cell>
          <cell r="I111">
            <v>0</v>
          </cell>
        </row>
        <row r="112">
          <cell r="A112" t="str">
            <v>Prior service cost</v>
          </cell>
          <cell r="B112">
            <v>649952</v>
          </cell>
          <cell r="C112">
            <v>498799</v>
          </cell>
          <cell r="D112">
            <v>497155</v>
          </cell>
          <cell r="E112">
            <v>6700</v>
          </cell>
          <cell r="F112">
            <v>1652606</v>
          </cell>
          <cell r="G112">
            <v>0</v>
          </cell>
          <cell r="H112">
            <v>1652606</v>
          </cell>
          <cell r="I112">
            <v>497155</v>
          </cell>
        </row>
        <row r="113">
          <cell r="A113" t="str">
            <v>(Gain)/loss</v>
          </cell>
          <cell r="B113">
            <v>0</v>
          </cell>
          <cell r="C113">
            <v>0</v>
          </cell>
          <cell r="D113">
            <v>0</v>
          </cell>
          <cell r="E113">
            <v>0</v>
          </cell>
          <cell r="F113">
            <v>0</v>
          </cell>
          <cell r="G113">
            <v>-4084</v>
          </cell>
          <cell r="H113">
            <v>-4084</v>
          </cell>
          <cell r="I113">
            <v>0</v>
          </cell>
        </row>
        <row r="114">
          <cell r="A114" t="str">
            <v>ASC 715 NPBC</v>
          </cell>
          <cell r="B114">
            <v>3267147</v>
          </cell>
          <cell r="C114">
            <v>791950</v>
          </cell>
          <cell r="D114">
            <v>-364737</v>
          </cell>
          <cell r="E114">
            <v>-300470</v>
          </cell>
          <cell r="F114">
            <v>3393890</v>
          </cell>
          <cell r="G114">
            <v>-4081</v>
          </cell>
          <cell r="H114">
            <v>3389809</v>
          </cell>
          <cell r="I114">
            <v>-364737</v>
          </cell>
        </row>
      </sheetData>
      <sheetData sheetId="9">
        <row r="9">
          <cell r="J9">
            <v>0.37380748585869189</v>
          </cell>
        </row>
      </sheetData>
      <sheetData sheetId="10"/>
      <sheetData sheetId="11"/>
      <sheetData sheetId="12"/>
      <sheetData sheetId="13"/>
      <sheetData sheetId="14"/>
      <sheetData sheetId="15"/>
      <sheetData sheetId="16"/>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amp;M Comparison"/>
      <sheetName val="Summary"/>
      <sheetName val="Funding"/>
      <sheetName val="PowerPlan_CF Adj 2017"/>
      <sheetName val="PowerPlan_CF Adj 2018"/>
      <sheetName val="PowerPlan_CF Adj 2019"/>
      <sheetName val="PowerPlan_CF Adj 2020"/>
      <sheetName val="PowerPlan_CF Adj 2021"/>
      <sheetName val="Exhibit"/>
      <sheetName val="Pension Report UI_Expense"/>
      <sheetName val="Cash Flow Report UI"/>
      <sheetName val="Pension Report UI_Funding"/>
    </sheetNames>
    <sheetDataSet>
      <sheetData sheetId="0">
        <row r="7">
          <cell r="C7">
            <v>2407978.4500000002</v>
          </cell>
        </row>
      </sheetData>
      <sheetData sheetId="1"/>
      <sheetData sheetId="2"/>
      <sheetData sheetId="3">
        <row r="23">
          <cell r="B23">
            <v>3201600.97</v>
          </cell>
        </row>
      </sheetData>
      <sheetData sheetId="4"/>
      <sheetData sheetId="5"/>
      <sheetData sheetId="6"/>
      <sheetData sheetId="7"/>
      <sheetData sheetId="8">
        <row r="1">
          <cell r="A1" t="str">
            <v>LG&amp;E &amp; KU Energy LLC</v>
          </cell>
        </row>
        <row r="2">
          <cell r="A2" t="str">
            <v>2017 Estimated ASC 715 Net Periodic Benefit Cost ("NPBC") For Postretirement Benefit Plan</v>
          </cell>
        </row>
        <row r="5">
          <cell r="B5" t="str">
            <v>Regulatory</v>
          </cell>
          <cell r="C5" t="str">
            <v>Regulatory</v>
          </cell>
          <cell r="D5" t="str">
            <v>Financial</v>
          </cell>
          <cell r="E5" t="str">
            <v>Financial</v>
          </cell>
          <cell r="F5" t="str">
            <v>Financial</v>
          </cell>
          <cell r="H5" t="str">
            <v>Regulatory</v>
          </cell>
          <cell r="I5" t="str">
            <v>Financial</v>
          </cell>
          <cell r="J5" t="str">
            <v>Consolidated</v>
          </cell>
          <cell r="K5" t="str">
            <v>Regulatory</v>
          </cell>
        </row>
        <row r="6">
          <cell r="B6" t="str">
            <v>Non-Union</v>
          </cell>
          <cell r="H6" t="str">
            <v>LG&amp;E Union</v>
          </cell>
          <cell r="I6" t="str">
            <v>WKE Union</v>
          </cell>
        </row>
        <row r="7">
          <cell r="B7" t="str">
            <v>LG&amp;E</v>
          </cell>
          <cell r="C7" t="str">
            <v>KU</v>
          </cell>
          <cell r="D7" t="str">
            <v>ServCo</v>
          </cell>
          <cell r="E7" t="str">
            <v>WKE</v>
          </cell>
          <cell r="F7" t="str">
            <v>International</v>
          </cell>
          <cell r="G7" t="str">
            <v>Total</v>
          </cell>
          <cell r="J7" t="str">
            <v>US GAAP</v>
          </cell>
          <cell r="K7" t="str">
            <v>ServCo</v>
          </cell>
        </row>
        <row r="8">
          <cell r="A8" t="str">
            <v>Service cost</v>
          </cell>
          <cell r="B8">
            <v>601912</v>
          </cell>
          <cell r="C8">
            <v>1866345</v>
          </cell>
          <cell r="D8">
            <v>2490905</v>
          </cell>
          <cell r="E8">
            <v>0</v>
          </cell>
          <cell r="F8">
            <v>0</v>
          </cell>
          <cell r="G8">
            <v>4959162</v>
          </cell>
          <cell r="H8">
            <v>485592</v>
          </cell>
          <cell r="I8">
            <v>0</v>
          </cell>
          <cell r="J8">
            <v>5444754</v>
          </cell>
          <cell r="K8">
            <v>2490905</v>
          </cell>
        </row>
        <row r="9">
          <cell r="A9" t="str">
            <v>Interest cost</v>
          </cell>
          <cell r="B9">
            <v>1348668</v>
          </cell>
          <cell r="C9">
            <v>2967983</v>
          </cell>
          <cell r="D9">
            <v>1986954</v>
          </cell>
          <cell r="E9">
            <v>38492</v>
          </cell>
          <cell r="F9">
            <v>3732</v>
          </cell>
          <cell r="G9">
            <v>6345829</v>
          </cell>
          <cell r="H9">
            <v>1943933</v>
          </cell>
          <cell r="I9">
            <v>3230</v>
          </cell>
          <cell r="J9">
            <v>8292992</v>
          </cell>
          <cell r="K9">
            <v>1986954</v>
          </cell>
        </row>
        <row r="10">
          <cell r="A10" t="str">
            <v>Expected return on assets</v>
          </cell>
          <cell r="B10">
            <v>-745535</v>
          </cell>
          <cell r="C10">
            <v>-2722739</v>
          </cell>
          <cell r="D10">
            <v>-3251278</v>
          </cell>
          <cell r="E10">
            <v>-213412</v>
          </cell>
          <cell r="F10">
            <v>0</v>
          </cell>
          <cell r="G10">
            <v>-6932964</v>
          </cell>
          <cell r="H10">
            <v>0</v>
          </cell>
          <cell r="I10">
            <v>0</v>
          </cell>
          <cell r="J10">
            <v>-6932964</v>
          </cell>
          <cell r="K10">
            <v>-3251278</v>
          </cell>
        </row>
        <row r="11">
          <cell r="A11" t="str">
            <v>Amortizations:</v>
          </cell>
        </row>
        <row r="12">
          <cell r="A12" t="str">
            <v>Transition</v>
          </cell>
          <cell r="B12">
            <v>0</v>
          </cell>
          <cell r="C12">
            <v>0</v>
          </cell>
          <cell r="D12">
            <v>0</v>
          </cell>
          <cell r="E12">
            <v>0</v>
          </cell>
          <cell r="F12">
            <v>0</v>
          </cell>
          <cell r="G12">
            <v>0</v>
          </cell>
          <cell r="H12">
            <v>0</v>
          </cell>
          <cell r="I12">
            <v>0</v>
          </cell>
          <cell r="J12">
            <v>0</v>
          </cell>
          <cell r="K12">
            <v>0</v>
          </cell>
        </row>
        <row r="13">
          <cell r="A13" t="str">
            <v>Prior service cost</v>
          </cell>
          <cell r="B13">
            <v>78595</v>
          </cell>
          <cell r="C13">
            <v>139169</v>
          </cell>
          <cell r="D13">
            <v>131664</v>
          </cell>
          <cell r="E13">
            <v>2474</v>
          </cell>
          <cell r="F13">
            <v>344</v>
          </cell>
          <cell r="G13">
            <v>352246</v>
          </cell>
          <cell r="H13">
            <v>496348</v>
          </cell>
          <cell r="I13">
            <v>0</v>
          </cell>
          <cell r="J13">
            <v>848594</v>
          </cell>
          <cell r="K13">
            <v>131664</v>
          </cell>
        </row>
        <row r="14">
          <cell r="A14" t="str">
            <v>(Gain)/loss</v>
          </cell>
          <cell r="B14">
            <v>0</v>
          </cell>
          <cell r="C14">
            <v>0</v>
          </cell>
          <cell r="D14">
            <v>0</v>
          </cell>
          <cell r="E14">
            <v>0</v>
          </cell>
          <cell r="F14">
            <v>0</v>
          </cell>
          <cell r="G14">
            <v>0</v>
          </cell>
          <cell r="H14">
            <v>-58961</v>
          </cell>
          <cell r="I14">
            <v>-8390</v>
          </cell>
          <cell r="J14">
            <v>-67351</v>
          </cell>
          <cell r="K14">
            <v>0</v>
          </cell>
        </row>
        <row r="15">
          <cell r="A15" t="str">
            <v>ASC 715 NPBC</v>
          </cell>
          <cell r="B15">
            <v>1283640</v>
          </cell>
          <cell r="C15">
            <v>2250758</v>
          </cell>
          <cell r="D15">
            <v>1358245</v>
          </cell>
          <cell r="E15">
            <v>-172446</v>
          </cell>
          <cell r="F15">
            <v>4076</v>
          </cell>
          <cell r="G15">
            <v>4724273</v>
          </cell>
          <cell r="H15">
            <v>2866912</v>
          </cell>
          <cell r="I15">
            <v>-5160</v>
          </cell>
          <cell r="J15">
            <v>7586025</v>
          </cell>
          <cell r="K15">
            <v>1358245</v>
          </cell>
        </row>
        <row r="25">
          <cell r="A25" t="str">
            <v>LG&amp;E &amp; KU Energy LLC</v>
          </cell>
        </row>
        <row r="26">
          <cell r="A26" t="str">
            <v>2018 Estimated ASC 715 Net Periodic Benefit Cost ("NPBC") For Postretirement Benefit Plan</v>
          </cell>
        </row>
        <row r="29">
          <cell r="B29" t="str">
            <v>Regulatory</v>
          </cell>
          <cell r="C29" t="str">
            <v>Regulatory</v>
          </cell>
          <cell r="D29" t="str">
            <v>Financial</v>
          </cell>
          <cell r="E29" t="str">
            <v>Financial</v>
          </cell>
          <cell r="F29" t="str">
            <v>Financial</v>
          </cell>
          <cell r="H29" t="str">
            <v>Regulatory</v>
          </cell>
          <cell r="I29" t="str">
            <v>Financial</v>
          </cell>
          <cell r="J29" t="str">
            <v>Consolidated</v>
          </cell>
          <cell r="K29" t="str">
            <v>Regulatory</v>
          </cell>
        </row>
        <row r="30">
          <cell r="B30" t="str">
            <v>Non-Union</v>
          </cell>
          <cell r="H30" t="str">
            <v>LG&amp;E Union</v>
          </cell>
          <cell r="I30" t="str">
            <v>WKE Union</v>
          </cell>
        </row>
        <row r="31">
          <cell r="B31" t="str">
            <v>LG&amp;E</v>
          </cell>
          <cell r="C31" t="str">
            <v>KU</v>
          </cell>
          <cell r="D31" t="str">
            <v>ServCo</v>
          </cell>
          <cell r="E31" t="str">
            <v>WKE</v>
          </cell>
          <cell r="F31" t="str">
            <v>International</v>
          </cell>
          <cell r="G31" t="str">
            <v>Total</v>
          </cell>
          <cell r="J31" t="str">
            <v>US GAAP</v>
          </cell>
          <cell r="K31" t="str">
            <v>ServCo</v>
          </cell>
        </row>
        <row r="32">
          <cell r="A32" t="str">
            <v>Service cost</v>
          </cell>
          <cell r="B32">
            <v>624123</v>
          </cell>
          <cell r="C32">
            <v>1935213</v>
          </cell>
          <cell r="D32">
            <v>2582819</v>
          </cell>
          <cell r="E32">
            <v>0</v>
          </cell>
          <cell r="F32">
            <v>0</v>
          </cell>
          <cell r="G32">
            <v>5142155</v>
          </cell>
          <cell r="H32">
            <v>503510</v>
          </cell>
          <cell r="I32">
            <v>0</v>
          </cell>
          <cell r="J32">
            <v>5645665</v>
          </cell>
          <cell r="K32">
            <v>2582819</v>
          </cell>
        </row>
        <row r="33">
          <cell r="A33" t="str">
            <v>Interest cost</v>
          </cell>
          <cell r="B33">
            <v>1328698</v>
          </cell>
          <cell r="C33">
            <v>2952353</v>
          </cell>
          <cell r="D33">
            <v>2063761</v>
          </cell>
          <cell r="E33">
            <v>36770</v>
          </cell>
          <cell r="F33">
            <v>3582</v>
          </cell>
          <cell r="G33">
            <v>6385164</v>
          </cell>
          <cell r="H33">
            <v>1894707</v>
          </cell>
          <cell r="I33">
            <v>2922</v>
          </cell>
          <cell r="J33">
            <v>8282793</v>
          </cell>
          <cell r="K33">
            <v>2063761</v>
          </cell>
        </row>
        <row r="34">
          <cell r="A34" t="str">
            <v>Expected return on assets</v>
          </cell>
          <cell r="B34">
            <v>-720796</v>
          </cell>
          <cell r="C34">
            <v>-2790592</v>
          </cell>
          <cell r="D34">
            <v>-3604571</v>
          </cell>
          <cell r="E34">
            <v>-223057</v>
          </cell>
          <cell r="F34">
            <v>0</v>
          </cell>
          <cell r="G34">
            <v>-7339016</v>
          </cell>
          <cell r="H34">
            <v>0</v>
          </cell>
          <cell r="I34">
            <v>0</v>
          </cell>
          <cell r="J34">
            <v>-7339016</v>
          </cell>
          <cell r="K34">
            <v>-3604571</v>
          </cell>
        </row>
        <row r="35">
          <cell r="A35" t="str">
            <v>Amortizations:</v>
          </cell>
        </row>
        <row r="36">
          <cell r="A36" t="str">
            <v>Transition</v>
          </cell>
          <cell r="B36">
            <v>0</v>
          </cell>
          <cell r="C36">
            <v>0</v>
          </cell>
          <cell r="D36">
            <v>0</v>
          </cell>
          <cell r="E36">
            <v>0</v>
          </cell>
          <cell r="F36">
            <v>0</v>
          </cell>
          <cell r="G36">
            <v>0</v>
          </cell>
          <cell r="H36">
            <v>0</v>
          </cell>
          <cell r="I36">
            <v>0</v>
          </cell>
          <cell r="J36">
            <v>0</v>
          </cell>
          <cell r="K36">
            <v>0</v>
          </cell>
        </row>
        <row r="37">
          <cell r="A37" t="str">
            <v>Prior service cost</v>
          </cell>
          <cell r="B37">
            <v>78595</v>
          </cell>
          <cell r="C37">
            <v>139169</v>
          </cell>
          <cell r="D37">
            <v>131663</v>
          </cell>
          <cell r="E37">
            <v>2473</v>
          </cell>
          <cell r="F37">
            <v>344</v>
          </cell>
          <cell r="G37">
            <v>352244</v>
          </cell>
          <cell r="H37">
            <v>496348</v>
          </cell>
          <cell r="I37">
            <v>0</v>
          </cell>
          <cell r="J37">
            <v>848592</v>
          </cell>
          <cell r="K37">
            <v>131663</v>
          </cell>
        </row>
        <row r="38">
          <cell r="A38" t="str">
            <v>(Gain)/loss</v>
          </cell>
          <cell r="B38">
            <v>0</v>
          </cell>
          <cell r="C38">
            <v>0</v>
          </cell>
          <cell r="D38">
            <v>0</v>
          </cell>
          <cell r="E38">
            <v>0</v>
          </cell>
          <cell r="F38">
            <v>0</v>
          </cell>
          <cell r="G38">
            <v>0</v>
          </cell>
          <cell r="H38">
            <v>-63928</v>
          </cell>
          <cell r="I38">
            <v>-7857</v>
          </cell>
          <cell r="J38">
            <v>-71785</v>
          </cell>
          <cell r="K38">
            <v>0</v>
          </cell>
        </row>
        <row r="39">
          <cell r="A39" t="str">
            <v>ASC 715 NPBC</v>
          </cell>
          <cell r="B39">
            <v>1310620</v>
          </cell>
          <cell r="C39">
            <v>2236143</v>
          </cell>
          <cell r="D39">
            <v>1173672</v>
          </cell>
          <cell r="E39">
            <v>-183814</v>
          </cell>
          <cell r="F39">
            <v>3926</v>
          </cell>
          <cell r="G39">
            <v>4540547</v>
          </cell>
          <cell r="H39">
            <v>2830637</v>
          </cell>
          <cell r="I39">
            <v>-4935</v>
          </cell>
          <cell r="J39">
            <v>7366249</v>
          </cell>
          <cell r="K39">
            <v>1173672</v>
          </cell>
        </row>
        <row r="48">
          <cell r="A48" t="str">
            <v>LG&amp;E &amp; KU Energy LLC</v>
          </cell>
        </row>
        <row r="49">
          <cell r="A49" t="str">
            <v>2019 Estimated ASC 715 Net Periodic Benefit Cost ("NPBC") For Postretirement Benefit Plan</v>
          </cell>
        </row>
        <row r="52">
          <cell r="B52" t="str">
            <v>Regulatory</v>
          </cell>
          <cell r="C52" t="str">
            <v>Regulatory</v>
          </cell>
          <cell r="D52" t="str">
            <v>Financial</v>
          </cell>
          <cell r="E52" t="str">
            <v>Financial</v>
          </cell>
          <cell r="F52" t="str">
            <v>Financial</v>
          </cell>
          <cell r="H52" t="str">
            <v>Regulatory</v>
          </cell>
          <cell r="I52" t="str">
            <v>Financial</v>
          </cell>
          <cell r="J52" t="str">
            <v>Consolidated</v>
          </cell>
          <cell r="K52" t="str">
            <v>Regulatory</v>
          </cell>
        </row>
        <row r="53">
          <cell r="B53" t="str">
            <v>Non-Union</v>
          </cell>
          <cell r="H53" t="str">
            <v>LG&amp;E Union</v>
          </cell>
          <cell r="I53" t="str">
            <v>WKE Union</v>
          </cell>
        </row>
        <row r="54">
          <cell r="B54" t="str">
            <v>LG&amp;E</v>
          </cell>
          <cell r="C54" t="str">
            <v>KU</v>
          </cell>
          <cell r="D54" t="str">
            <v>ServCo</v>
          </cell>
          <cell r="E54" t="str">
            <v>WKE</v>
          </cell>
          <cell r="F54" t="str">
            <v>International</v>
          </cell>
          <cell r="G54" t="str">
            <v>Total</v>
          </cell>
          <cell r="J54" t="str">
            <v>US GAAP</v>
          </cell>
          <cell r="K54" t="str">
            <v>ServCo</v>
          </cell>
        </row>
        <row r="55">
          <cell r="A55" t="str">
            <v>Service cost</v>
          </cell>
          <cell r="B55">
            <v>647153</v>
          </cell>
          <cell r="C55">
            <v>2006622</v>
          </cell>
          <cell r="D55">
            <v>2678125</v>
          </cell>
          <cell r="E55">
            <v>0</v>
          </cell>
          <cell r="F55">
            <v>0</v>
          </cell>
          <cell r="G55">
            <v>5331900</v>
          </cell>
          <cell r="H55">
            <v>522090</v>
          </cell>
          <cell r="I55">
            <v>0</v>
          </cell>
          <cell r="J55">
            <v>5853990</v>
          </cell>
          <cell r="K55">
            <v>2678125</v>
          </cell>
        </row>
        <row r="56">
          <cell r="A56" t="str">
            <v>Interest cost</v>
          </cell>
          <cell r="B56">
            <v>1307008</v>
          </cell>
          <cell r="C56">
            <v>2932657</v>
          </cell>
          <cell r="D56">
            <v>2132768</v>
          </cell>
          <cell r="E56">
            <v>35246</v>
          </cell>
          <cell r="F56">
            <v>3431</v>
          </cell>
          <cell r="G56">
            <v>6411110</v>
          </cell>
          <cell r="H56">
            <v>1839559</v>
          </cell>
          <cell r="I56">
            <v>2360</v>
          </cell>
          <cell r="J56">
            <v>8253029</v>
          </cell>
          <cell r="K56">
            <v>2132768</v>
          </cell>
        </row>
        <row r="57">
          <cell r="A57" t="str">
            <v>Expected return on assets</v>
          </cell>
          <cell r="B57">
            <v>-691726</v>
          </cell>
          <cell r="C57">
            <v>-2849285</v>
          </cell>
          <cell r="D57">
            <v>-3955552</v>
          </cell>
          <cell r="E57">
            <v>-233818</v>
          </cell>
          <cell r="F57">
            <v>0</v>
          </cell>
          <cell r="G57">
            <v>-7730381</v>
          </cell>
          <cell r="H57">
            <v>0</v>
          </cell>
          <cell r="I57">
            <v>0</v>
          </cell>
          <cell r="J57">
            <v>-7730381</v>
          </cell>
          <cell r="K57">
            <v>-3955552</v>
          </cell>
        </row>
        <row r="58">
          <cell r="A58" t="str">
            <v>Amortizations:</v>
          </cell>
        </row>
        <row r="59">
          <cell r="A59" t="str">
            <v>Transition</v>
          </cell>
          <cell r="B59">
            <v>0</v>
          </cell>
          <cell r="C59">
            <v>0</v>
          </cell>
          <cell r="D59">
            <v>0</v>
          </cell>
          <cell r="E59">
            <v>0</v>
          </cell>
          <cell r="F59">
            <v>0</v>
          </cell>
          <cell r="G59">
            <v>0</v>
          </cell>
          <cell r="H59">
            <v>0</v>
          </cell>
          <cell r="I59">
            <v>0</v>
          </cell>
          <cell r="J59">
            <v>0</v>
          </cell>
          <cell r="K59">
            <v>0</v>
          </cell>
        </row>
        <row r="60">
          <cell r="A60" t="str">
            <v>Prior service cost</v>
          </cell>
          <cell r="B60">
            <v>78595</v>
          </cell>
          <cell r="C60">
            <v>139169</v>
          </cell>
          <cell r="D60">
            <v>131663</v>
          </cell>
          <cell r="E60">
            <v>2473</v>
          </cell>
          <cell r="F60">
            <v>344</v>
          </cell>
          <cell r="G60">
            <v>352244</v>
          </cell>
          <cell r="H60">
            <v>496348</v>
          </cell>
          <cell r="I60">
            <v>0</v>
          </cell>
          <cell r="J60">
            <v>848592</v>
          </cell>
          <cell r="K60">
            <v>131663</v>
          </cell>
        </row>
        <row r="61">
          <cell r="A61" t="str">
            <v>(Gain)/loss</v>
          </cell>
          <cell r="B61">
            <v>0</v>
          </cell>
          <cell r="C61">
            <v>0</v>
          </cell>
          <cell r="D61">
            <v>0</v>
          </cell>
          <cell r="E61">
            <v>0</v>
          </cell>
          <cell r="F61">
            <v>0</v>
          </cell>
          <cell r="G61">
            <v>0</v>
          </cell>
          <cell r="H61">
            <v>-69710</v>
          </cell>
          <cell r="I61">
            <v>-7355</v>
          </cell>
          <cell r="J61">
            <v>-77065</v>
          </cell>
          <cell r="K61">
            <v>0</v>
          </cell>
        </row>
        <row r="62">
          <cell r="A62" t="str">
            <v>ASC 715 NPBC</v>
          </cell>
          <cell r="B62">
            <v>1341030</v>
          </cell>
          <cell r="C62">
            <v>2229163</v>
          </cell>
          <cell r="D62">
            <v>987004</v>
          </cell>
          <cell r="E62">
            <v>-196099</v>
          </cell>
          <cell r="F62">
            <v>3775</v>
          </cell>
          <cell r="G62">
            <v>4364873</v>
          </cell>
          <cell r="H62">
            <v>2788287</v>
          </cell>
          <cell r="I62">
            <v>-4995</v>
          </cell>
          <cell r="J62">
            <v>7148165</v>
          </cell>
          <cell r="K62">
            <v>987004</v>
          </cell>
        </row>
        <row r="72">
          <cell r="A72" t="str">
            <v>LG&amp;E &amp; KU Energy LLC</v>
          </cell>
        </row>
        <row r="73">
          <cell r="A73" t="str">
            <v>2020 Estimated ASC 715 Net Periodic Benefit Cost ("NPBC") For Postretirement Benefit Plan</v>
          </cell>
        </row>
        <row r="76">
          <cell r="B76" t="str">
            <v>Regulatory</v>
          </cell>
          <cell r="C76" t="str">
            <v>Regulatory</v>
          </cell>
          <cell r="D76" t="str">
            <v>Financial</v>
          </cell>
          <cell r="E76" t="str">
            <v>Financial</v>
          </cell>
          <cell r="F76" t="str">
            <v>Financial</v>
          </cell>
          <cell r="H76" t="str">
            <v>Regulatory</v>
          </cell>
          <cell r="I76" t="str">
            <v>Financial</v>
          </cell>
          <cell r="J76" t="str">
            <v>Consolidated</v>
          </cell>
          <cell r="K76" t="str">
            <v>Regulatory</v>
          </cell>
        </row>
        <row r="77">
          <cell r="B77" t="str">
            <v>Non-Union</v>
          </cell>
          <cell r="H77" t="str">
            <v>LG&amp;E Union</v>
          </cell>
          <cell r="I77" t="str">
            <v>WKE Union</v>
          </cell>
        </row>
        <row r="78">
          <cell r="B78" t="str">
            <v>LG&amp;E</v>
          </cell>
          <cell r="C78" t="str">
            <v>KU</v>
          </cell>
          <cell r="D78" t="str">
            <v>ServCo</v>
          </cell>
          <cell r="E78" t="str">
            <v>WKE</v>
          </cell>
          <cell r="F78" t="str">
            <v>International</v>
          </cell>
          <cell r="G78" t="str">
            <v>Total</v>
          </cell>
          <cell r="J78" t="str">
            <v>US GAAP</v>
          </cell>
          <cell r="K78" t="str">
            <v>ServCo</v>
          </cell>
        </row>
        <row r="79">
          <cell r="A79" t="str">
            <v>Service cost</v>
          </cell>
          <cell r="B79">
            <v>671033</v>
          </cell>
          <cell r="C79">
            <v>2080666</v>
          </cell>
          <cell r="D79">
            <v>2776948</v>
          </cell>
          <cell r="E79">
            <v>0</v>
          </cell>
          <cell r="F79">
            <v>0</v>
          </cell>
          <cell r="G79">
            <v>5528647</v>
          </cell>
          <cell r="H79">
            <v>541355</v>
          </cell>
          <cell r="I79">
            <v>0</v>
          </cell>
          <cell r="J79">
            <v>6070002</v>
          </cell>
          <cell r="K79">
            <v>2776948</v>
          </cell>
        </row>
        <row r="80">
          <cell r="A80" t="str">
            <v>Interest cost</v>
          </cell>
          <cell r="B80">
            <v>1282563</v>
          </cell>
          <cell r="C80">
            <v>2911198</v>
          </cell>
          <cell r="D80">
            <v>2194574</v>
          </cell>
          <cell r="E80">
            <v>33845</v>
          </cell>
          <cell r="F80">
            <v>3281</v>
          </cell>
          <cell r="G80">
            <v>6425461</v>
          </cell>
          <cell r="H80">
            <v>1780081</v>
          </cell>
          <cell r="I80">
            <v>1509</v>
          </cell>
          <cell r="J80">
            <v>8207051</v>
          </cell>
          <cell r="K80">
            <v>2194574</v>
          </cell>
        </row>
        <row r="81">
          <cell r="A81" t="str">
            <v>Expected return on assets</v>
          </cell>
          <cell r="B81">
            <v>-651740</v>
          </cell>
          <cell r="C81">
            <v>-2888989</v>
          </cell>
          <cell r="D81">
            <v>-4286959</v>
          </cell>
          <cell r="E81">
            <v>-246067</v>
          </cell>
          <cell r="F81">
            <v>0</v>
          </cell>
          <cell r="G81">
            <v>-8073755</v>
          </cell>
          <cell r="H81">
            <v>0</v>
          </cell>
          <cell r="I81">
            <v>0</v>
          </cell>
          <cell r="J81">
            <v>-8073755</v>
          </cell>
          <cell r="K81">
            <v>-4286959</v>
          </cell>
        </row>
        <row r="82">
          <cell r="A82" t="str">
            <v>Amortizations:</v>
          </cell>
        </row>
        <row r="83">
          <cell r="A83" t="str">
            <v>Transition</v>
          </cell>
          <cell r="B83">
            <v>0</v>
          </cell>
          <cell r="C83">
            <v>0</v>
          </cell>
          <cell r="D83">
            <v>0</v>
          </cell>
          <cell r="E83">
            <v>0</v>
          </cell>
          <cell r="F83">
            <v>0</v>
          </cell>
          <cell r="G83">
            <v>0</v>
          </cell>
          <cell r="H83">
            <v>0</v>
          </cell>
          <cell r="I83">
            <v>0</v>
          </cell>
          <cell r="J83">
            <v>0</v>
          </cell>
          <cell r="K83">
            <v>0</v>
          </cell>
        </row>
        <row r="84">
          <cell r="A84" t="str">
            <v>Prior service cost</v>
          </cell>
          <cell r="B84">
            <v>78595</v>
          </cell>
          <cell r="C84">
            <v>139169</v>
          </cell>
          <cell r="D84">
            <v>131663</v>
          </cell>
          <cell r="E84">
            <v>2473</v>
          </cell>
          <cell r="F84">
            <v>344</v>
          </cell>
          <cell r="G84">
            <v>352244</v>
          </cell>
          <cell r="H84">
            <v>496344</v>
          </cell>
          <cell r="I84">
            <v>0</v>
          </cell>
          <cell r="J84">
            <v>848588</v>
          </cell>
          <cell r="K84">
            <v>131663</v>
          </cell>
        </row>
        <row r="85">
          <cell r="A85" t="str">
            <v>(Gain)/loss</v>
          </cell>
          <cell r="B85">
            <v>0</v>
          </cell>
          <cell r="C85">
            <v>0</v>
          </cell>
          <cell r="D85">
            <v>0</v>
          </cell>
          <cell r="E85">
            <v>0</v>
          </cell>
          <cell r="F85">
            <v>0</v>
          </cell>
          <cell r="G85">
            <v>0</v>
          </cell>
          <cell r="H85">
            <v>-76358</v>
          </cell>
          <cell r="I85">
            <v>-6997</v>
          </cell>
          <cell r="J85">
            <v>-83355</v>
          </cell>
          <cell r="K85">
            <v>0</v>
          </cell>
        </row>
        <row r="86">
          <cell r="A86" t="str">
            <v>ASC 715 NPBC</v>
          </cell>
          <cell r="B86">
            <v>1380451</v>
          </cell>
          <cell r="C86">
            <v>2242044</v>
          </cell>
          <cell r="D86">
            <v>816226</v>
          </cell>
          <cell r="E86">
            <v>-209749</v>
          </cell>
          <cell r="F86">
            <v>3625</v>
          </cell>
          <cell r="G86">
            <v>4232597</v>
          </cell>
          <cell r="H86">
            <v>2741422</v>
          </cell>
          <cell r="I86">
            <v>-5488</v>
          </cell>
          <cell r="J86">
            <v>6968531</v>
          </cell>
          <cell r="K86">
            <v>816226</v>
          </cell>
        </row>
        <row r="95">
          <cell r="A95" t="str">
            <v>LG&amp;E &amp; KU Energy LLC</v>
          </cell>
        </row>
        <row r="96">
          <cell r="A96" t="str">
            <v>2021 Estimated ASC 715 Net Periodic Benefit Cost ("NPBC") For Postretirement Benefit Plan</v>
          </cell>
        </row>
        <row r="99">
          <cell r="B99" t="str">
            <v>Regulatory</v>
          </cell>
          <cell r="C99" t="str">
            <v>Regulatory</v>
          </cell>
          <cell r="D99" t="str">
            <v>Financial</v>
          </cell>
          <cell r="E99" t="str">
            <v>Financial</v>
          </cell>
          <cell r="F99" t="str">
            <v>Financial</v>
          </cell>
          <cell r="H99" t="str">
            <v>Regulatory</v>
          </cell>
          <cell r="I99" t="str">
            <v>Financial</v>
          </cell>
          <cell r="J99" t="str">
            <v>Consolidated</v>
          </cell>
          <cell r="K99" t="str">
            <v>Regulatory</v>
          </cell>
        </row>
        <row r="100">
          <cell r="B100" t="str">
            <v>Non-Union</v>
          </cell>
          <cell r="H100" t="str">
            <v>LG&amp;E Union</v>
          </cell>
          <cell r="I100" t="str">
            <v>WKE Union</v>
          </cell>
        </row>
        <row r="101">
          <cell r="B101" t="str">
            <v>LG&amp;E</v>
          </cell>
          <cell r="C101" t="str">
            <v>KU</v>
          </cell>
          <cell r="D101" t="str">
            <v>ServCo</v>
          </cell>
          <cell r="E101" t="str">
            <v>WKE</v>
          </cell>
          <cell r="F101" t="str">
            <v>International</v>
          </cell>
          <cell r="G101" t="str">
            <v>Total</v>
          </cell>
          <cell r="J101" t="str">
            <v>US GAAP</v>
          </cell>
          <cell r="K101" t="str">
            <v>ServCo</v>
          </cell>
        </row>
        <row r="102">
          <cell r="A102" t="str">
            <v>Service cost</v>
          </cell>
          <cell r="B102">
            <v>695794</v>
          </cell>
          <cell r="C102">
            <v>2157443</v>
          </cell>
          <cell r="D102">
            <v>2879417</v>
          </cell>
          <cell r="E102">
            <v>0</v>
          </cell>
          <cell r="F102">
            <v>0</v>
          </cell>
          <cell r="G102">
            <v>5732654</v>
          </cell>
          <cell r="H102">
            <v>561331</v>
          </cell>
          <cell r="I102">
            <v>0</v>
          </cell>
          <cell r="J102">
            <v>6293985</v>
          </cell>
          <cell r="K102">
            <v>2879417</v>
          </cell>
        </row>
        <row r="103">
          <cell r="A103" t="str">
            <v>Interest cost</v>
          </cell>
          <cell r="B103">
            <v>1255102</v>
          </cell>
          <cell r="C103">
            <v>2888493</v>
          </cell>
          <cell r="D103">
            <v>2250871</v>
          </cell>
          <cell r="E103">
            <v>32397</v>
          </cell>
          <cell r="F103">
            <v>3134</v>
          </cell>
          <cell r="G103">
            <v>6429997</v>
          </cell>
          <cell r="H103">
            <v>1718372</v>
          </cell>
          <cell r="I103">
            <v>800</v>
          </cell>
          <cell r="J103">
            <v>8149169</v>
          </cell>
          <cell r="K103">
            <v>2250871</v>
          </cell>
        </row>
        <row r="104">
          <cell r="A104" t="str">
            <v>Expected return on assets</v>
          </cell>
          <cell r="B104">
            <v>-584778</v>
          </cell>
          <cell r="C104">
            <v>-2865467</v>
          </cell>
          <cell r="D104">
            <v>-4539436</v>
          </cell>
          <cell r="E104">
            <v>-258898</v>
          </cell>
          <cell r="F104">
            <v>0</v>
          </cell>
          <cell r="G104">
            <v>-8248579</v>
          </cell>
          <cell r="H104">
            <v>0</v>
          </cell>
          <cell r="I104">
            <v>0</v>
          </cell>
          <cell r="J104">
            <v>-8248579</v>
          </cell>
          <cell r="K104">
            <v>-4539436</v>
          </cell>
        </row>
        <row r="105">
          <cell r="A105" t="str">
            <v>Amortizations:</v>
          </cell>
        </row>
        <row r="106">
          <cell r="A106" t="str">
            <v>Transition</v>
          </cell>
          <cell r="B106">
            <v>0</v>
          </cell>
          <cell r="C106">
            <v>0</v>
          </cell>
          <cell r="D106">
            <v>0</v>
          </cell>
          <cell r="E106">
            <v>0</v>
          </cell>
          <cell r="F106">
            <v>0</v>
          </cell>
          <cell r="G106">
            <v>0</v>
          </cell>
          <cell r="H106">
            <v>0</v>
          </cell>
          <cell r="I106">
            <v>0</v>
          </cell>
          <cell r="J106">
            <v>0</v>
          </cell>
          <cell r="K106">
            <v>0</v>
          </cell>
        </row>
        <row r="107">
          <cell r="A107" t="str">
            <v>Prior service cost</v>
          </cell>
          <cell r="B107">
            <v>78595</v>
          </cell>
          <cell r="C107">
            <v>139169</v>
          </cell>
          <cell r="D107">
            <v>131663</v>
          </cell>
          <cell r="E107">
            <v>2473</v>
          </cell>
          <cell r="F107">
            <v>344</v>
          </cell>
          <cell r="G107">
            <v>352244</v>
          </cell>
          <cell r="H107">
            <v>120647</v>
          </cell>
          <cell r="I107">
            <v>0</v>
          </cell>
          <cell r="J107">
            <v>472891</v>
          </cell>
          <cell r="K107">
            <v>131663</v>
          </cell>
        </row>
        <row r="108">
          <cell r="A108" t="str">
            <v>(Gain)/loss</v>
          </cell>
          <cell r="B108">
            <v>0</v>
          </cell>
          <cell r="C108">
            <v>0</v>
          </cell>
          <cell r="D108">
            <v>0</v>
          </cell>
          <cell r="E108">
            <v>0</v>
          </cell>
          <cell r="F108">
            <v>0</v>
          </cell>
          <cell r="G108">
            <v>0</v>
          </cell>
          <cell r="H108">
            <v>-83008</v>
          </cell>
          <cell r="I108">
            <v>-6669</v>
          </cell>
          <cell r="J108">
            <v>-89677</v>
          </cell>
          <cell r="K108">
            <v>0</v>
          </cell>
        </row>
        <row r="109">
          <cell r="A109" t="str">
            <v>ASC 715 NPBC</v>
          </cell>
          <cell r="B109">
            <v>1444713</v>
          </cell>
          <cell r="C109">
            <v>2319638</v>
          </cell>
          <cell r="D109">
            <v>722515</v>
          </cell>
          <cell r="E109">
            <v>-224028</v>
          </cell>
          <cell r="F109">
            <v>3478</v>
          </cell>
          <cell r="G109">
            <v>4266316</v>
          </cell>
          <cell r="H109">
            <v>2317342</v>
          </cell>
          <cell r="I109">
            <v>-5869</v>
          </cell>
          <cell r="J109">
            <v>6577789</v>
          </cell>
          <cell r="K109">
            <v>722515</v>
          </cell>
        </row>
      </sheetData>
      <sheetData sheetId="9"/>
      <sheetData sheetId="10"/>
      <sheetData sheetId="1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pCache"/>
      <sheetName val="BneWorkBookProperties"/>
      <sheetName val="BneLog"/>
      <sheetName val="JE"/>
      <sheetName val="Plant Input"/>
      <sheetName val="EiS Data Dump"/>
      <sheetName val="Instructions"/>
      <sheetName val="Gen Serv Accrual Tab"/>
    </sheetNames>
    <sheetDataSet>
      <sheetData sheetId="0">
        <row r="1">
          <cell r="A1" t="str">
            <v>No</v>
          </cell>
        </row>
        <row r="2">
          <cell r="A2" t="str">
            <v>Yes</v>
          </cell>
        </row>
      </sheetData>
      <sheetData sheetId="1"/>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nk Model"/>
      <sheetName val="Bank Case - Blair"/>
      <sheetName val="Bank Case Buildup"/>
      <sheetName val="Net Sales"/>
      <sheetName val="Gross Profit"/>
      <sheetName val="expenses"/>
      <sheetName val="monthly - base case"/>
      <sheetName val="Standalone Base Case"/>
    </sheetNames>
    <sheetDataSet>
      <sheetData sheetId="0"/>
      <sheetData sheetId="1"/>
      <sheetData sheetId="2"/>
      <sheetData sheetId="3"/>
      <sheetData sheetId="4"/>
      <sheetData sheetId="5"/>
      <sheetData sheetId="6"/>
      <sheetData sheetId="7"/>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play Act vs Bud"/>
      <sheetName val="Display Act vs Bud QTR"/>
      <sheetName val="Display Act vs Forecast"/>
      <sheetName val="Detail YTD"/>
      <sheetName val="Detail by Co (Arg Reclass)"/>
      <sheetName val="Detail MTD"/>
      <sheetName val="Detail QTD"/>
      <sheetName val="LKE Forecast File"/>
      <sheetName val="LKE"/>
      <sheetName val="LGE"/>
      <sheetName val="KU"/>
      <sheetName val="IC"/>
      <sheetName val="UTILITIES"/>
      <sheetName val="OTHER"/>
      <sheetName val="EPS Calc"/>
      <sheetName val="PPL Ongo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4">
          <cell r="B4" t="str">
            <v>ACTUAL</v>
          </cell>
          <cell r="C4">
            <v>1</v>
          </cell>
          <cell r="D4">
            <v>1</v>
          </cell>
          <cell r="E4">
            <v>0</v>
          </cell>
          <cell r="F4">
            <v>0</v>
          </cell>
          <cell r="G4">
            <v>0</v>
          </cell>
          <cell r="H4">
            <v>0</v>
          </cell>
          <cell r="I4">
            <v>0</v>
          </cell>
          <cell r="J4">
            <v>0</v>
          </cell>
          <cell r="K4">
            <v>0</v>
          </cell>
          <cell r="L4">
            <v>0</v>
          </cell>
          <cell r="M4">
            <v>0</v>
          </cell>
          <cell r="N4">
            <v>0</v>
          </cell>
          <cell r="P4">
            <v>1</v>
          </cell>
          <cell r="Q4">
            <v>1</v>
          </cell>
          <cell r="R4">
            <v>0</v>
          </cell>
          <cell r="S4">
            <v>0</v>
          </cell>
          <cell r="T4">
            <v>0</v>
          </cell>
          <cell r="U4">
            <v>0</v>
          </cell>
          <cell r="V4">
            <v>0</v>
          </cell>
          <cell r="W4">
            <v>0</v>
          </cell>
          <cell r="X4">
            <v>0</v>
          </cell>
          <cell r="Y4">
            <v>0</v>
          </cell>
          <cell r="Z4">
            <v>0</v>
          </cell>
          <cell r="AA4">
            <v>0</v>
          </cell>
        </row>
        <row r="5">
          <cell r="A5">
            <v>1</v>
          </cell>
          <cell r="B5" t="str">
            <v>Revenues</v>
          </cell>
          <cell r="C5">
            <v>-7121.2810299999992</v>
          </cell>
          <cell r="D5">
            <v>-5937.5500900000015</v>
          </cell>
          <cell r="E5">
            <v>0</v>
          </cell>
          <cell r="F5">
            <v>0</v>
          </cell>
          <cell r="G5">
            <v>0</v>
          </cell>
          <cell r="H5">
            <v>0</v>
          </cell>
          <cell r="I5">
            <v>0</v>
          </cell>
          <cell r="J5">
            <v>0</v>
          </cell>
          <cell r="K5">
            <v>0</v>
          </cell>
          <cell r="L5">
            <v>0</v>
          </cell>
          <cell r="M5">
            <v>0</v>
          </cell>
          <cell r="N5">
            <v>0</v>
          </cell>
          <cell r="O5">
            <v>-13058.831120000001</v>
          </cell>
          <cell r="P5">
            <v>-7121.2810299999992</v>
          </cell>
          <cell r="Q5">
            <v>-13058.831120000001</v>
          </cell>
          <cell r="R5">
            <v>0</v>
          </cell>
          <cell r="S5">
            <v>0</v>
          </cell>
          <cell r="T5">
            <v>0</v>
          </cell>
          <cell r="U5">
            <v>0</v>
          </cell>
          <cell r="V5">
            <v>0</v>
          </cell>
          <cell r="W5">
            <v>0</v>
          </cell>
          <cell r="X5">
            <v>0</v>
          </cell>
          <cell r="Y5">
            <v>0</v>
          </cell>
          <cell r="Z5">
            <v>0</v>
          </cell>
          <cell r="AA5">
            <v>0</v>
          </cell>
          <cell r="AB5">
            <v>0</v>
          </cell>
          <cell r="AC5">
            <v>0</v>
          </cell>
          <cell r="AD5">
            <v>0</v>
          </cell>
          <cell r="AE5">
            <v>0</v>
          </cell>
        </row>
        <row r="6">
          <cell r="A6">
            <v>2</v>
          </cell>
          <cell r="B6" t="str">
            <v>Cost of Revenues</v>
          </cell>
          <cell r="C6">
            <v>7121.2810300000001</v>
          </cell>
          <cell r="D6">
            <v>5937.5500900000006</v>
          </cell>
          <cell r="E6">
            <v>0</v>
          </cell>
          <cell r="F6">
            <v>0</v>
          </cell>
          <cell r="G6">
            <v>0</v>
          </cell>
          <cell r="H6">
            <v>0</v>
          </cell>
          <cell r="I6">
            <v>0</v>
          </cell>
          <cell r="J6">
            <v>0</v>
          </cell>
          <cell r="K6">
            <v>0</v>
          </cell>
          <cell r="L6">
            <v>0</v>
          </cell>
          <cell r="M6">
            <v>0</v>
          </cell>
          <cell r="N6">
            <v>0</v>
          </cell>
          <cell r="O6">
            <v>13058.831120000001</v>
          </cell>
          <cell r="P6">
            <v>7121.2810300000001</v>
          </cell>
          <cell r="Q6">
            <v>13058.831120000001</v>
          </cell>
          <cell r="R6">
            <v>0</v>
          </cell>
          <cell r="S6">
            <v>0</v>
          </cell>
          <cell r="T6">
            <v>0</v>
          </cell>
          <cell r="U6">
            <v>0</v>
          </cell>
          <cell r="V6">
            <v>0</v>
          </cell>
          <cell r="W6">
            <v>0</v>
          </cell>
          <cell r="X6">
            <v>0</v>
          </cell>
          <cell r="Y6">
            <v>0</v>
          </cell>
          <cell r="Z6">
            <v>0</v>
          </cell>
          <cell r="AA6">
            <v>0</v>
          </cell>
          <cell r="AB6">
            <v>0</v>
          </cell>
          <cell r="AC6">
            <v>0</v>
          </cell>
          <cell r="AD6">
            <v>0</v>
          </cell>
          <cell r="AE6">
            <v>0</v>
          </cell>
        </row>
        <row r="7">
          <cell r="A7">
            <v>3</v>
          </cell>
          <cell r="B7" t="str">
            <v>Electric Margin</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0</v>
          </cell>
          <cell r="U7">
            <v>0</v>
          </cell>
          <cell r="V7">
            <v>0</v>
          </cell>
          <cell r="W7">
            <v>0</v>
          </cell>
          <cell r="X7">
            <v>0</v>
          </cell>
          <cell r="Y7">
            <v>0</v>
          </cell>
          <cell r="Z7">
            <v>0</v>
          </cell>
          <cell r="AA7">
            <v>0</v>
          </cell>
          <cell r="AB7">
            <v>0</v>
          </cell>
          <cell r="AC7">
            <v>0</v>
          </cell>
          <cell r="AD7">
            <v>0</v>
          </cell>
          <cell r="AE7">
            <v>0</v>
          </cell>
        </row>
        <row r="8">
          <cell r="A8">
            <v>4</v>
          </cell>
          <cell r="B8" t="str">
            <v xml:space="preserve">Gas Margin </v>
          </cell>
          <cell r="C8">
            <v>0</v>
          </cell>
          <cell r="D8">
            <v>0</v>
          </cell>
          <cell r="E8">
            <v>0</v>
          </cell>
          <cell r="F8">
            <v>0</v>
          </cell>
          <cell r="G8">
            <v>0</v>
          </cell>
          <cell r="H8">
            <v>0</v>
          </cell>
          <cell r="I8">
            <v>0</v>
          </cell>
          <cell r="J8">
            <v>0</v>
          </cell>
          <cell r="K8">
            <v>0</v>
          </cell>
          <cell r="L8">
            <v>0</v>
          </cell>
          <cell r="M8">
            <v>0</v>
          </cell>
          <cell r="N8">
            <v>0</v>
          </cell>
          <cell r="O8">
            <v>0</v>
          </cell>
          <cell r="P8">
            <v>0</v>
          </cell>
          <cell r="Q8">
            <v>0</v>
          </cell>
          <cell r="R8">
            <v>0</v>
          </cell>
          <cell r="S8">
            <v>0</v>
          </cell>
          <cell r="T8">
            <v>0</v>
          </cell>
          <cell r="U8">
            <v>0</v>
          </cell>
          <cell r="V8">
            <v>0</v>
          </cell>
          <cell r="W8">
            <v>0</v>
          </cell>
          <cell r="X8">
            <v>0</v>
          </cell>
          <cell r="Y8">
            <v>0</v>
          </cell>
          <cell r="Z8">
            <v>0</v>
          </cell>
          <cell r="AA8">
            <v>0</v>
          </cell>
          <cell r="AB8">
            <v>0</v>
          </cell>
          <cell r="AC8">
            <v>0</v>
          </cell>
          <cell r="AD8">
            <v>0</v>
          </cell>
          <cell r="AE8">
            <v>0</v>
          </cell>
        </row>
        <row r="9">
          <cell r="A9">
            <v>5</v>
          </cell>
          <cell r="B9" t="str">
            <v>Other Margin</v>
          </cell>
          <cell r="C9">
            <v>0</v>
          </cell>
          <cell r="D9">
            <v>0</v>
          </cell>
          <cell r="E9">
            <v>0</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cell r="AA9">
            <v>0</v>
          </cell>
          <cell r="AB9">
            <v>0</v>
          </cell>
          <cell r="AC9">
            <v>0</v>
          </cell>
          <cell r="AD9">
            <v>0</v>
          </cell>
          <cell r="AE9">
            <v>0</v>
          </cell>
        </row>
        <row r="10">
          <cell r="A10">
            <v>6</v>
          </cell>
          <cell r="B10" t="str">
            <v>O&amp;M</v>
          </cell>
          <cell r="C10">
            <v>0</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row>
        <row r="11">
          <cell r="A11">
            <v>7</v>
          </cell>
          <cell r="B11" t="str">
            <v>Other Inc &amp; Exp</v>
          </cell>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row>
        <row r="12">
          <cell r="A12">
            <v>8</v>
          </cell>
          <cell r="B12" t="str">
            <v>Depreciation</v>
          </cell>
          <cell r="C12">
            <v>0</v>
          </cell>
          <cell r="D12">
            <v>0</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row>
        <row r="13">
          <cell r="A13">
            <v>9</v>
          </cell>
          <cell r="B13" t="str">
            <v>Property tax</v>
          </cell>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row>
        <row r="14">
          <cell r="A14">
            <v>10</v>
          </cell>
          <cell r="B14" t="str">
            <v>Equity in Earnings</v>
          </cell>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0</v>
          </cell>
          <cell r="AA14">
            <v>0</v>
          </cell>
          <cell r="AB14">
            <v>0</v>
          </cell>
          <cell r="AC14">
            <v>0</v>
          </cell>
          <cell r="AD14">
            <v>0</v>
          </cell>
          <cell r="AE14">
            <v>0</v>
          </cell>
        </row>
        <row r="15">
          <cell r="A15">
            <v>11</v>
          </cell>
          <cell r="B15" t="str">
            <v>Interest</v>
          </cell>
          <cell r="C15">
            <v>0</v>
          </cell>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row>
        <row r="16">
          <cell r="A16">
            <v>13</v>
          </cell>
          <cell r="B16" t="str">
            <v>Income Tax</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row>
        <row r="17">
          <cell r="A17">
            <v>15</v>
          </cell>
          <cell r="B17" t="str">
            <v>Net Income From Operations</v>
          </cell>
          <cell r="C17">
            <v>0</v>
          </cell>
          <cell r="D17">
            <v>0</v>
          </cell>
          <cell r="E17">
            <v>0</v>
          </cell>
          <cell r="F17">
            <v>0</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row>
        <row r="18">
          <cell r="A18">
            <v>16</v>
          </cell>
          <cell r="B18" t="str">
            <v>Special Items</v>
          </cell>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row>
        <row r="19">
          <cell r="A19">
            <v>17</v>
          </cell>
          <cell r="B19" t="str">
            <v>Net Income</v>
          </cell>
          <cell r="C19">
            <v>0</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row>
      </sheetData>
      <sheetData sheetId="12" refreshError="1"/>
      <sheetData sheetId="13" refreshError="1"/>
      <sheetData sheetId="14" refreshError="1"/>
      <sheetData sheetId="15"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Proforma - circ ref"/>
      <sheetName val="Proforma - avoid"/>
      <sheetName val="Proforma - Macro"/>
      <sheetName val="TV "/>
      <sheetName val="JV Standalone"/>
      <sheetName val="Interest"/>
    </sheetNames>
    <sheetDataSet>
      <sheetData sheetId="0" refreshError="1">
        <row r="8">
          <cell r="D8">
            <v>0.3</v>
          </cell>
          <cell r="E8">
            <v>0.3</v>
          </cell>
          <cell r="F8">
            <v>0.3</v>
          </cell>
          <cell r="G8">
            <v>0.3</v>
          </cell>
          <cell r="H8">
            <v>0.3</v>
          </cell>
        </row>
        <row r="10">
          <cell r="D10">
            <v>0.06</v>
          </cell>
          <cell r="E10">
            <v>0.06</v>
          </cell>
          <cell r="F10">
            <v>0.06</v>
          </cell>
          <cell r="G10">
            <v>0.06</v>
          </cell>
          <cell r="H10">
            <v>0.06</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A1"/>
      <sheetName val="June 2012"/>
      <sheetName val="May 2012"/>
      <sheetName val="April 2012 - changed Co 19"/>
      <sheetName val="03.12"/>
      <sheetName val="02.12"/>
      <sheetName val="Support"/>
      <sheetName val="01.12"/>
      <sheetName val="Support 2012 Jan"/>
      <sheetName val="12.11"/>
      <sheetName val="11.11"/>
      <sheetName val="10.11"/>
      <sheetName val="9.11"/>
      <sheetName val="8.11 &amp; YTD Correction"/>
      <sheetName val="Aug Support"/>
      <sheetName val="7.11"/>
      <sheetName val="6.11"/>
      <sheetName val="Support 6.11 entry"/>
      <sheetName val="5.11"/>
      <sheetName val="Support 5.11 entry"/>
      <sheetName val="4.11"/>
      <sheetName val="3.11"/>
      <sheetName val="2.11"/>
      <sheetName val="1.11"/>
      <sheetName val="1.11 Do Not Use Reversed"/>
      <sheetName val="Support Mar 2011 J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14">
          <cell r="J14" t="str">
            <v>J002-0020-0111</v>
          </cell>
        </row>
      </sheetData>
      <sheetData sheetId="25"/>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play Act vs Bud"/>
      <sheetName val="LKE Income Statement"/>
      <sheetName val="Display Act vs Bud QTR"/>
      <sheetName val="Display Act vs Forecast"/>
      <sheetName val="Detail YTD"/>
      <sheetName val="Detail by Co (Arg Reclass)"/>
      <sheetName val="Detail MTD"/>
      <sheetName val="Detail QTD"/>
      <sheetName val="LKE Forecast File"/>
      <sheetName val="LKE"/>
      <sheetName val="LGE"/>
      <sheetName val="KU"/>
      <sheetName val="IC"/>
      <sheetName val="UTILITIES"/>
      <sheetName val="OTHER"/>
      <sheetName val="EPS Calc"/>
      <sheetName val="PPL Ongoing"/>
    </sheetNames>
    <sheetDataSet>
      <sheetData sheetId="0"/>
      <sheetData sheetId="1"/>
      <sheetData sheetId="2"/>
      <sheetData sheetId="3"/>
      <sheetData sheetId="4"/>
      <sheetData sheetId="5"/>
      <sheetData sheetId="6"/>
      <sheetData sheetId="7"/>
      <sheetData sheetId="8"/>
      <sheetData sheetId="9"/>
      <sheetData sheetId="10">
        <row r="4">
          <cell r="B4" t="str">
            <v>ACTUAL</v>
          </cell>
          <cell r="C4">
            <v>1</v>
          </cell>
          <cell r="D4">
            <v>1</v>
          </cell>
          <cell r="E4">
            <v>1</v>
          </cell>
          <cell r="F4">
            <v>0</v>
          </cell>
          <cell r="G4">
            <v>0</v>
          </cell>
          <cell r="H4">
            <v>0</v>
          </cell>
          <cell r="I4">
            <v>0</v>
          </cell>
          <cell r="J4">
            <v>0</v>
          </cell>
          <cell r="K4">
            <v>0</v>
          </cell>
          <cell r="L4">
            <v>0</v>
          </cell>
          <cell r="M4">
            <v>0</v>
          </cell>
          <cell r="N4">
            <v>0</v>
          </cell>
          <cell r="O4">
            <v>0</v>
          </cell>
          <cell r="P4">
            <v>1</v>
          </cell>
          <cell r="Q4">
            <v>1</v>
          </cell>
          <cell r="R4">
            <v>1</v>
          </cell>
          <cell r="S4">
            <v>0</v>
          </cell>
          <cell r="T4">
            <v>0</v>
          </cell>
          <cell r="U4">
            <v>0</v>
          </cell>
          <cell r="V4">
            <v>0</v>
          </cell>
          <cell r="W4">
            <v>0</v>
          </cell>
          <cell r="X4">
            <v>0</v>
          </cell>
          <cell r="Y4">
            <v>0</v>
          </cell>
          <cell r="Z4">
            <v>0</v>
          </cell>
          <cell r="AA4">
            <v>0</v>
          </cell>
          <cell r="AB4">
            <v>0</v>
          </cell>
          <cell r="AC4">
            <v>0</v>
          </cell>
          <cell r="AD4">
            <v>0</v>
          </cell>
          <cell r="AE4">
            <v>0</v>
          </cell>
        </row>
        <row r="5">
          <cell r="A5">
            <v>1</v>
          </cell>
          <cell r="B5" t="str">
            <v>Revenues</v>
          </cell>
          <cell r="C5">
            <v>145486.93153999999</v>
          </cell>
          <cell r="D5">
            <v>121481.16906000001</v>
          </cell>
          <cell r="E5">
            <v>124897.81424000004</v>
          </cell>
          <cell r="F5">
            <v>0</v>
          </cell>
          <cell r="G5">
            <v>0</v>
          </cell>
          <cell r="H5">
            <v>0</v>
          </cell>
          <cell r="I5">
            <v>0</v>
          </cell>
          <cell r="J5">
            <v>0</v>
          </cell>
          <cell r="K5">
            <v>0</v>
          </cell>
          <cell r="L5">
            <v>0</v>
          </cell>
          <cell r="M5">
            <v>0</v>
          </cell>
          <cell r="N5">
            <v>0</v>
          </cell>
          <cell r="O5">
            <v>391865.91484000004</v>
          </cell>
          <cell r="P5">
            <v>145486.93153999999</v>
          </cell>
          <cell r="Q5">
            <v>266968.10060000001</v>
          </cell>
          <cell r="R5">
            <v>391865.91484000004</v>
          </cell>
          <cell r="S5">
            <v>0</v>
          </cell>
          <cell r="T5">
            <v>0</v>
          </cell>
          <cell r="U5">
            <v>0</v>
          </cell>
          <cell r="V5">
            <v>0</v>
          </cell>
          <cell r="W5">
            <v>0</v>
          </cell>
          <cell r="X5">
            <v>0</v>
          </cell>
          <cell r="Y5">
            <v>0</v>
          </cell>
          <cell r="Z5">
            <v>0</v>
          </cell>
          <cell r="AA5">
            <v>0</v>
          </cell>
          <cell r="AB5">
            <v>391865.91484000004</v>
          </cell>
          <cell r="AC5">
            <v>-391865.91484000004</v>
          </cell>
          <cell r="AD5">
            <v>0</v>
          </cell>
          <cell r="AE5">
            <v>0</v>
          </cell>
        </row>
        <row r="6">
          <cell r="A6">
            <v>2</v>
          </cell>
          <cell r="B6" t="str">
            <v>Cost of Revenues</v>
          </cell>
          <cell r="C6">
            <v>-64161.094539999998</v>
          </cell>
          <cell r="D6">
            <v>-49187.793369999992</v>
          </cell>
          <cell r="E6">
            <v>-52772.113130000012</v>
          </cell>
          <cell r="F6">
            <v>0</v>
          </cell>
          <cell r="G6">
            <v>0</v>
          </cell>
          <cell r="H6">
            <v>0</v>
          </cell>
          <cell r="I6">
            <v>0</v>
          </cell>
          <cell r="J6">
            <v>0</v>
          </cell>
          <cell r="K6">
            <v>0</v>
          </cell>
          <cell r="L6">
            <v>0</v>
          </cell>
          <cell r="M6">
            <v>0</v>
          </cell>
          <cell r="N6">
            <v>0</v>
          </cell>
          <cell r="O6">
            <v>-166121.00104</v>
          </cell>
          <cell r="P6">
            <v>-64161.094539999998</v>
          </cell>
          <cell r="Q6">
            <v>-113348.88790999999</v>
          </cell>
          <cell r="R6">
            <v>-166121.00104</v>
          </cell>
          <cell r="S6">
            <v>0</v>
          </cell>
          <cell r="T6">
            <v>0</v>
          </cell>
          <cell r="U6">
            <v>0</v>
          </cell>
          <cell r="V6">
            <v>0</v>
          </cell>
          <cell r="W6">
            <v>0</v>
          </cell>
          <cell r="X6">
            <v>0</v>
          </cell>
          <cell r="Y6">
            <v>0</v>
          </cell>
          <cell r="Z6">
            <v>0</v>
          </cell>
          <cell r="AA6">
            <v>0</v>
          </cell>
          <cell r="AB6">
            <v>-166121.00104</v>
          </cell>
          <cell r="AC6">
            <v>166121.00104</v>
          </cell>
          <cell r="AD6">
            <v>0</v>
          </cell>
          <cell r="AE6">
            <v>0</v>
          </cell>
        </row>
        <row r="7">
          <cell r="A7">
            <v>3</v>
          </cell>
          <cell r="B7" t="str">
            <v>Electric Margin</v>
          </cell>
          <cell r="C7">
            <v>57402.263019999999</v>
          </cell>
          <cell r="D7">
            <v>50456.11490000003</v>
          </cell>
          <cell r="E7">
            <v>53409.157809999975</v>
          </cell>
          <cell r="F7">
            <v>0</v>
          </cell>
          <cell r="G7">
            <v>0</v>
          </cell>
          <cell r="H7">
            <v>0</v>
          </cell>
          <cell r="I7">
            <v>0</v>
          </cell>
          <cell r="J7">
            <v>0</v>
          </cell>
          <cell r="K7">
            <v>0</v>
          </cell>
          <cell r="L7">
            <v>0</v>
          </cell>
          <cell r="M7">
            <v>0</v>
          </cell>
          <cell r="N7">
            <v>0</v>
          </cell>
          <cell r="O7">
            <v>161267.53573</v>
          </cell>
          <cell r="P7">
            <v>57402.263019999999</v>
          </cell>
          <cell r="Q7">
            <v>107858.37792000003</v>
          </cell>
          <cell r="R7">
            <v>161267.53573</v>
          </cell>
          <cell r="S7">
            <v>0</v>
          </cell>
          <cell r="T7">
            <v>0</v>
          </cell>
          <cell r="U7">
            <v>0</v>
          </cell>
          <cell r="V7">
            <v>0</v>
          </cell>
          <cell r="W7">
            <v>0</v>
          </cell>
          <cell r="X7">
            <v>0</v>
          </cell>
          <cell r="Y7">
            <v>0</v>
          </cell>
          <cell r="Z7">
            <v>0</v>
          </cell>
          <cell r="AA7">
            <v>0</v>
          </cell>
          <cell r="AB7">
            <v>161267.53573</v>
          </cell>
          <cell r="AC7">
            <v>-161267.53573</v>
          </cell>
          <cell r="AD7">
            <v>0</v>
          </cell>
          <cell r="AE7">
            <v>0</v>
          </cell>
        </row>
        <row r="8">
          <cell r="A8">
            <v>4</v>
          </cell>
          <cell r="B8" t="str">
            <v xml:space="preserve">Gas Margin </v>
          </cell>
          <cell r="C8">
            <v>23923.573979999994</v>
          </cell>
          <cell r="D8">
            <v>21837.260790000008</v>
          </cell>
          <cell r="E8">
            <v>18716.543300000005</v>
          </cell>
          <cell r="F8">
            <v>0</v>
          </cell>
          <cell r="G8">
            <v>0</v>
          </cell>
          <cell r="H8">
            <v>0</v>
          </cell>
          <cell r="I8">
            <v>0</v>
          </cell>
          <cell r="J8">
            <v>0</v>
          </cell>
          <cell r="K8">
            <v>0</v>
          </cell>
          <cell r="L8">
            <v>0</v>
          </cell>
          <cell r="M8">
            <v>0</v>
          </cell>
          <cell r="N8">
            <v>0</v>
          </cell>
          <cell r="O8">
            <v>64477.378070000006</v>
          </cell>
          <cell r="P8">
            <v>23923.573979999994</v>
          </cell>
          <cell r="Q8">
            <v>45760.834770000001</v>
          </cell>
          <cell r="R8">
            <v>64477.378070000006</v>
          </cell>
          <cell r="S8">
            <v>0</v>
          </cell>
          <cell r="T8">
            <v>0</v>
          </cell>
          <cell r="U8">
            <v>0</v>
          </cell>
          <cell r="V8">
            <v>0</v>
          </cell>
          <cell r="W8">
            <v>0</v>
          </cell>
          <cell r="X8">
            <v>0</v>
          </cell>
          <cell r="Y8">
            <v>0</v>
          </cell>
          <cell r="Z8">
            <v>0</v>
          </cell>
          <cell r="AA8">
            <v>0</v>
          </cell>
          <cell r="AB8">
            <v>64477.378070000006</v>
          </cell>
          <cell r="AC8">
            <v>-64477.378070000006</v>
          </cell>
          <cell r="AD8">
            <v>0</v>
          </cell>
          <cell r="AE8">
            <v>0</v>
          </cell>
        </row>
        <row r="9">
          <cell r="A9">
            <v>5</v>
          </cell>
          <cell r="B9" t="str">
            <v>Other Margin</v>
          </cell>
          <cell r="C9">
            <v>0</v>
          </cell>
          <cell r="D9">
            <v>0</v>
          </cell>
          <cell r="E9">
            <v>0</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cell r="AA9">
            <v>0</v>
          </cell>
          <cell r="AB9">
            <v>0</v>
          </cell>
          <cell r="AC9">
            <v>0</v>
          </cell>
          <cell r="AD9">
            <v>0</v>
          </cell>
          <cell r="AE9">
            <v>0</v>
          </cell>
        </row>
        <row r="10">
          <cell r="A10">
            <v>6</v>
          </cell>
          <cell r="B10" t="str">
            <v>O&amp;M</v>
          </cell>
          <cell r="C10">
            <v>-24295.21185</v>
          </cell>
          <cell r="D10">
            <v>-23919.171159999991</v>
          </cell>
          <cell r="E10">
            <v>-28819.884570000024</v>
          </cell>
          <cell r="F10">
            <v>0</v>
          </cell>
          <cell r="G10">
            <v>0</v>
          </cell>
          <cell r="H10">
            <v>0</v>
          </cell>
          <cell r="I10">
            <v>0</v>
          </cell>
          <cell r="J10">
            <v>0</v>
          </cell>
          <cell r="K10">
            <v>0</v>
          </cell>
          <cell r="L10">
            <v>0</v>
          </cell>
          <cell r="M10">
            <v>0</v>
          </cell>
          <cell r="N10">
            <v>0</v>
          </cell>
          <cell r="O10">
            <v>-77034.267580000014</v>
          </cell>
          <cell r="P10">
            <v>-24295.21185</v>
          </cell>
          <cell r="Q10">
            <v>-48214.38300999999</v>
          </cell>
          <cell r="R10">
            <v>-77034.267580000014</v>
          </cell>
          <cell r="S10">
            <v>0</v>
          </cell>
          <cell r="T10">
            <v>0</v>
          </cell>
          <cell r="U10">
            <v>0</v>
          </cell>
          <cell r="V10">
            <v>0</v>
          </cell>
          <cell r="W10">
            <v>0</v>
          </cell>
          <cell r="X10">
            <v>0</v>
          </cell>
          <cell r="Y10">
            <v>0</v>
          </cell>
          <cell r="Z10">
            <v>0</v>
          </cell>
          <cell r="AA10">
            <v>0</v>
          </cell>
          <cell r="AB10">
            <v>-77034.267580000014</v>
          </cell>
          <cell r="AC10">
            <v>77034.267580000014</v>
          </cell>
          <cell r="AD10">
            <v>0</v>
          </cell>
          <cell r="AE10">
            <v>0</v>
          </cell>
        </row>
        <row r="11">
          <cell r="A11">
            <v>7</v>
          </cell>
          <cell r="B11" t="str">
            <v>Other Inc &amp; Exp</v>
          </cell>
          <cell r="C11">
            <v>-732.5877200000001</v>
          </cell>
          <cell r="D11">
            <v>-398.94239999999979</v>
          </cell>
          <cell r="E11">
            <v>-880.01309000000015</v>
          </cell>
          <cell r="F11">
            <v>0</v>
          </cell>
          <cell r="G11">
            <v>0</v>
          </cell>
          <cell r="H11">
            <v>0</v>
          </cell>
          <cell r="I11">
            <v>0</v>
          </cell>
          <cell r="J11">
            <v>0</v>
          </cell>
          <cell r="K11">
            <v>0</v>
          </cell>
          <cell r="L11">
            <v>0</v>
          </cell>
          <cell r="M11">
            <v>0</v>
          </cell>
          <cell r="N11">
            <v>0</v>
          </cell>
          <cell r="O11">
            <v>-2011.54321</v>
          </cell>
          <cell r="P11">
            <v>-732.5877200000001</v>
          </cell>
          <cell r="Q11">
            <v>-1131.5301199999999</v>
          </cell>
          <cell r="R11">
            <v>-2011.54321</v>
          </cell>
          <cell r="S11">
            <v>0</v>
          </cell>
          <cell r="T11">
            <v>0</v>
          </cell>
          <cell r="U11">
            <v>0</v>
          </cell>
          <cell r="V11">
            <v>0</v>
          </cell>
          <cell r="W11">
            <v>0</v>
          </cell>
          <cell r="X11">
            <v>0</v>
          </cell>
          <cell r="Y11">
            <v>0</v>
          </cell>
          <cell r="Z11">
            <v>0</v>
          </cell>
          <cell r="AA11">
            <v>0</v>
          </cell>
          <cell r="AB11">
            <v>-2011.54321</v>
          </cell>
          <cell r="AC11">
            <v>2011.54321</v>
          </cell>
          <cell r="AD11">
            <v>0</v>
          </cell>
          <cell r="AE11">
            <v>0</v>
          </cell>
        </row>
        <row r="12">
          <cell r="A12">
            <v>8</v>
          </cell>
          <cell r="B12" t="str">
            <v>Depreciation</v>
          </cell>
          <cell r="C12">
            <v>-11932.0658</v>
          </cell>
          <cell r="D12">
            <v>-11937.760870000002</v>
          </cell>
          <cell r="E12">
            <v>-11929.641819999997</v>
          </cell>
          <cell r="F12">
            <v>0</v>
          </cell>
          <cell r="G12">
            <v>0</v>
          </cell>
          <cell r="H12">
            <v>0</v>
          </cell>
          <cell r="I12">
            <v>0</v>
          </cell>
          <cell r="J12">
            <v>0</v>
          </cell>
          <cell r="K12">
            <v>0</v>
          </cell>
          <cell r="L12">
            <v>0</v>
          </cell>
          <cell r="M12">
            <v>0</v>
          </cell>
          <cell r="N12">
            <v>0</v>
          </cell>
          <cell r="O12">
            <v>-35799.468489999999</v>
          </cell>
          <cell r="P12">
            <v>-11932.0658</v>
          </cell>
          <cell r="Q12">
            <v>-23869.826670000002</v>
          </cell>
          <cell r="R12">
            <v>-35799.468489999999</v>
          </cell>
          <cell r="S12">
            <v>0</v>
          </cell>
          <cell r="T12">
            <v>0</v>
          </cell>
          <cell r="U12">
            <v>0</v>
          </cell>
          <cell r="V12">
            <v>0</v>
          </cell>
          <cell r="W12">
            <v>0</v>
          </cell>
          <cell r="X12">
            <v>0</v>
          </cell>
          <cell r="Y12">
            <v>0</v>
          </cell>
          <cell r="Z12">
            <v>0</v>
          </cell>
          <cell r="AA12">
            <v>0</v>
          </cell>
          <cell r="AB12">
            <v>-35799.468489999999</v>
          </cell>
          <cell r="AC12">
            <v>35799.468489999999</v>
          </cell>
          <cell r="AD12">
            <v>0</v>
          </cell>
          <cell r="AE12">
            <v>0</v>
          </cell>
        </row>
        <row r="13">
          <cell r="A13">
            <v>9</v>
          </cell>
          <cell r="B13" t="str">
            <v>Property tax</v>
          </cell>
          <cell r="C13">
            <v>-2397.3878399999999</v>
          </cell>
          <cell r="D13">
            <v>-2110.4197300000001</v>
          </cell>
          <cell r="E13">
            <v>-2489.2023900000004</v>
          </cell>
          <cell r="F13">
            <v>0</v>
          </cell>
          <cell r="G13">
            <v>0</v>
          </cell>
          <cell r="H13">
            <v>0</v>
          </cell>
          <cell r="I13">
            <v>0</v>
          </cell>
          <cell r="J13">
            <v>0</v>
          </cell>
          <cell r="K13">
            <v>0</v>
          </cell>
          <cell r="L13">
            <v>0</v>
          </cell>
          <cell r="M13">
            <v>0</v>
          </cell>
          <cell r="N13">
            <v>0</v>
          </cell>
          <cell r="O13">
            <v>-6997.0099600000003</v>
          </cell>
          <cell r="P13">
            <v>-2397.3878399999999</v>
          </cell>
          <cell r="Q13">
            <v>-4507.8075699999999</v>
          </cell>
          <cell r="R13">
            <v>-6997.0099600000003</v>
          </cell>
          <cell r="S13">
            <v>0</v>
          </cell>
          <cell r="T13">
            <v>0</v>
          </cell>
          <cell r="U13">
            <v>0</v>
          </cell>
          <cell r="V13">
            <v>0</v>
          </cell>
          <cell r="W13">
            <v>0</v>
          </cell>
          <cell r="X13">
            <v>0</v>
          </cell>
          <cell r="Y13">
            <v>0</v>
          </cell>
          <cell r="Z13">
            <v>0</v>
          </cell>
          <cell r="AA13">
            <v>0</v>
          </cell>
          <cell r="AB13">
            <v>-6997.0099600000003</v>
          </cell>
          <cell r="AC13">
            <v>6997.0099600000003</v>
          </cell>
          <cell r="AD13">
            <v>0</v>
          </cell>
          <cell r="AE13">
            <v>0</v>
          </cell>
        </row>
        <row r="14">
          <cell r="A14">
            <v>10</v>
          </cell>
          <cell r="B14" t="str">
            <v>Equity in Earnings</v>
          </cell>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0</v>
          </cell>
          <cell r="AA14">
            <v>0</v>
          </cell>
          <cell r="AB14">
            <v>0</v>
          </cell>
          <cell r="AC14">
            <v>0</v>
          </cell>
          <cell r="AD14">
            <v>0</v>
          </cell>
          <cell r="AE14">
            <v>0</v>
          </cell>
        </row>
        <row r="15">
          <cell r="A15">
            <v>11</v>
          </cell>
          <cell r="B15" t="str">
            <v>Interest</v>
          </cell>
          <cell r="C15">
            <v>-5693.6624099999999</v>
          </cell>
          <cell r="D15">
            <v>-5612.2243299999982</v>
          </cell>
          <cell r="E15">
            <v>-5715.6313500000033</v>
          </cell>
          <cell r="F15">
            <v>0</v>
          </cell>
          <cell r="G15">
            <v>0</v>
          </cell>
          <cell r="H15">
            <v>0</v>
          </cell>
          <cell r="I15">
            <v>0</v>
          </cell>
          <cell r="J15">
            <v>0</v>
          </cell>
          <cell r="K15">
            <v>0</v>
          </cell>
          <cell r="L15">
            <v>0</v>
          </cell>
          <cell r="M15">
            <v>0</v>
          </cell>
          <cell r="N15">
            <v>0</v>
          </cell>
          <cell r="O15">
            <v>-17021.518090000001</v>
          </cell>
          <cell r="P15">
            <v>-5693.6624099999999</v>
          </cell>
          <cell r="Q15">
            <v>-11305.886739999998</v>
          </cell>
          <cell r="R15">
            <v>-17021.518090000001</v>
          </cell>
          <cell r="S15">
            <v>0</v>
          </cell>
          <cell r="T15">
            <v>0</v>
          </cell>
          <cell r="U15">
            <v>0</v>
          </cell>
          <cell r="V15">
            <v>0</v>
          </cell>
          <cell r="W15">
            <v>0</v>
          </cell>
          <cell r="X15">
            <v>0</v>
          </cell>
          <cell r="Y15">
            <v>0</v>
          </cell>
          <cell r="Z15">
            <v>0</v>
          </cell>
          <cell r="AA15">
            <v>0</v>
          </cell>
          <cell r="AB15">
            <v>-17021.518090000001</v>
          </cell>
          <cell r="AC15">
            <v>17021.518090000001</v>
          </cell>
          <cell r="AD15">
            <v>0</v>
          </cell>
          <cell r="AE15">
            <v>0</v>
          </cell>
        </row>
        <row r="16">
          <cell r="A16">
            <v>13</v>
          </cell>
          <cell r="B16" t="str">
            <v>Income Tax</v>
          </cell>
          <cell r="C16">
            <v>-14018.69038</v>
          </cell>
          <cell r="D16">
            <v>-10949.235000000001</v>
          </cell>
          <cell r="E16">
            <v>-8281.4727100000018</v>
          </cell>
          <cell r="F16">
            <v>0</v>
          </cell>
          <cell r="G16">
            <v>0</v>
          </cell>
          <cell r="H16">
            <v>0</v>
          </cell>
          <cell r="I16">
            <v>0</v>
          </cell>
          <cell r="J16">
            <v>0</v>
          </cell>
          <cell r="K16">
            <v>0</v>
          </cell>
          <cell r="L16">
            <v>0</v>
          </cell>
          <cell r="M16">
            <v>0</v>
          </cell>
          <cell r="N16">
            <v>0</v>
          </cell>
          <cell r="O16">
            <v>-33249.398090000002</v>
          </cell>
          <cell r="P16">
            <v>-14018.69038</v>
          </cell>
          <cell r="Q16">
            <v>-24967.925380000001</v>
          </cell>
          <cell r="R16">
            <v>-33249.398090000002</v>
          </cell>
          <cell r="S16">
            <v>0</v>
          </cell>
          <cell r="T16">
            <v>0</v>
          </cell>
          <cell r="U16">
            <v>0</v>
          </cell>
          <cell r="V16">
            <v>0</v>
          </cell>
          <cell r="W16">
            <v>0</v>
          </cell>
          <cell r="X16">
            <v>0</v>
          </cell>
          <cell r="Y16">
            <v>0</v>
          </cell>
          <cell r="Z16">
            <v>0</v>
          </cell>
          <cell r="AA16">
            <v>0</v>
          </cell>
          <cell r="AB16">
            <v>-33249.398090000002</v>
          </cell>
          <cell r="AC16">
            <v>33249.398090000002</v>
          </cell>
          <cell r="AD16">
            <v>0</v>
          </cell>
          <cell r="AE16">
            <v>0</v>
          </cell>
        </row>
        <row r="17">
          <cell r="A17">
            <v>15</v>
          </cell>
          <cell r="B17" t="str">
            <v>Net Income From Operations</v>
          </cell>
          <cell r="C17">
            <v>22256.231</v>
          </cell>
          <cell r="D17">
            <v>17365.622200000049</v>
          </cell>
          <cell r="E17">
            <v>14009.855179999955</v>
          </cell>
          <cell r="F17">
            <v>0</v>
          </cell>
          <cell r="G17">
            <v>0</v>
          </cell>
          <cell r="H17">
            <v>0</v>
          </cell>
          <cell r="I17">
            <v>0</v>
          </cell>
          <cell r="J17">
            <v>0</v>
          </cell>
          <cell r="K17">
            <v>0</v>
          </cell>
          <cell r="L17">
            <v>0</v>
          </cell>
          <cell r="M17">
            <v>0</v>
          </cell>
          <cell r="N17">
            <v>0</v>
          </cell>
          <cell r="O17">
            <v>53631.708379999996</v>
          </cell>
          <cell r="P17">
            <v>22256.231</v>
          </cell>
          <cell r="Q17">
            <v>39621.853200000027</v>
          </cell>
          <cell r="R17">
            <v>53631.708379999996</v>
          </cell>
          <cell r="S17">
            <v>0</v>
          </cell>
          <cell r="T17">
            <v>0</v>
          </cell>
          <cell r="U17">
            <v>0</v>
          </cell>
          <cell r="V17">
            <v>0</v>
          </cell>
          <cell r="W17">
            <v>0</v>
          </cell>
          <cell r="X17">
            <v>0</v>
          </cell>
          <cell r="Y17">
            <v>0</v>
          </cell>
          <cell r="Z17">
            <v>0</v>
          </cell>
          <cell r="AA17">
            <v>0</v>
          </cell>
          <cell r="AB17">
            <v>53631.708379999996</v>
          </cell>
          <cell r="AC17">
            <v>-53631.708379999996</v>
          </cell>
          <cell r="AD17">
            <v>0</v>
          </cell>
          <cell r="AE17">
            <v>0</v>
          </cell>
        </row>
        <row r="18">
          <cell r="A18">
            <v>16</v>
          </cell>
          <cell r="B18" t="str">
            <v>Special Items</v>
          </cell>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row>
        <row r="19">
          <cell r="A19">
            <v>17</v>
          </cell>
          <cell r="B19" t="str">
            <v>Net Income</v>
          </cell>
          <cell r="C19">
            <v>22256.231</v>
          </cell>
          <cell r="D19">
            <v>17365.622200000049</v>
          </cell>
          <cell r="E19">
            <v>14009.855179999955</v>
          </cell>
          <cell r="F19">
            <v>0</v>
          </cell>
          <cell r="G19">
            <v>0</v>
          </cell>
          <cell r="H19">
            <v>0</v>
          </cell>
          <cell r="I19">
            <v>0</v>
          </cell>
          <cell r="J19">
            <v>0</v>
          </cell>
          <cell r="K19">
            <v>0</v>
          </cell>
          <cell r="L19">
            <v>0</v>
          </cell>
          <cell r="M19">
            <v>0</v>
          </cell>
          <cell r="N19">
            <v>0</v>
          </cell>
          <cell r="O19">
            <v>53631.708379999996</v>
          </cell>
          <cell r="P19">
            <v>22256.231</v>
          </cell>
          <cell r="Q19">
            <v>39621.853200000027</v>
          </cell>
          <cell r="R19">
            <v>53631.708379999996</v>
          </cell>
          <cell r="S19">
            <v>0</v>
          </cell>
          <cell r="T19">
            <v>0</v>
          </cell>
          <cell r="U19">
            <v>0</v>
          </cell>
          <cell r="V19">
            <v>0</v>
          </cell>
          <cell r="W19">
            <v>0</v>
          </cell>
          <cell r="X19">
            <v>0</v>
          </cell>
          <cell r="Y19">
            <v>0</v>
          </cell>
          <cell r="Z19">
            <v>0</v>
          </cell>
          <cell r="AA19">
            <v>0</v>
          </cell>
          <cell r="AB19">
            <v>53631.708379999996</v>
          </cell>
          <cell r="AC19">
            <v>-53631.708379999996</v>
          </cell>
          <cell r="AD19">
            <v>0</v>
          </cell>
          <cell r="AE19">
            <v>0</v>
          </cell>
        </row>
      </sheetData>
      <sheetData sheetId="11">
        <row r="5">
          <cell r="A5">
            <v>1</v>
          </cell>
          <cell r="B5" t="str">
            <v>Revenues</v>
          </cell>
          <cell r="C5">
            <v>160417.88397999998</v>
          </cell>
          <cell r="D5">
            <v>135378.97982000001</v>
          </cell>
          <cell r="E5">
            <v>141518.59194000001</v>
          </cell>
          <cell r="F5">
            <v>0</v>
          </cell>
          <cell r="G5">
            <v>0</v>
          </cell>
          <cell r="H5">
            <v>0</v>
          </cell>
          <cell r="I5">
            <v>0</v>
          </cell>
          <cell r="J5">
            <v>0</v>
          </cell>
          <cell r="K5">
            <v>0</v>
          </cell>
          <cell r="L5">
            <v>0</v>
          </cell>
          <cell r="M5">
            <v>0</v>
          </cell>
          <cell r="N5">
            <v>0</v>
          </cell>
          <cell r="O5">
            <v>437315.45574</v>
          </cell>
          <cell r="P5">
            <v>160417.88397999998</v>
          </cell>
          <cell r="Q5">
            <v>295796.86379999999</v>
          </cell>
          <cell r="R5">
            <v>437315.45574</v>
          </cell>
          <cell r="S5">
            <v>0</v>
          </cell>
          <cell r="T5">
            <v>0</v>
          </cell>
          <cell r="U5">
            <v>0</v>
          </cell>
          <cell r="V5">
            <v>0</v>
          </cell>
          <cell r="W5">
            <v>0</v>
          </cell>
          <cell r="X5">
            <v>0</v>
          </cell>
          <cell r="Y5">
            <v>0</v>
          </cell>
          <cell r="Z5">
            <v>0</v>
          </cell>
          <cell r="AA5">
            <v>0</v>
          </cell>
          <cell r="AB5">
            <v>437315.45574</v>
          </cell>
          <cell r="AC5">
            <v>-437315.45574</v>
          </cell>
          <cell r="AD5">
            <v>0</v>
          </cell>
          <cell r="AE5">
            <v>0</v>
          </cell>
        </row>
        <row r="6">
          <cell r="A6">
            <v>2</v>
          </cell>
          <cell r="B6" t="str">
            <v>Cost of Revenues</v>
          </cell>
          <cell r="C6">
            <v>-57671.068640000005</v>
          </cell>
          <cell r="D6">
            <v>-47418.111570000001</v>
          </cell>
          <cell r="E6">
            <v>-50994.014370000004</v>
          </cell>
          <cell r="F6">
            <v>0</v>
          </cell>
          <cell r="G6">
            <v>0</v>
          </cell>
          <cell r="H6">
            <v>0</v>
          </cell>
          <cell r="I6">
            <v>0</v>
          </cell>
          <cell r="J6">
            <v>0</v>
          </cell>
          <cell r="K6">
            <v>0</v>
          </cell>
          <cell r="L6">
            <v>0</v>
          </cell>
          <cell r="M6">
            <v>0</v>
          </cell>
          <cell r="N6">
            <v>0</v>
          </cell>
          <cell r="O6">
            <v>-156083.19458000001</v>
          </cell>
          <cell r="P6">
            <v>-57671.068640000005</v>
          </cell>
          <cell r="Q6">
            <v>-105089.18021000001</v>
          </cell>
          <cell r="R6">
            <v>-156083.19458000001</v>
          </cell>
          <cell r="S6">
            <v>0</v>
          </cell>
          <cell r="T6">
            <v>0</v>
          </cell>
          <cell r="U6">
            <v>0</v>
          </cell>
          <cell r="V6">
            <v>0</v>
          </cell>
          <cell r="W6">
            <v>0</v>
          </cell>
          <cell r="X6">
            <v>0</v>
          </cell>
          <cell r="Y6">
            <v>0</v>
          </cell>
          <cell r="Z6">
            <v>0</v>
          </cell>
          <cell r="AA6">
            <v>0</v>
          </cell>
          <cell r="AB6">
            <v>-156083.19458000001</v>
          </cell>
          <cell r="AC6">
            <v>156083.19458000001</v>
          </cell>
          <cell r="AD6">
            <v>0</v>
          </cell>
          <cell r="AE6">
            <v>0</v>
          </cell>
        </row>
        <row r="7">
          <cell r="A7">
            <v>3</v>
          </cell>
          <cell r="B7" t="str">
            <v>Electric Margin</v>
          </cell>
          <cell r="C7">
            <v>102746.81533999997</v>
          </cell>
          <cell r="D7">
            <v>87960.86825</v>
          </cell>
          <cell r="E7">
            <v>90524.577570000023</v>
          </cell>
          <cell r="F7">
            <v>0</v>
          </cell>
          <cell r="G7">
            <v>0</v>
          </cell>
          <cell r="H7">
            <v>0</v>
          </cell>
          <cell r="I7">
            <v>0</v>
          </cell>
          <cell r="J7">
            <v>0</v>
          </cell>
          <cell r="K7">
            <v>0</v>
          </cell>
          <cell r="L7">
            <v>0</v>
          </cell>
          <cell r="M7">
            <v>0</v>
          </cell>
          <cell r="N7">
            <v>0</v>
          </cell>
          <cell r="O7">
            <v>281232.26115999999</v>
          </cell>
          <cell r="P7">
            <v>102746.81533999997</v>
          </cell>
          <cell r="Q7">
            <v>190707.68358999997</v>
          </cell>
          <cell r="R7">
            <v>281232.26115999999</v>
          </cell>
          <cell r="S7">
            <v>0</v>
          </cell>
          <cell r="T7">
            <v>0</v>
          </cell>
          <cell r="U7">
            <v>0</v>
          </cell>
          <cell r="V7">
            <v>0</v>
          </cell>
          <cell r="W7">
            <v>0</v>
          </cell>
          <cell r="X7">
            <v>0</v>
          </cell>
          <cell r="Y7">
            <v>0</v>
          </cell>
          <cell r="Z7">
            <v>0</v>
          </cell>
          <cell r="AA7">
            <v>0</v>
          </cell>
          <cell r="AB7">
            <v>281232.26115999999</v>
          </cell>
          <cell r="AC7">
            <v>-281232.26115999999</v>
          </cell>
          <cell r="AD7">
            <v>0</v>
          </cell>
          <cell r="AE7">
            <v>0</v>
          </cell>
        </row>
        <row r="8">
          <cell r="A8">
            <v>4</v>
          </cell>
          <cell r="B8" t="str">
            <v xml:space="preserve">Gas Margin </v>
          </cell>
          <cell r="C8">
            <v>0</v>
          </cell>
          <cell r="D8">
            <v>0</v>
          </cell>
          <cell r="E8">
            <v>0</v>
          </cell>
          <cell r="F8">
            <v>0</v>
          </cell>
          <cell r="G8">
            <v>0</v>
          </cell>
          <cell r="H8">
            <v>0</v>
          </cell>
          <cell r="I8">
            <v>0</v>
          </cell>
          <cell r="J8">
            <v>0</v>
          </cell>
          <cell r="K8">
            <v>0</v>
          </cell>
          <cell r="L8">
            <v>0</v>
          </cell>
          <cell r="M8">
            <v>0</v>
          </cell>
          <cell r="N8">
            <v>0</v>
          </cell>
          <cell r="O8">
            <v>0</v>
          </cell>
          <cell r="P8">
            <v>0</v>
          </cell>
          <cell r="Q8">
            <v>0</v>
          </cell>
          <cell r="R8">
            <v>0</v>
          </cell>
          <cell r="S8">
            <v>0</v>
          </cell>
          <cell r="T8">
            <v>0</v>
          </cell>
          <cell r="U8">
            <v>0</v>
          </cell>
          <cell r="V8">
            <v>0</v>
          </cell>
          <cell r="W8">
            <v>0</v>
          </cell>
          <cell r="X8">
            <v>0</v>
          </cell>
          <cell r="Y8">
            <v>0</v>
          </cell>
          <cell r="Z8">
            <v>0</v>
          </cell>
          <cell r="AA8">
            <v>0</v>
          </cell>
          <cell r="AB8">
            <v>0</v>
          </cell>
          <cell r="AC8">
            <v>0</v>
          </cell>
          <cell r="AD8">
            <v>0</v>
          </cell>
          <cell r="AE8">
            <v>0</v>
          </cell>
        </row>
        <row r="9">
          <cell r="A9">
            <v>5</v>
          </cell>
          <cell r="B9" t="str">
            <v>Other Margin</v>
          </cell>
          <cell r="C9">
            <v>0</v>
          </cell>
          <cell r="D9">
            <v>0</v>
          </cell>
          <cell r="E9">
            <v>0</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cell r="AA9">
            <v>0</v>
          </cell>
          <cell r="AB9">
            <v>0</v>
          </cell>
          <cell r="AC9">
            <v>0</v>
          </cell>
          <cell r="AD9">
            <v>0</v>
          </cell>
          <cell r="AE9">
            <v>0</v>
          </cell>
        </row>
        <row r="10">
          <cell r="A10">
            <v>6</v>
          </cell>
          <cell r="B10" t="str">
            <v>O&amp;M</v>
          </cell>
          <cell r="C10">
            <v>-28896.835460000002</v>
          </cell>
          <cell r="D10">
            <v>-28529.793469999997</v>
          </cell>
          <cell r="E10">
            <v>-35612.032940000012</v>
          </cell>
          <cell r="F10">
            <v>0</v>
          </cell>
          <cell r="G10">
            <v>0</v>
          </cell>
          <cell r="H10">
            <v>0</v>
          </cell>
          <cell r="I10">
            <v>0</v>
          </cell>
          <cell r="J10">
            <v>0</v>
          </cell>
          <cell r="K10">
            <v>0</v>
          </cell>
          <cell r="L10">
            <v>0</v>
          </cell>
          <cell r="M10">
            <v>0</v>
          </cell>
          <cell r="N10">
            <v>0</v>
          </cell>
          <cell r="O10">
            <v>-93038.661870000011</v>
          </cell>
          <cell r="P10">
            <v>-28896.835460000002</v>
          </cell>
          <cell r="Q10">
            <v>-57426.628929999999</v>
          </cell>
          <cell r="R10">
            <v>-93038.661870000011</v>
          </cell>
          <cell r="S10">
            <v>0</v>
          </cell>
          <cell r="T10">
            <v>0</v>
          </cell>
          <cell r="U10">
            <v>0</v>
          </cell>
          <cell r="V10">
            <v>0</v>
          </cell>
          <cell r="W10">
            <v>0</v>
          </cell>
          <cell r="X10">
            <v>0</v>
          </cell>
          <cell r="Y10">
            <v>0</v>
          </cell>
          <cell r="Z10">
            <v>0</v>
          </cell>
          <cell r="AA10">
            <v>0</v>
          </cell>
          <cell r="AB10">
            <v>-93038.661870000011</v>
          </cell>
          <cell r="AC10">
            <v>93038.661870000011</v>
          </cell>
          <cell r="AD10">
            <v>0</v>
          </cell>
          <cell r="AE10">
            <v>0</v>
          </cell>
        </row>
        <row r="11">
          <cell r="A11">
            <v>7</v>
          </cell>
          <cell r="B11" t="str">
            <v>Other Inc &amp; Exp</v>
          </cell>
          <cell r="C11">
            <v>-599.71713</v>
          </cell>
          <cell r="D11">
            <v>-298.65518999999995</v>
          </cell>
          <cell r="E11">
            <v>-452.67858000000024</v>
          </cell>
          <cell r="F11">
            <v>0</v>
          </cell>
          <cell r="G11">
            <v>0</v>
          </cell>
          <cell r="H11">
            <v>0</v>
          </cell>
          <cell r="I11">
            <v>0</v>
          </cell>
          <cell r="J11">
            <v>0</v>
          </cell>
          <cell r="K11">
            <v>0</v>
          </cell>
          <cell r="L11">
            <v>0</v>
          </cell>
          <cell r="M11">
            <v>0</v>
          </cell>
          <cell r="N11">
            <v>0</v>
          </cell>
          <cell r="O11">
            <v>-1351.0509000000002</v>
          </cell>
          <cell r="P11">
            <v>-599.71713</v>
          </cell>
          <cell r="Q11">
            <v>-898.37231999999995</v>
          </cell>
          <cell r="R11">
            <v>-1351.0509000000002</v>
          </cell>
          <cell r="S11">
            <v>0</v>
          </cell>
          <cell r="T11">
            <v>0</v>
          </cell>
          <cell r="U11">
            <v>0</v>
          </cell>
          <cell r="V11">
            <v>0</v>
          </cell>
          <cell r="W11">
            <v>0</v>
          </cell>
          <cell r="X11">
            <v>0</v>
          </cell>
          <cell r="Y11">
            <v>0</v>
          </cell>
          <cell r="Z11">
            <v>0</v>
          </cell>
          <cell r="AA11">
            <v>0</v>
          </cell>
          <cell r="AB11">
            <v>-1351.0509000000002</v>
          </cell>
          <cell r="AC11">
            <v>1351.0509000000002</v>
          </cell>
          <cell r="AD11">
            <v>0</v>
          </cell>
          <cell r="AE11">
            <v>0</v>
          </cell>
        </row>
        <row r="12">
          <cell r="A12">
            <v>8</v>
          </cell>
          <cell r="B12" t="str">
            <v>Depreciation</v>
          </cell>
          <cell r="C12">
            <v>-17638.013629999998</v>
          </cell>
          <cell r="D12">
            <v>-17646.029400000003</v>
          </cell>
          <cell r="E12">
            <v>-17639.400159999997</v>
          </cell>
          <cell r="F12">
            <v>0</v>
          </cell>
          <cell r="G12">
            <v>0</v>
          </cell>
          <cell r="H12">
            <v>0</v>
          </cell>
          <cell r="I12">
            <v>0</v>
          </cell>
          <cell r="J12">
            <v>0</v>
          </cell>
          <cell r="K12">
            <v>0</v>
          </cell>
          <cell r="L12">
            <v>0</v>
          </cell>
          <cell r="M12">
            <v>0</v>
          </cell>
          <cell r="N12">
            <v>0</v>
          </cell>
          <cell r="O12">
            <v>-52923.443189999998</v>
          </cell>
          <cell r="P12">
            <v>-17638.013629999998</v>
          </cell>
          <cell r="Q12">
            <v>-35284.043030000001</v>
          </cell>
          <cell r="R12">
            <v>-52923.443189999998</v>
          </cell>
          <cell r="S12">
            <v>0</v>
          </cell>
          <cell r="T12">
            <v>0</v>
          </cell>
          <cell r="U12">
            <v>0</v>
          </cell>
          <cell r="V12">
            <v>0</v>
          </cell>
          <cell r="W12">
            <v>0</v>
          </cell>
          <cell r="X12">
            <v>0</v>
          </cell>
          <cell r="Y12">
            <v>0</v>
          </cell>
          <cell r="Z12">
            <v>0</v>
          </cell>
          <cell r="AA12">
            <v>0</v>
          </cell>
          <cell r="AB12">
            <v>-52923.443189999998</v>
          </cell>
          <cell r="AC12">
            <v>52923.443189999998</v>
          </cell>
          <cell r="AD12">
            <v>0</v>
          </cell>
          <cell r="AE12">
            <v>0</v>
          </cell>
        </row>
        <row r="13">
          <cell r="A13">
            <v>9</v>
          </cell>
          <cell r="B13" t="str">
            <v>Property tax</v>
          </cell>
          <cell r="C13">
            <v>-2428.8481200000001</v>
          </cell>
          <cell r="D13">
            <v>-2352.8079899999998</v>
          </cell>
          <cell r="E13">
            <v>-2413.6915100000006</v>
          </cell>
          <cell r="F13">
            <v>0</v>
          </cell>
          <cell r="G13">
            <v>0</v>
          </cell>
          <cell r="H13">
            <v>0</v>
          </cell>
          <cell r="I13">
            <v>0</v>
          </cell>
          <cell r="J13">
            <v>0</v>
          </cell>
          <cell r="K13">
            <v>0</v>
          </cell>
          <cell r="L13">
            <v>0</v>
          </cell>
          <cell r="M13">
            <v>0</v>
          </cell>
          <cell r="N13">
            <v>0</v>
          </cell>
          <cell r="O13">
            <v>-7195.3476200000005</v>
          </cell>
          <cell r="P13">
            <v>-2428.8481200000001</v>
          </cell>
          <cell r="Q13">
            <v>-4781.6561099999999</v>
          </cell>
          <cell r="R13">
            <v>-7195.3476200000005</v>
          </cell>
          <cell r="S13">
            <v>0</v>
          </cell>
          <cell r="T13">
            <v>0</v>
          </cell>
          <cell r="U13">
            <v>0</v>
          </cell>
          <cell r="V13">
            <v>0</v>
          </cell>
          <cell r="W13">
            <v>0</v>
          </cell>
          <cell r="X13">
            <v>0</v>
          </cell>
          <cell r="Y13">
            <v>0</v>
          </cell>
          <cell r="Z13">
            <v>0</v>
          </cell>
          <cell r="AA13">
            <v>0</v>
          </cell>
          <cell r="AB13">
            <v>-7195.3476200000005</v>
          </cell>
          <cell r="AC13">
            <v>7195.3476200000005</v>
          </cell>
          <cell r="AD13">
            <v>0</v>
          </cell>
          <cell r="AE13">
            <v>0</v>
          </cell>
        </row>
        <row r="14">
          <cell r="A14">
            <v>10</v>
          </cell>
          <cell r="B14" t="str">
            <v>Equity in Earnings</v>
          </cell>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0</v>
          </cell>
          <cell r="AA14">
            <v>0</v>
          </cell>
          <cell r="AB14">
            <v>0</v>
          </cell>
          <cell r="AC14">
            <v>0</v>
          </cell>
          <cell r="AD14">
            <v>0</v>
          </cell>
          <cell r="AE14">
            <v>0</v>
          </cell>
        </row>
        <row r="15">
          <cell r="A15">
            <v>11</v>
          </cell>
          <cell r="B15" t="str">
            <v>Interest</v>
          </cell>
          <cell r="C15">
            <v>-8025.3457300000009</v>
          </cell>
          <cell r="D15">
            <v>-7948.4976999999981</v>
          </cell>
          <cell r="E15">
            <v>-8046.7215799999994</v>
          </cell>
          <cell r="F15">
            <v>0</v>
          </cell>
          <cell r="G15">
            <v>0</v>
          </cell>
          <cell r="H15">
            <v>0</v>
          </cell>
          <cell r="I15">
            <v>0</v>
          </cell>
          <cell r="J15">
            <v>0</v>
          </cell>
          <cell r="K15">
            <v>0</v>
          </cell>
          <cell r="L15">
            <v>0</v>
          </cell>
          <cell r="M15">
            <v>0</v>
          </cell>
          <cell r="N15">
            <v>0</v>
          </cell>
          <cell r="O15">
            <v>-24020.565009999998</v>
          </cell>
          <cell r="P15">
            <v>-8025.3457300000009</v>
          </cell>
          <cell r="Q15">
            <v>-15973.843429999999</v>
          </cell>
          <cell r="R15">
            <v>-24020.565009999998</v>
          </cell>
          <cell r="S15">
            <v>0</v>
          </cell>
          <cell r="T15">
            <v>0</v>
          </cell>
          <cell r="U15">
            <v>0</v>
          </cell>
          <cell r="V15">
            <v>0</v>
          </cell>
          <cell r="W15">
            <v>0</v>
          </cell>
          <cell r="X15">
            <v>0</v>
          </cell>
          <cell r="Y15">
            <v>0</v>
          </cell>
          <cell r="Z15">
            <v>0</v>
          </cell>
          <cell r="AA15">
            <v>0</v>
          </cell>
          <cell r="AB15">
            <v>-24020.565009999998</v>
          </cell>
          <cell r="AC15">
            <v>24020.565009999998</v>
          </cell>
          <cell r="AD15">
            <v>0</v>
          </cell>
          <cell r="AE15">
            <v>0</v>
          </cell>
        </row>
        <row r="16">
          <cell r="A16">
            <v>13</v>
          </cell>
          <cell r="B16" t="str">
            <v>Income Tax</v>
          </cell>
          <cell r="C16">
            <v>-17413.380739999997</v>
          </cell>
          <cell r="D16">
            <v>-12078.948140000004</v>
          </cell>
          <cell r="E16">
            <v>-9482.6807200000039</v>
          </cell>
          <cell r="F16">
            <v>0</v>
          </cell>
          <cell r="G16">
            <v>0</v>
          </cell>
          <cell r="H16">
            <v>0</v>
          </cell>
          <cell r="I16">
            <v>0</v>
          </cell>
          <cell r="J16">
            <v>0</v>
          </cell>
          <cell r="K16">
            <v>0</v>
          </cell>
          <cell r="L16">
            <v>0</v>
          </cell>
          <cell r="M16">
            <v>0</v>
          </cell>
          <cell r="N16">
            <v>0</v>
          </cell>
          <cell r="O16">
            <v>-38975.009600000005</v>
          </cell>
          <cell r="P16">
            <v>-17413.380739999997</v>
          </cell>
          <cell r="Q16">
            <v>-29492.328880000001</v>
          </cell>
          <cell r="R16">
            <v>-38975.009600000005</v>
          </cell>
          <cell r="S16">
            <v>0</v>
          </cell>
          <cell r="T16">
            <v>0</v>
          </cell>
          <cell r="U16">
            <v>0</v>
          </cell>
          <cell r="V16">
            <v>0</v>
          </cell>
          <cell r="W16">
            <v>0</v>
          </cell>
          <cell r="X16">
            <v>0</v>
          </cell>
          <cell r="Y16">
            <v>0</v>
          </cell>
          <cell r="Z16">
            <v>0</v>
          </cell>
          <cell r="AA16">
            <v>0</v>
          </cell>
          <cell r="AB16">
            <v>-38975.009600000005</v>
          </cell>
          <cell r="AC16">
            <v>38975.009600000005</v>
          </cell>
          <cell r="AD16">
            <v>0</v>
          </cell>
          <cell r="AE16">
            <v>0</v>
          </cell>
        </row>
        <row r="17">
          <cell r="A17">
            <v>15</v>
          </cell>
          <cell r="B17" t="str">
            <v>Net Income From Operations</v>
          </cell>
          <cell r="C17">
            <v>27744.674529999964</v>
          </cell>
          <cell r="D17">
            <v>19106.13636</v>
          </cell>
          <cell r="E17">
            <v>16877.372080000016</v>
          </cell>
          <cell r="F17">
            <v>0</v>
          </cell>
          <cell r="G17">
            <v>0</v>
          </cell>
          <cell r="H17">
            <v>0</v>
          </cell>
          <cell r="I17">
            <v>0</v>
          </cell>
          <cell r="J17">
            <v>0</v>
          </cell>
          <cell r="K17">
            <v>0</v>
          </cell>
          <cell r="L17">
            <v>0</v>
          </cell>
          <cell r="M17">
            <v>0</v>
          </cell>
          <cell r="N17">
            <v>0</v>
          </cell>
          <cell r="O17">
            <v>63728.18296999998</v>
          </cell>
          <cell r="P17">
            <v>27744.674529999964</v>
          </cell>
          <cell r="Q17">
            <v>46850.810889999979</v>
          </cell>
          <cell r="R17">
            <v>63728.18296999998</v>
          </cell>
          <cell r="S17">
            <v>0</v>
          </cell>
          <cell r="T17">
            <v>0</v>
          </cell>
          <cell r="U17">
            <v>0</v>
          </cell>
          <cell r="V17">
            <v>0</v>
          </cell>
          <cell r="W17">
            <v>0</v>
          </cell>
          <cell r="X17">
            <v>0</v>
          </cell>
          <cell r="Y17">
            <v>0</v>
          </cell>
          <cell r="Z17">
            <v>0</v>
          </cell>
          <cell r="AA17">
            <v>0</v>
          </cell>
          <cell r="AB17">
            <v>63728.18296999998</v>
          </cell>
          <cell r="AC17">
            <v>-63728.18296999998</v>
          </cell>
          <cell r="AD17">
            <v>0</v>
          </cell>
          <cell r="AE17">
            <v>0</v>
          </cell>
        </row>
        <row r="18">
          <cell r="A18">
            <v>16</v>
          </cell>
          <cell r="B18" t="str">
            <v>Special Items</v>
          </cell>
          <cell r="C18">
            <v>0</v>
          </cell>
          <cell r="D18">
            <v>0</v>
          </cell>
          <cell r="E18">
            <v>-599.38938999999982</v>
          </cell>
          <cell r="F18">
            <v>0</v>
          </cell>
          <cell r="G18">
            <v>0</v>
          </cell>
          <cell r="H18">
            <v>0</v>
          </cell>
          <cell r="I18">
            <v>0</v>
          </cell>
          <cell r="J18">
            <v>0</v>
          </cell>
          <cell r="K18">
            <v>0</v>
          </cell>
          <cell r="L18">
            <v>0</v>
          </cell>
          <cell r="M18">
            <v>0</v>
          </cell>
          <cell r="N18">
            <v>0</v>
          </cell>
          <cell r="O18">
            <v>-599.38938999999982</v>
          </cell>
          <cell r="P18">
            <v>0</v>
          </cell>
          <cell r="Q18">
            <v>0</v>
          </cell>
          <cell r="R18">
            <v>-599.38938999999982</v>
          </cell>
          <cell r="S18">
            <v>0</v>
          </cell>
          <cell r="T18">
            <v>0</v>
          </cell>
          <cell r="U18">
            <v>0</v>
          </cell>
          <cell r="V18">
            <v>0</v>
          </cell>
          <cell r="W18">
            <v>0</v>
          </cell>
          <cell r="X18">
            <v>0</v>
          </cell>
          <cell r="Y18">
            <v>0</v>
          </cell>
          <cell r="Z18">
            <v>0</v>
          </cell>
          <cell r="AA18">
            <v>0</v>
          </cell>
          <cell r="AB18">
            <v>-599.38938999999982</v>
          </cell>
          <cell r="AC18">
            <v>599.38938999999982</v>
          </cell>
          <cell r="AD18">
            <v>0</v>
          </cell>
          <cell r="AE18">
            <v>0</v>
          </cell>
        </row>
        <row r="19">
          <cell r="A19">
            <v>17</v>
          </cell>
          <cell r="B19" t="str">
            <v>Net Income</v>
          </cell>
          <cell r="C19">
            <v>27744.674529999964</v>
          </cell>
          <cell r="D19">
            <v>19106.13636</v>
          </cell>
          <cell r="E19">
            <v>16277.982690000015</v>
          </cell>
          <cell r="F19">
            <v>0</v>
          </cell>
          <cell r="G19">
            <v>0</v>
          </cell>
          <cell r="H19">
            <v>0</v>
          </cell>
          <cell r="I19">
            <v>0</v>
          </cell>
          <cell r="J19">
            <v>0</v>
          </cell>
          <cell r="K19">
            <v>0</v>
          </cell>
          <cell r="L19">
            <v>0</v>
          </cell>
          <cell r="M19">
            <v>0</v>
          </cell>
          <cell r="N19">
            <v>0</v>
          </cell>
          <cell r="O19">
            <v>63128.793579999983</v>
          </cell>
          <cell r="P19">
            <v>27744.674529999964</v>
          </cell>
          <cell r="Q19">
            <v>46850.810889999979</v>
          </cell>
          <cell r="R19">
            <v>63128.793579999983</v>
          </cell>
          <cell r="S19">
            <v>0</v>
          </cell>
          <cell r="T19">
            <v>0</v>
          </cell>
          <cell r="U19">
            <v>0</v>
          </cell>
          <cell r="V19">
            <v>0</v>
          </cell>
          <cell r="W19">
            <v>0</v>
          </cell>
          <cell r="X19">
            <v>0</v>
          </cell>
          <cell r="Y19">
            <v>0</v>
          </cell>
          <cell r="Z19">
            <v>0</v>
          </cell>
          <cell r="AA19">
            <v>0</v>
          </cell>
          <cell r="AB19">
            <v>63128.793579999983</v>
          </cell>
          <cell r="AC19">
            <v>-63128.793579999983</v>
          </cell>
          <cell r="AD19">
            <v>0</v>
          </cell>
          <cell r="AE19">
            <v>0</v>
          </cell>
        </row>
      </sheetData>
      <sheetData sheetId="12"/>
      <sheetData sheetId="13"/>
      <sheetData sheetId="14"/>
      <sheetData sheetId="15"/>
      <sheetData sheetId="16"/>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Notes"/>
      <sheetName val="Inputs List"/>
      <sheetName val="Manual Inputs"/>
      <sheetName val="KU Over Under"/>
      <sheetName val="KU Recon Calcs"/>
      <sheetName val="LGE Over Under"/>
      <sheetName val="LGE Recon Calcs"/>
      <sheetName val="KU Evaluation of Estimate"/>
      <sheetName val="LGE Evaluation of Estimate"/>
      <sheetName val="Revenue Report"/>
      <sheetName val="ECR in Base Rates"/>
      <sheetName val="Reconciling Items"/>
      <sheetName val="KU Bal Sht Dec11"/>
      <sheetName val="KU Bal Sht Nov11"/>
      <sheetName val="Analysis of Bal Sht Change"/>
      <sheetName val="LGE Bal Sht Dec11"/>
      <sheetName val="LGE Bal Sht Nov11"/>
      <sheetName val="KU Input"/>
      <sheetName val="LGE Input"/>
      <sheetName val="Checks"/>
    </sheetNames>
    <sheetDataSet>
      <sheetData sheetId="0"/>
      <sheetData sheetId="1"/>
      <sheetData sheetId="2"/>
      <sheetData sheetId="3">
        <row r="1">
          <cell r="A1" t="str">
            <v>Description</v>
          </cell>
        </row>
        <row r="2">
          <cell r="A2" t="str">
            <v>Lookup</v>
          </cell>
          <cell r="B2" t="str">
            <v>Source</v>
          </cell>
          <cell r="C2" t="str">
            <v>x</v>
          </cell>
          <cell r="D2">
            <v>201112</v>
          </cell>
          <cell r="E2">
            <v>201111</v>
          </cell>
          <cell r="F2">
            <v>201110</v>
          </cell>
          <cell r="G2">
            <v>201109</v>
          </cell>
          <cell r="H2">
            <v>201108</v>
          </cell>
          <cell r="I2">
            <v>201107</v>
          </cell>
          <cell r="J2">
            <v>201106</v>
          </cell>
          <cell r="K2">
            <v>201105</v>
          </cell>
          <cell r="L2">
            <v>201104</v>
          </cell>
          <cell r="M2">
            <v>201103</v>
          </cell>
          <cell r="N2">
            <v>201102</v>
          </cell>
          <cell r="O2">
            <v>201101</v>
          </cell>
          <cell r="P2">
            <v>201012</v>
          </cell>
          <cell r="Q2">
            <v>201011</v>
          </cell>
          <cell r="R2">
            <v>201010</v>
          </cell>
          <cell r="S2">
            <v>201009</v>
          </cell>
          <cell r="T2">
            <v>201008</v>
          </cell>
          <cell r="U2">
            <v>201007</v>
          </cell>
          <cell r="V2">
            <v>0</v>
          </cell>
          <cell r="W2">
            <v>0</v>
          </cell>
          <cell r="X2">
            <v>0</v>
          </cell>
          <cell r="Y2">
            <v>0</v>
          </cell>
          <cell r="Z2">
            <v>0</v>
          </cell>
          <cell r="AA2">
            <v>0</v>
          </cell>
          <cell r="AB2">
            <v>0</v>
          </cell>
          <cell r="AC2">
            <v>0</v>
          </cell>
          <cell r="AD2">
            <v>0</v>
          </cell>
          <cell r="AE2">
            <v>0</v>
          </cell>
        </row>
        <row r="3">
          <cell r="A3" t="str">
            <v>x</v>
          </cell>
        </row>
        <row r="4">
          <cell r="A4" t="str">
            <v>x</v>
          </cell>
        </row>
        <row r="5">
          <cell r="A5" t="str">
            <v>x</v>
          </cell>
        </row>
        <row r="6">
          <cell r="A6" t="str">
            <v>KU</v>
          </cell>
        </row>
        <row r="7">
          <cell r="A7" t="str">
            <v>Unbilled kwh hours (current month)</v>
          </cell>
        </row>
        <row r="8">
          <cell r="A8" t="str">
            <v>Unbilled $ (current month)</v>
          </cell>
        </row>
        <row r="9">
          <cell r="A9" t="str">
            <v>Billed ECR Factor $ (current month)</v>
          </cell>
        </row>
        <row r="10">
          <cell r="A10" t="str">
            <v>Unbilled ECR Factor $ (current month)</v>
          </cell>
        </row>
        <row r="11">
          <cell r="A11" t="str">
            <v>Accrued ECR Factor $ (current month)</v>
          </cell>
        </row>
        <row r="12">
          <cell r="A12" t="str">
            <v>Billed kwh (current month)</v>
          </cell>
        </row>
        <row r="13">
          <cell r="A13" t="str">
            <v>Unbilled kwh (current month)</v>
          </cell>
        </row>
        <row r="15">
          <cell r="A15" t="str">
            <v>LGE</v>
          </cell>
        </row>
        <row r="16">
          <cell r="A16" t="str">
            <v>Unbilled kwh hours (reversed in current month)</v>
          </cell>
        </row>
        <row r="17">
          <cell r="A17" t="str">
            <v>Unbilled $ (reversed in current month)</v>
          </cell>
        </row>
        <row r="18">
          <cell r="A18" t="str">
            <v>Billed ECR Factor $ (current month)</v>
          </cell>
        </row>
        <row r="19">
          <cell r="A19" t="str">
            <v>Unbilled ECR Factor $ (current month)</v>
          </cell>
        </row>
        <row r="20">
          <cell r="A20" t="str">
            <v>Accrued ECR Factor $ (current month)</v>
          </cell>
        </row>
        <row r="21">
          <cell r="A21" t="str">
            <v>Billed kwh (current month)</v>
          </cell>
        </row>
        <row r="22">
          <cell r="A22" t="str">
            <v>Unbilled kwh (current month)</v>
          </cell>
        </row>
      </sheetData>
      <sheetData sheetId="4"/>
      <sheetData sheetId="5">
        <row r="1">
          <cell r="B1">
            <v>0</v>
          </cell>
          <cell r="D1" t="str">
            <v>Estimate</v>
          </cell>
          <cell r="E1" t="str">
            <v>Actual</v>
          </cell>
          <cell r="F1" t="str">
            <v>Estimate</v>
          </cell>
          <cell r="G1" t="str">
            <v>Actual</v>
          </cell>
          <cell r="H1" t="str">
            <v>Estimate</v>
          </cell>
          <cell r="I1" t="str">
            <v>Actual</v>
          </cell>
          <cell r="J1" t="str">
            <v>Estimate</v>
          </cell>
          <cell r="K1" t="str">
            <v>Actual</v>
          </cell>
          <cell r="L1" t="str">
            <v>Estimate</v>
          </cell>
          <cell r="M1" t="str">
            <v>Actual</v>
          </cell>
          <cell r="N1" t="str">
            <v>Estimate</v>
          </cell>
          <cell r="O1" t="str">
            <v>Actual</v>
          </cell>
          <cell r="P1" t="str">
            <v>Estimate</v>
          </cell>
          <cell r="Q1" t="str">
            <v>Actual</v>
          </cell>
          <cell r="R1" t="str">
            <v>Estimate</v>
          </cell>
          <cell r="S1" t="str">
            <v>Actual</v>
          </cell>
          <cell r="T1" t="str">
            <v>Estimate</v>
          </cell>
          <cell r="U1" t="str">
            <v>Actual</v>
          </cell>
          <cell r="V1" t="str">
            <v>Estimate</v>
          </cell>
          <cell r="W1" t="str">
            <v>Actual</v>
          </cell>
          <cell r="X1" t="str">
            <v>Estimate</v>
          </cell>
          <cell r="Y1" t="str">
            <v>Actual</v>
          </cell>
          <cell r="Z1" t="str">
            <v>Estimate</v>
          </cell>
          <cell r="AA1" t="str">
            <v>Actual</v>
          </cell>
          <cell r="AB1" t="str">
            <v>Estimate</v>
          </cell>
          <cell r="AC1" t="str">
            <v>Actual</v>
          </cell>
          <cell r="AD1" t="str">
            <v>Estimate</v>
          </cell>
          <cell r="AE1" t="str">
            <v>Actual</v>
          </cell>
          <cell r="AF1" t="str">
            <v>Estimate</v>
          </cell>
          <cell r="AG1" t="str">
            <v>Actual</v>
          </cell>
          <cell r="AH1" t="str">
            <v>Estimate</v>
          </cell>
          <cell r="AI1" t="str">
            <v>Actual</v>
          </cell>
          <cell r="AJ1" t="str">
            <v>Estimate</v>
          </cell>
          <cell r="AK1" t="str">
            <v>Actual</v>
          </cell>
          <cell r="AL1" t="str">
            <v>Estimate</v>
          </cell>
          <cell r="AM1" t="str">
            <v>Actual</v>
          </cell>
          <cell r="AN1" t="str">
            <v>Estimate</v>
          </cell>
          <cell r="AO1" t="str">
            <v>Actual</v>
          </cell>
          <cell r="AP1" t="str">
            <v>Estimate</v>
          </cell>
          <cell r="AQ1" t="str">
            <v>Actual</v>
          </cell>
          <cell r="AR1" t="str">
            <v>Estimate</v>
          </cell>
          <cell r="AS1" t="str">
            <v>Actual</v>
          </cell>
          <cell r="AT1" t="str">
            <v>Estimate</v>
          </cell>
        </row>
        <row r="4">
          <cell r="D4" t="str">
            <v>201112E</v>
          </cell>
        </row>
      </sheetData>
      <sheetData sheetId="6"/>
      <sheetData sheetId="7">
        <row r="1">
          <cell r="B1">
            <v>0</v>
          </cell>
          <cell r="D1" t="str">
            <v>Estimate</v>
          </cell>
          <cell r="E1" t="str">
            <v>Actual</v>
          </cell>
          <cell r="F1" t="str">
            <v>Estimate</v>
          </cell>
          <cell r="G1" t="str">
            <v>Actual</v>
          </cell>
          <cell r="H1" t="str">
            <v>Estimate</v>
          </cell>
          <cell r="I1" t="str">
            <v>Actual</v>
          </cell>
          <cell r="J1" t="str">
            <v>Estimate</v>
          </cell>
          <cell r="K1" t="str">
            <v>Actual</v>
          </cell>
          <cell r="L1" t="str">
            <v>Estimate</v>
          </cell>
          <cell r="M1" t="str">
            <v>Actual</v>
          </cell>
          <cell r="N1" t="str">
            <v>Estimate</v>
          </cell>
          <cell r="O1" t="str">
            <v>Actual</v>
          </cell>
          <cell r="P1" t="str">
            <v>Estimate</v>
          </cell>
          <cell r="Q1" t="str">
            <v>Actual</v>
          </cell>
          <cell r="R1" t="str">
            <v>Estimate</v>
          </cell>
          <cell r="S1" t="str">
            <v>Actual</v>
          </cell>
          <cell r="T1" t="str">
            <v>Estimate</v>
          </cell>
          <cell r="U1" t="str">
            <v>Actual</v>
          </cell>
          <cell r="V1" t="str">
            <v>Estimate</v>
          </cell>
          <cell r="W1" t="str">
            <v>Actual</v>
          </cell>
          <cell r="X1" t="str">
            <v>Estimate</v>
          </cell>
          <cell r="Y1" t="str">
            <v>Actual</v>
          </cell>
          <cell r="Z1" t="str">
            <v>Estimate</v>
          </cell>
          <cell r="AA1" t="str">
            <v>Actual</v>
          </cell>
          <cell r="AB1" t="str">
            <v>Estimate</v>
          </cell>
          <cell r="AC1" t="str">
            <v>Actual</v>
          </cell>
          <cell r="AD1" t="str">
            <v>Estimate</v>
          </cell>
          <cell r="AE1" t="str">
            <v>Actual</v>
          </cell>
          <cell r="AF1" t="str">
            <v>Estimate</v>
          </cell>
          <cell r="AG1" t="str">
            <v>Actual</v>
          </cell>
          <cell r="AH1" t="str">
            <v>Estimate</v>
          </cell>
          <cell r="AI1" t="str">
            <v>Actual</v>
          </cell>
          <cell r="AJ1" t="str">
            <v>Estimate</v>
          </cell>
          <cell r="AK1" t="str">
            <v>Actual</v>
          </cell>
          <cell r="AL1" t="str">
            <v>Estimate</v>
          </cell>
          <cell r="AM1" t="str">
            <v>Actual</v>
          </cell>
          <cell r="AN1" t="str">
            <v>Estimate</v>
          </cell>
          <cell r="AO1" t="str">
            <v>Actual</v>
          </cell>
          <cell r="AP1" t="str">
            <v>Estimate</v>
          </cell>
          <cell r="AQ1" t="str">
            <v>Actual</v>
          </cell>
          <cell r="AR1" t="str">
            <v>Estimate</v>
          </cell>
          <cell r="AS1" t="str">
            <v>Actual</v>
          </cell>
          <cell r="AT1" t="str">
            <v>Estimate</v>
          </cell>
        </row>
        <row r="4">
          <cell r="D4" t="str">
            <v>201112E</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6 LEM"/>
      <sheetName val="OFA report labor rpt"/>
      <sheetName val="No of Emp Ratio_Total w LPI_WKE"/>
      <sheetName val="SERVCO LABOR W LPI_WKE"/>
      <sheetName val="No of Emps Ratio_Total wo LPI"/>
      <sheetName val="SERVCO LABOR  WO LPI"/>
      <sheetName val="No of Emps Ratio_Loc w LPI_WKE"/>
      <sheetName val="No of Emps Ratio_Loc wo LPI"/>
      <sheetName val="No of Emps Ratio_LGEB"/>
      <sheetName val="No of Emps Ratio_LGEB w LPI_WKE"/>
      <sheetName val="No of Emps Ratio_LGEB wo LPI"/>
      <sheetName val="No of Emp Ratio_LGEB wo LPI_WKE"/>
      <sheetName val="No of Emplys Ratio_NonUnion"/>
      <sheetName val="No.Emp Ratio_NonUnion w LPI_WKE"/>
      <sheetName val="No Emplys Ratio_NonUnion WO LPI"/>
      <sheetName val="No Emp Ratio_NonUnion wo LPIWKE"/>
      <sheetName val="labo LOB"/>
      <sheetName val="No of EmpRatio_LOB w LPI_WKE"/>
      <sheetName val="Number of EmpRatio_LOB wo LPI"/>
      <sheetName val="No of Emps _Total"/>
      <sheetName val="No of Emps _Total LGE &amp; KU"/>
      <sheetName val="No. of Emps Ratio_Loc-LGE Ctr"/>
      <sheetName val="No of Emps Ratio_Loc - BOC"/>
      <sheetName val="No of EmpRatio_LOB"/>
      <sheetName val="2010 Headcount_LOB"/>
      <sheetName val="LOB formatted sheet 2010"/>
      <sheetName val="LOB PP data"/>
      <sheetName val="Servco labor by company2010"/>
      <sheetName val="2010 Emple by Co_pivot"/>
      <sheetName val="2010 Emple Summary_pivot"/>
      <sheetName val="2010 BOC Emp_pivot"/>
      <sheetName val="2010 LGE Bldg_pivot"/>
      <sheetName val="2010 employee data"/>
      <sheetName val="2006 employees"/>
      <sheetName val="Headcount_LOB w LPI_WKE"/>
      <sheetName val="2009 employee 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21">
          <cell r="D21">
            <v>0.44769999999999999</v>
          </cell>
        </row>
      </sheetData>
      <sheetData sheetId="20"/>
      <sheetData sheetId="21"/>
      <sheetData sheetId="22"/>
      <sheetData sheetId="23"/>
      <sheetData sheetId="24"/>
      <sheetData sheetId="25"/>
      <sheetData sheetId="26"/>
      <sheetData sheetId="27"/>
      <sheetData sheetId="28"/>
      <sheetData sheetId="29">
        <row r="5">
          <cell r="N5" t="str">
            <v>ADMIN</v>
          </cell>
          <cell r="O5">
            <v>14</v>
          </cell>
          <cell r="Q5">
            <v>7</v>
          </cell>
          <cell r="R5">
            <v>329</v>
          </cell>
          <cell r="T5">
            <v>64</v>
          </cell>
          <cell r="U5">
            <v>82</v>
          </cell>
          <cell r="V5">
            <v>22</v>
          </cell>
          <cell r="W5">
            <v>518</v>
          </cell>
          <cell r="Y5">
            <v>0</v>
          </cell>
          <cell r="Z5">
            <v>518</v>
          </cell>
          <cell r="AA5">
            <v>518</v>
          </cell>
        </row>
        <row r="6">
          <cell r="N6" t="str">
            <v>DISTR</v>
          </cell>
          <cell r="O6">
            <v>2</v>
          </cell>
          <cell r="Q6">
            <v>1</v>
          </cell>
          <cell r="R6">
            <v>73</v>
          </cell>
          <cell r="T6">
            <v>13</v>
          </cell>
          <cell r="U6">
            <v>18</v>
          </cell>
          <cell r="V6">
            <v>10</v>
          </cell>
          <cell r="W6">
            <v>117</v>
          </cell>
          <cell r="Y6">
            <v>0</v>
          </cell>
          <cell r="Z6">
            <v>117</v>
          </cell>
          <cell r="AA6">
            <v>117</v>
          </cell>
        </row>
        <row r="7">
          <cell r="N7" t="str">
            <v>METER</v>
          </cell>
          <cell r="O7">
            <v>2</v>
          </cell>
          <cell r="R7">
            <v>1</v>
          </cell>
          <cell r="T7">
            <v>3</v>
          </cell>
          <cell r="U7">
            <v>1</v>
          </cell>
          <cell r="W7">
            <v>7</v>
          </cell>
          <cell r="Y7">
            <v>0</v>
          </cell>
          <cell r="Z7">
            <v>7</v>
          </cell>
          <cell r="AA7">
            <v>7</v>
          </cell>
        </row>
        <row r="8">
          <cell r="N8" t="str">
            <v>NONREG</v>
          </cell>
          <cell r="O8">
            <v>1</v>
          </cell>
          <cell r="Q8">
            <v>1</v>
          </cell>
          <cell r="R8">
            <v>31</v>
          </cell>
          <cell r="T8">
            <v>8</v>
          </cell>
          <cell r="U8">
            <v>2</v>
          </cell>
          <cell r="V8">
            <v>5</v>
          </cell>
          <cell r="W8">
            <v>48</v>
          </cell>
          <cell r="Y8">
            <v>0</v>
          </cell>
          <cell r="Z8">
            <v>48</v>
          </cell>
          <cell r="AA8">
            <v>48</v>
          </cell>
        </row>
        <row r="9">
          <cell r="N9" t="str">
            <v>PRGEN</v>
          </cell>
          <cell r="O9">
            <v>5</v>
          </cell>
          <cell r="Q9">
            <v>3</v>
          </cell>
          <cell r="R9">
            <v>74</v>
          </cell>
          <cell r="T9">
            <v>16</v>
          </cell>
          <cell r="U9">
            <v>16</v>
          </cell>
          <cell r="V9">
            <v>3</v>
          </cell>
          <cell r="W9">
            <v>117</v>
          </cell>
          <cell r="Y9">
            <v>0</v>
          </cell>
          <cell r="Z9">
            <v>117</v>
          </cell>
          <cell r="AA9">
            <v>117</v>
          </cell>
        </row>
        <row r="10">
          <cell r="N10" t="str">
            <v>RETAIL</v>
          </cell>
          <cell r="O10">
            <v>1</v>
          </cell>
          <cell r="R10">
            <v>59</v>
          </cell>
          <cell r="T10">
            <v>12</v>
          </cell>
          <cell r="U10">
            <v>132</v>
          </cell>
          <cell r="V10">
            <v>3</v>
          </cell>
          <cell r="W10">
            <v>207</v>
          </cell>
          <cell r="Y10">
            <v>0</v>
          </cell>
          <cell r="Z10">
            <v>207</v>
          </cell>
          <cell r="AA10">
            <v>207</v>
          </cell>
        </row>
        <row r="11">
          <cell r="N11" t="str">
            <v>SUPPLY</v>
          </cell>
          <cell r="R11">
            <v>15</v>
          </cell>
          <cell r="T11">
            <v>4</v>
          </cell>
          <cell r="U11">
            <v>4</v>
          </cell>
          <cell r="V11">
            <v>1</v>
          </cell>
          <cell r="W11">
            <v>24</v>
          </cell>
          <cell r="Y11">
            <v>0</v>
          </cell>
          <cell r="Z11">
            <v>24</v>
          </cell>
          <cell r="AA11">
            <v>24</v>
          </cell>
        </row>
        <row r="12">
          <cell r="N12" t="str">
            <v>TRANS</v>
          </cell>
          <cell r="O12">
            <v>1</v>
          </cell>
          <cell r="R12">
            <v>107</v>
          </cell>
          <cell r="T12">
            <v>8</v>
          </cell>
          <cell r="U12">
            <v>8</v>
          </cell>
          <cell r="V12">
            <v>1</v>
          </cell>
          <cell r="W12">
            <v>125</v>
          </cell>
          <cell r="Y12">
            <v>0</v>
          </cell>
          <cell r="Z12">
            <v>125</v>
          </cell>
          <cell r="AA12">
            <v>125</v>
          </cell>
        </row>
        <row r="14">
          <cell r="N14" t="str">
            <v>ADMIN</v>
          </cell>
          <cell r="P14">
            <v>10</v>
          </cell>
          <cell r="R14">
            <v>3</v>
          </cell>
          <cell r="W14">
            <v>13</v>
          </cell>
          <cell r="Y14">
            <v>10</v>
          </cell>
          <cell r="Z14">
            <v>3</v>
          </cell>
          <cell r="AA14">
            <v>13</v>
          </cell>
        </row>
        <row r="15">
          <cell r="N15" t="str">
            <v>DISTR</v>
          </cell>
          <cell r="O15">
            <v>1</v>
          </cell>
          <cell r="P15">
            <v>309</v>
          </cell>
          <cell r="R15">
            <v>85</v>
          </cell>
          <cell r="T15">
            <v>9</v>
          </cell>
          <cell r="U15">
            <v>24</v>
          </cell>
          <cell r="V15">
            <v>1</v>
          </cell>
          <cell r="W15">
            <v>429</v>
          </cell>
          <cell r="Y15">
            <v>309</v>
          </cell>
          <cell r="Z15">
            <v>120</v>
          </cell>
          <cell r="AA15">
            <v>429</v>
          </cell>
        </row>
        <row r="16">
          <cell r="N16" t="str">
            <v>METER</v>
          </cell>
          <cell r="P16">
            <v>23</v>
          </cell>
          <cell r="R16">
            <v>3</v>
          </cell>
          <cell r="U16">
            <v>18</v>
          </cell>
          <cell r="W16">
            <v>44</v>
          </cell>
          <cell r="Y16">
            <v>23</v>
          </cell>
          <cell r="Z16">
            <v>21</v>
          </cell>
          <cell r="AA16">
            <v>44</v>
          </cell>
        </row>
        <row r="17">
          <cell r="N17" t="str">
            <v>PRGEN</v>
          </cell>
          <cell r="O17">
            <v>2</v>
          </cell>
          <cell r="P17">
            <v>335</v>
          </cell>
          <cell r="R17">
            <v>122</v>
          </cell>
          <cell r="T17">
            <v>10</v>
          </cell>
          <cell r="U17">
            <v>8</v>
          </cell>
          <cell r="V17">
            <v>3</v>
          </cell>
          <cell r="W17">
            <v>480</v>
          </cell>
          <cell r="Y17">
            <v>335</v>
          </cell>
          <cell r="Z17">
            <v>145</v>
          </cell>
          <cell r="AA17">
            <v>480</v>
          </cell>
        </row>
        <row r="18">
          <cell r="N18" t="str">
            <v>RETAIL</v>
          </cell>
          <cell r="P18">
            <v>9</v>
          </cell>
          <cell r="R18">
            <v>4</v>
          </cell>
          <cell r="U18">
            <v>43</v>
          </cell>
          <cell r="W18">
            <v>56</v>
          </cell>
          <cell r="Y18">
            <v>9</v>
          </cell>
          <cell r="Z18">
            <v>47</v>
          </cell>
          <cell r="AA18">
            <v>56</v>
          </cell>
        </row>
        <row r="20">
          <cell r="N20" t="str">
            <v>ADMIN</v>
          </cell>
          <cell r="U20">
            <v>10</v>
          </cell>
          <cell r="W20">
            <v>10</v>
          </cell>
          <cell r="Y20">
            <v>0</v>
          </cell>
          <cell r="Z20">
            <v>10</v>
          </cell>
          <cell r="AA20">
            <v>10</v>
          </cell>
        </row>
        <row r="21">
          <cell r="N21" t="str">
            <v>DISTR</v>
          </cell>
          <cell r="O21">
            <v>1</v>
          </cell>
          <cell r="P21">
            <v>85</v>
          </cell>
          <cell r="R21">
            <v>62</v>
          </cell>
          <cell r="S21">
            <v>182</v>
          </cell>
          <cell r="T21">
            <v>4</v>
          </cell>
          <cell r="U21">
            <v>35</v>
          </cell>
          <cell r="W21">
            <v>369</v>
          </cell>
          <cell r="Y21">
            <v>267</v>
          </cell>
          <cell r="Z21">
            <v>102</v>
          </cell>
          <cell r="AA21">
            <v>369</v>
          </cell>
        </row>
        <row r="22">
          <cell r="N22" t="str">
            <v>METER</v>
          </cell>
          <cell r="P22">
            <v>27</v>
          </cell>
          <cell r="R22">
            <v>4</v>
          </cell>
          <cell r="S22">
            <v>28</v>
          </cell>
          <cell r="U22">
            <v>9</v>
          </cell>
          <cell r="W22">
            <v>68</v>
          </cell>
          <cell r="Y22">
            <v>55</v>
          </cell>
          <cell r="Z22">
            <v>13</v>
          </cell>
          <cell r="AA22">
            <v>68</v>
          </cell>
        </row>
        <row r="23">
          <cell r="N23" t="str">
            <v>PRGEN</v>
          </cell>
          <cell r="P23">
            <v>33</v>
          </cell>
          <cell r="R23">
            <v>48</v>
          </cell>
          <cell r="S23">
            <v>244</v>
          </cell>
          <cell r="T23">
            <v>9</v>
          </cell>
          <cell r="U23">
            <v>73</v>
          </cell>
          <cell r="V23">
            <v>3</v>
          </cell>
          <cell r="W23">
            <v>410</v>
          </cell>
          <cell r="Y23">
            <v>277</v>
          </cell>
          <cell r="Z23">
            <v>133</v>
          </cell>
          <cell r="AA23">
            <v>410</v>
          </cell>
        </row>
        <row r="24">
          <cell r="N24" t="str">
            <v>RETAIL</v>
          </cell>
          <cell r="R24">
            <v>7</v>
          </cell>
          <cell r="U24">
            <v>102</v>
          </cell>
          <cell r="W24">
            <v>109</v>
          </cell>
          <cell r="Y24">
            <v>0</v>
          </cell>
          <cell r="Z24">
            <v>109</v>
          </cell>
          <cell r="AA24">
            <v>109</v>
          </cell>
        </row>
        <row r="25">
          <cell r="N25" t="str">
            <v>SUPPLY</v>
          </cell>
          <cell r="R25">
            <v>1</v>
          </cell>
          <cell r="U25">
            <v>7</v>
          </cell>
          <cell r="W25">
            <v>8</v>
          </cell>
          <cell r="Y25">
            <v>0</v>
          </cell>
          <cell r="Z25">
            <v>8</v>
          </cell>
          <cell r="AA25">
            <v>8</v>
          </cell>
        </row>
      </sheetData>
      <sheetData sheetId="30"/>
      <sheetData sheetId="31"/>
      <sheetData sheetId="32"/>
      <sheetData sheetId="33"/>
      <sheetData sheetId="34"/>
      <sheetData sheetId="35"/>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tings"/>
      <sheetName val="ColorCodes"/>
      <sheetName val="ColorCodesChannel"/>
      <sheetName val="ColorCodesStochastic"/>
      <sheetName val="Information"/>
      <sheetName val="Map"/>
      <sheetName val="Input"/>
      <sheetName val="Grey"/>
      <sheetName val="FAS_RW"/>
      <sheetName val="FAS_RWedits"/>
      <sheetName val="FASRWLiabilities001"/>
      <sheetName val="Cash"/>
      <sheetName val="CashSummary"/>
      <sheetName val="Actions"/>
      <sheetName val="Channel"/>
      <sheetName val="EditsTemplate"/>
      <sheetName val="SimulationData"/>
    </sheetNames>
    <sheetDataSet>
      <sheetData sheetId="0" refreshError="1"/>
      <sheetData sheetId="1" refreshError="1"/>
      <sheetData sheetId="2" refreshError="1"/>
      <sheetData sheetId="3" refreshError="1"/>
      <sheetData sheetId="4" refreshError="1"/>
      <sheetData sheetId="5" refreshError="1">
        <row r="138">
          <cell r="L138" t="str">
            <v>FVA</v>
          </cell>
          <cell r="M138" t="str">
            <v>MRV</v>
          </cell>
        </row>
        <row r="142">
          <cell r="L142" t="str">
            <v>Add to SC</v>
          </cell>
          <cell r="M142" t="str">
            <v>EROA is Net of Expense</v>
          </cell>
          <cell r="N142" t="str">
            <v>Not Included in Benefit Cost</v>
          </cell>
        </row>
        <row r="162">
          <cell r="L162" t="str">
            <v>Beginning of Next Year</v>
          </cell>
          <cell r="M162" t="str">
            <v>End of Current Year</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tings"/>
      <sheetName val="ColorCodes"/>
      <sheetName val="ColorCodesChannel"/>
      <sheetName val="ColorCodesStochastic"/>
      <sheetName val="Information"/>
      <sheetName val="Map"/>
      <sheetName val="Input"/>
      <sheetName val="Grey"/>
      <sheetName val="FAS"/>
      <sheetName val="FASedits"/>
      <sheetName val="FASLiabilities001"/>
      <sheetName val="USFunding"/>
      <sheetName val="USFundingLiabilities001"/>
      <sheetName val="Cash"/>
      <sheetName val="CashSummary"/>
      <sheetName val="USActions"/>
      <sheetName val="Channel"/>
      <sheetName val="EditsTemplate"/>
      <sheetName val="SimulationData"/>
    </sheetNames>
    <sheetDataSet>
      <sheetData sheetId="0"/>
      <sheetData sheetId="1"/>
      <sheetData sheetId="2"/>
      <sheetData sheetId="3"/>
      <sheetData sheetId="4"/>
      <sheetData sheetId="5">
        <row r="270">
          <cell r="L270" t="str">
            <v>FVA</v>
          </cell>
          <cell r="M270" t="str">
            <v>MRV</v>
          </cell>
        </row>
        <row r="274">
          <cell r="L274" t="str">
            <v>Add to SC</v>
          </cell>
          <cell r="M274" t="str">
            <v>EROA is Net of Expense</v>
          </cell>
          <cell r="N274" t="str">
            <v>Not Included in Benefit Cost</v>
          </cell>
        </row>
        <row r="294">
          <cell r="L294" t="str">
            <v>Beginning of Next Year</v>
          </cell>
          <cell r="M294" t="str">
            <v>End of Current Year</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tings"/>
      <sheetName val="ColorCodes"/>
      <sheetName val="ColorCodesChannel"/>
      <sheetName val="ColorCodesStochastic"/>
      <sheetName val="Information"/>
      <sheetName val="Map"/>
      <sheetName val="Input"/>
      <sheetName val="Grey"/>
      <sheetName val="Hale 2017 Calcs"/>
      <sheetName val="Disbs"/>
      <sheetName val="FAS"/>
      <sheetName val="FASedits"/>
      <sheetName val="FASLiabilities001"/>
      <sheetName val="Cash"/>
      <sheetName val="CashSummary"/>
      <sheetName val="Actions"/>
      <sheetName val="Channel"/>
      <sheetName val="EditsTemplate"/>
      <sheetName val="SimulationData"/>
      <sheetName val="HALE PBO"/>
      <sheetName val="HALE"/>
    </sheetNames>
    <sheetDataSet>
      <sheetData sheetId="0"/>
      <sheetData sheetId="1"/>
      <sheetData sheetId="2"/>
      <sheetData sheetId="3"/>
      <sheetData sheetId="4"/>
      <sheetData sheetId="5">
        <row r="134">
          <cell r="L134" t="str">
            <v>FVA</v>
          </cell>
          <cell r="M134" t="str">
            <v>MRV</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 Accounts"/>
      <sheetName val="Macro1"/>
      <sheetName val="Sheet1"/>
      <sheetName val="PopCache"/>
    </sheetNames>
    <sheetDataSet>
      <sheetData sheetId="0" refreshError="1"/>
      <sheetData sheetId="1">
        <row r="79">
          <cell r="A79" t="str">
            <v>Recover</v>
          </cell>
        </row>
      </sheetData>
      <sheetData sheetId="2"/>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CEDURES"/>
      <sheetName val="COMPANY"/>
      <sheetName val="PRODUCT"/>
      <sheetName val="ORGANIZATION"/>
      <sheetName val="CORE_ACCOUNT"/>
      <sheetName val="ACCT_PROJ_TYPE"/>
      <sheetName val="ACCOUNT"/>
      <sheetName val="EXPENDITURE TYPE"/>
      <sheetName val="LOCATION"/>
      <sheetName val="ACCOUNT_UNITS"/>
      <sheetName val="LOCATION_ATTRIBUTES"/>
      <sheetName val="PA REPORT GROUPS"/>
      <sheetName val="FERC REPORTING - BAL SHT"/>
      <sheetName val="FERC REPORTING - INC STMT"/>
      <sheetName val="CONS RPT - BAL SHEET"/>
      <sheetName val="CONS RPT - INC STMT"/>
      <sheetName val="YES_NO"/>
      <sheetName val="BURDEN SCHEDULE"/>
      <sheetName val="ACCT TYPE"/>
      <sheetName val="PROJECTS OPERATING UNIT"/>
    </sheetNames>
    <sheetDataSet>
      <sheetData sheetId="0" refreshError="1"/>
      <sheetData sheetId="1" refreshError="1"/>
      <sheetData sheetId="2" refreshError="1"/>
      <sheetData sheetId="3" refreshError="1"/>
      <sheetData sheetId="4"/>
      <sheetData sheetId="5"/>
      <sheetData sheetId="6" refreshError="1"/>
      <sheetData sheetId="7" refreshError="1"/>
      <sheetData sheetId="8" refreshError="1"/>
      <sheetData sheetId="9"/>
      <sheetData sheetId="10"/>
      <sheetData sheetId="11">
        <row r="5">
          <cell r="A5" t="str">
            <v>PBSOTH - BALANCE SHEET - OTHER</v>
          </cell>
        </row>
        <row r="6">
          <cell r="A6" t="str">
            <v>PCLBEN - BENEFITS CLEARING</v>
          </cell>
        </row>
        <row r="7">
          <cell r="A7" t="str">
            <v>PCOALR - COAL FOR RESALE</v>
          </cell>
        </row>
        <row r="8">
          <cell r="A8" t="str">
            <v>PCOS05 - OTHER COST OF SALES</v>
          </cell>
        </row>
        <row r="9">
          <cell r="A9" t="str">
            <v>PDEFDB - DEFERRED DEBITS</v>
          </cell>
        </row>
        <row r="10">
          <cell r="A10" t="str">
            <v>PFUELG - FUEL FOR GENERATION</v>
          </cell>
        </row>
        <row r="11">
          <cell r="A11" t="str">
            <v>PFUELH - FUEL HANDLING</v>
          </cell>
        </row>
        <row r="12">
          <cell r="A12" t="str">
            <v>PFUELM - FUEL BY PRODUCT MANAGEMENT</v>
          </cell>
        </row>
        <row r="13">
          <cell r="A13" t="str">
            <v>PGANDA - GENERAL AND ADMINISTRATIVE</v>
          </cell>
        </row>
        <row r="14">
          <cell r="A14" t="str">
            <v>PINTCO - INTERCOMPANY ACCOUNTS</v>
          </cell>
        </row>
        <row r="15">
          <cell r="A15" t="str">
            <v>PISOTH - INCOME STATEMENT - OTHER</v>
          </cell>
        </row>
        <row r="16">
          <cell r="A16" t="str">
            <v>POFFBN - OFFICER BENEFITS BTL</v>
          </cell>
        </row>
        <row r="17">
          <cell r="A17" t="str">
            <v>POMNRG - OM EXCL GEN/ADMIN</v>
          </cell>
        </row>
        <row r="18">
          <cell r="A18" t="str">
            <v>POTHID - OTHER INCOME AND DEDUCTIONS</v>
          </cell>
        </row>
        <row r="19">
          <cell r="A19" t="str">
            <v>PPLINS - PLANT IN SERVICE - FERC 101</v>
          </cell>
        </row>
        <row r="20">
          <cell r="A20" t="str">
            <v>PPRPWR - PURCHASED POWER</v>
          </cell>
        </row>
        <row r="21">
          <cell r="A21" t="str">
            <v>PREGAS - REGULATORY ASSETS</v>
          </cell>
        </row>
        <row r="22">
          <cell r="A22" t="str">
            <v>PTOREV - TOTAL REVENUES</v>
          </cell>
        </row>
        <row r="23">
          <cell r="A23" t="str">
            <v>U_CENG - LOCAL ENGINEERING CLEARINGS</v>
          </cell>
        </row>
        <row r="24">
          <cell r="A24" t="str">
            <v>U_CFAC - FACILITIES CLEARINGS</v>
          </cell>
        </row>
        <row r="25">
          <cell r="A25" t="str">
            <v>U_CNST - CONSTRUCTION WORK IN PROGRESS</v>
          </cell>
        </row>
        <row r="26">
          <cell r="A26" t="str">
            <v>U_COFF - OFF-DUTY</v>
          </cell>
        </row>
        <row r="27">
          <cell r="A27" t="str">
            <v>U_CTNE - TRANSP / EQUP CLEARINGS</v>
          </cell>
        </row>
        <row r="28">
          <cell r="A28" t="str">
            <v>U_GSUP - GAS SUPPLY EXPENSES</v>
          </cell>
        </row>
        <row r="29">
          <cell r="A29" t="str">
            <v>U_RMVL - REMOVAL WORK IN PROCESS</v>
          </cell>
        </row>
      </sheetData>
      <sheetData sheetId="12">
        <row r="2">
          <cell r="B2" t="str">
            <v>Utility Plant at Original Cost</v>
          </cell>
        </row>
        <row r="3">
          <cell r="B3" t="str">
            <v>Less Reserves for Depreciation &amp; Amortization</v>
          </cell>
        </row>
        <row r="4">
          <cell r="B4" t="str">
            <v>Ohio Valley Electric Corporation</v>
          </cell>
        </row>
        <row r="5">
          <cell r="B5" t="str">
            <v>Investments in LG&amp;E-R</v>
          </cell>
        </row>
        <row r="6">
          <cell r="B6" t="str">
            <v>Investments in KU-R</v>
          </cell>
        </row>
        <row r="7">
          <cell r="B7" t="str">
            <v>Nonutility Property-Less Reserve</v>
          </cell>
        </row>
        <row r="8">
          <cell r="B8" t="str">
            <v>Other</v>
          </cell>
        </row>
        <row r="9">
          <cell r="B9" t="str">
            <v>Cash</v>
          </cell>
        </row>
        <row r="10">
          <cell r="B10" t="str">
            <v>Special Deposits</v>
          </cell>
        </row>
        <row r="11">
          <cell r="B11" t="str">
            <v>Special Funds - KU</v>
          </cell>
        </row>
        <row r="12">
          <cell r="B12" t="str">
            <v>Temporary Cash Investments</v>
          </cell>
        </row>
        <row r="13">
          <cell r="B13" t="str">
            <v>Accounts Receivable-Less Reserve</v>
          </cell>
        </row>
        <row r="14">
          <cell r="B14" t="str">
            <v>Notes Receivable from Assoc. Companies</v>
          </cell>
        </row>
        <row r="15">
          <cell r="B15" t="str">
            <v>Notes Receivable from LG&amp;E-R</v>
          </cell>
        </row>
        <row r="16">
          <cell r="B16" t="str">
            <v>Notes Receivable from KU-R</v>
          </cell>
        </row>
        <row r="17">
          <cell r="B17" t="str">
            <v>Accounts Receivable from Assoc Companies</v>
          </cell>
        </row>
        <row r="18">
          <cell r="B18" t="str">
            <v>Materials &amp; Supplies-At Average Cost</v>
          </cell>
        </row>
        <row r="19">
          <cell r="B19" t="str">
            <v xml:space="preserve">   Fuel</v>
          </cell>
        </row>
        <row r="20">
          <cell r="B20" t="str">
            <v xml:space="preserve">   Plant Materials &amp; Operating Supplies</v>
          </cell>
        </row>
        <row r="21">
          <cell r="B21" t="str">
            <v xml:space="preserve">   Stores Expense</v>
          </cell>
        </row>
        <row r="22">
          <cell r="B22" t="str">
            <v xml:space="preserve">   Gas Stored Underground</v>
          </cell>
        </row>
        <row r="23">
          <cell r="B23" t="str">
            <v>Allowance Inventory</v>
          </cell>
        </row>
        <row r="24">
          <cell r="B24" t="str">
            <v>Prepayments</v>
          </cell>
        </row>
        <row r="25">
          <cell r="B25" t="str">
            <v>Miscellaneous Current &amp; Accrued Assets</v>
          </cell>
        </row>
        <row r="26">
          <cell r="B26" t="str">
            <v>Unamortized Debt Expense</v>
          </cell>
        </row>
        <row r="27">
          <cell r="B27" t="str">
            <v>Unamortized Loss on Bonds</v>
          </cell>
        </row>
        <row r="28">
          <cell r="B28" t="str">
            <v>Accumulated Deferred Income Taxes</v>
          </cell>
        </row>
        <row r="29">
          <cell r="B29" t="str">
            <v>Deferred Regulatory Assets</v>
          </cell>
        </row>
        <row r="30">
          <cell r="B30" t="str">
            <v>Other Deferred Debits</v>
          </cell>
        </row>
        <row r="31">
          <cell r="B31" t="str">
            <v>Common Stock</v>
          </cell>
        </row>
        <row r="32">
          <cell r="B32" t="str">
            <v>Common Stock Expense</v>
          </cell>
        </row>
        <row r="33">
          <cell r="B33" t="str">
            <v>Paid-In Capital</v>
          </cell>
        </row>
        <row r="34">
          <cell r="B34" t="str">
            <v>Other Comprehensive Income</v>
          </cell>
        </row>
        <row r="35">
          <cell r="B35" t="str">
            <v>Retained Earnings</v>
          </cell>
        </row>
        <row r="36">
          <cell r="B36" t="str">
            <v>Unappropriated Undistributed Subsidiary Earnings - KU</v>
          </cell>
        </row>
        <row r="37">
          <cell r="B37" t="str">
            <v>Preferred Stock</v>
          </cell>
        </row>
        <row r="38">
          <cell r="B38" t="str">
            <v>First Mortgage Bonds</v>
          </cell>
        </row>
        <row r="39">
          <cell r="B39" t="str">
            <v>Mandatory Redeemable Preferred Stock</v>
          </cell>
        </row>
        <row r="40">
          <cell r="B40" t="str">
            <v>Other Long-Term Debt - KU</v>
          </cell>
        </row>
        <row r="41">
          <cell r="B41" t="str">
            <v>Long-Term Debt Marked to Market - KU</v>
          </cell>
        </row>
        <row r="42">
          <cell r="B42" t="str">
            <v>Advances from Associated Companies - KU</v>
          </cell>
        </row>
        <row r="43">
          <cell r="B43" t="str">
            <v>LT Notes Payable to Associated Companies</v>
          </cell>
        </row>
        <row r="44">
          <cell r="B44" t="str">
            <v>Long-Term Debt Due in 1 Year</v>
          </cell>
        </row>
        <row r="45">
          <cell r="B45" t="str">
            <v>ST Notes Payable to Associated Companies</v>
          </cell>
        </row>
        <row r="46">
          <cell r="B46" t="str">
            <v>Notes Payable</v>
          </cell>
        </row>
        <row r="47">
          <cell r="B47" t="str">
            <v>Notes Payable to Associated Companies</v>
          </cell>
        </row>
        <row r="48">
          <cell r="B48" t="str">
            <v>Accounts Payable</v>
          </cell>
        </row>
        <row r="49">
          <cell r="B49" t="str">
            <v>Accounts Payable to Associated Companies</v>
          </cell>
        </row>
        <row r="50">
          <cell r="B50" t="str">
            <v>Customer Deposits</v>
          </cell>
        </row>
        <row r="51">
          <cell r="B51" t="str">
            <v>Taxes Accrued</v>
          </cell>
        </row>
        <row r="52">
          <cell r="B52" t="str">
            <v>Interest Accrued</v>
          </cell>
        </row>
        <row r="53">
          <cell r="B53" t="str">
            <v>Dividends Declared</v>
          </cell>
        </row>
        <row r="54">
          <cell r="B54" t="str">
            <v>Misc. Current &amp; Accrued Liabilities</v>
          </cell>
        </row>
        <row r="55">
          <cell r="B55" t="str">
            <v>Accumulated Deferred Income Taxes</v>
          </cell>
        </row>
        <row r="56">
          <cell r="B56" t="str">
            <v>Investment Tax Credit</v>
          </cell>
        </row>
        <row r="57">
          <cell r="B57" t="str">
            <v>Regulatory Liabilities</v>
          </cell>
        </row>
        <row r="58">
          <cell r="B58" t="str">
            <v>Customer Advances for Construction</v>
          </cell>
        </row>
        <row r="59">
          <cell r="B59" t="str">
            <v>Asset Retirement Obligations</v>
          </cell>
        </row>
        <row r="60">
          <cell r="B60" t="str">
            <v>Other Deferred Credits</v>
          </cell>
        </row>
        <row r="61">
          <cell r="B61" t="str">
            <v>Misc. Long-Term Liabilities</v>
          </cell>
        </row>
        <row r="62">
          <cell r="B62" t="str">
            <v>Accum Provision for Post-Retirement Benefits</v>
          </cell>
        </row>
        <row r="63">
          <cell r="B63" t="str">
            <v>Misc. Long-Term Liab. Due to Assoc. Co- KU</v>
          </cell>
        </row>
      </sheetData>
      <sheetData sheetId="13">
        <row r="1">
          <cell r="B1" t="str">
            <v>Electric Operating Revenues</v>
          </cell>
        </row>
        <row r="2">
          <cell r="B2" t="str">
            <v>Gas Operating Revenues</v>
          </cell>
        </row>
        <row r="3">
          <cell r="B3" t="str">
            <v>Rate Refunds</v>
          </cell>
        </row>
        <row r="4">
          <cell r="B4" t="str">
            <v>Fuel for Electric Generation</v>
          </cell>
        </row>
        <row r="5">
          <cell r="B5" t="str">
            <v>Power Purchased</v>
          </cell>
        </row>
        <row r="6">
          <cell r="B6" t="str">
            <v>Gas Supply Expenses</v>
          </cell>
        </row>
        <row r="7">
          <cell r="B7" t="str">
            <v>Other Operation Expenses</v>
          </cell>
        </row>
        <row r="8">
          <cell r="B8" t="str">
            <v>Maintenance</v>
          </cell>
        </row>
        <row r="9">
          <cell r="B9" t="str">
            <v>Depreciation</v>
          </cell>
        </row>
        <row r="10">
          <cell r="B10" t="str">
            <v>Amortization Expense</v>
          </cell>
        </row>
        <row r="11">
          <cell r="B11" t="str">
            <v>Regulatory Credits</v>
          </cell>
        </row>
        <row r="12">
          <cell r="B12" t="str">
            <v>Federal Income</v>
          </cell>
        </row>
        <row r="13">
          <cell r="B13" t="str">
            <v>State Income</v>
          </cell>
        </row>
        <row r="14">
          <cell r="B14" t="str">
            <v>Deferred Federal Income - Net</v>
          </cell>
        </row>
        <row r="15">
          <cell r="B15" t="str">
            <v>Deferred State Income - Net</v>
          </cell>
        </row>
        <row r="16">
          <cell r="B16" t="str">
            <v>Federal Income - Estimated</v>
          </cell>
        </row>
        <row r="17">
          <cell r="B17" t="str">
            <v>State Income - Estimated</v>
          </cell>
        </row>
        <row r="18">
          <cell r="B18" t="str">
            <v>Property and Other</v>
          </cell>
        </row>
        <row r="19">
          <cell r="B19" t="str">
            <v>Loss (Gain) from Disposition of Utility Plant - KU</v>
          </cell>
        </row>
        <row r="20">
          <cell r="B20" t="str">
            <v>Loss (Gain) from Disposition of Allowances - KU</v>
          </cell>
        </row>
        <row r="21">
          <cell r="B21" t="str">
            <v>Investment Tax Credit</v>
          </cell>
        </row>
        <row r="22">
          <cell r="B22" t="str">
            <v>Amortization of Investment Tax Credit</v>
          </cell>
        </row>
        <row r="23">
          <cell r="B23" t="str">
            <v>Gain from Disposition of Allowances</v>
          </cell>
        </row>
        <row r="24">
          <cell r="B24" t="str">
            <v>Accretion Expense</v>
          </cell>
        </row>
        <row r="25">
          <cell r="B25" t="str">
            <v>Other Income Less Deductions</v>
          </cell>
        </row>
        <row r="26">
          <cell r="B26" t="str">
            <v>Interest and Dividend Income- KU</v>
          </cell>
        </row>
        <row r="27">
          <cell r="B27" t="str">
            <v>Income Before Interest Charges</v>
          </cell>
        </row>
        <row r="28">
          <cell r="B28" t="str">
            <v>AFUDC - Equity- KU</v>
          </cell>
        </row>
        <row r="29">
          <cell r="B29" t="str">
            <v>Interest on Long Term Debt</v>
          </cell>
        </row>
        <row r="30">
          <cell r="B30" t="str">
            <v>Amortization of Debt Expense - Net</v>
          </cell>
        </row>
        <row r="31">
          <cell r="B31" t="str">
            <v>Other Interest Expenses</v>
          </cell>
        </row>
        <row r="32">
          <cell r="B32" t="str">
            <v>AFUDC - Borrowed Funds - KU</v>
          </cell>
        </row>
        <row r="33">
          <cell r="B33" t="str">
            <v>Preferred Dividend Requirements</v>
          </cell>
        </row>
      </sheetData>
      <sheetData sheetId="14">
        <row r="2">
          <cell r="A2" t="str">
            <v>Cash and temporary investments</v>
          </cell>
        </row>
        <row r="3">
          <cell r="A3" t="str">
            <v>Restricted cash</v>
          </cell>
        </row>
        <row r="4">
          <cell r="A4" t="str">
            <v>Accounts receivable (net)</v>
          </cell>
        </row>
        <row r="5">
          <cell r="A5" t="str">
            <v>Fuel</v>
          </cell>
        </row>
        <row r="6">
          <cell r="A6" t="str">
            <v>Gas stored underground</v>
          </cell>
        </row>
        <row r="7">
          <cell r="A7" t="str">
            <v>Other materials and supplies</v>
          </cell>
        </row>
        <row r="8">
          <cell r="A8" t="str">
            <v>PRM assets - current</v>
          </cell>
        </row>
        <row r="9">
          <cell r="A9" t="str">
            <v>Net assets of disc operations</v>
          </cell>
        </row>
        <row r="10">
          <cell r="A10" t="str">
            <v>Deferred income taxes - current</v>
          </cell>
        </row>
        <row r="11">
          <cell r="A11" t="str">
            <v>Prepayments and other curr assets</v>
          </cell>
        </row>
        <row r="12">
          <cell r="A12" t="str">
            <v>Electric utility plant</v>
          </cell>
        </row>
        <row r="13">
          <cell r="A13" t="str">
            <v>Gas utility plant</v>
          </cell>
        </row>
        <row r="14">
          <cell r="A14" t="str">
            <v>Common utility plant</v>
          </cell>
        </row>
        <row r="15">
          <cell r="A15" t="str">
            <v>Acc depreciation - utility plant</v>
          </cell>
        </row>
        <row r="16">
          <cell r="A16" t="str">
            <v>Construction in progress - utility</v>
          </cell>
        </row>
        <row r="17">
          <cell r="A17" t="str">
            <v>Investments in affiliates</v>
          </cell>
        </row>
        <row r="18">
          <cell r="A18" t="str">
            <v>Investments in subsidiaries</v>
          </cell>
        </row>
        <row r="19">
          <cell r="A19" t="str">
            <v>PRM assets - noncurrent</v>
          </cell>
        </row>
        <row r="20">
          <cell r="A20" t="str">
            <v>Other property and investments</v>
          </cell>
        </row>
        <row r="21">
          <cell r="A21" t="str">
            <v>Original cost - nonutility property</v>
          </cell>
        </row>
        <row r="22">
          <cell r="A22" t="str">
            <v>Acc depreciation - nonutility property</v>
          </cell>
        </row>
        <row r="23">
          <cell r="A23" t="str">
            <v>Unamortized debt expense</v>
          </cell>
        </row>
        <row r="24">
          <cell r="A24" t="str">
            <v>Regulatory assets</v>
          </cell>
        </row>
        <row r="25">
          <cell r="A25" t="str">
            <v>Other deferred debits</v>
          </cell>
        </row>
        <row r="26">
          <cell r="A26" t="str">
            <v>Original cost - goodwill</v>
          </cell>
        </row>
        <row r="27">
          <cell r="A27" t="str">
            <v>Accumulated amortization - goodwill</v>
          </cell>
        </row>
        <row r="28">
          <cell r="A28" t="str">
            <v>Long-term debt due w/in one year</v>
          </cell>
        </row>
        <row r="29">
          <cell r="A29" t="str">
            <v>Pfd shs subj to mand redemp - curr</v>
          </cell>
        </row>
        <row r="30">
          <cell r="A30" t="str">
            <v>Notes payable</v>
          </cell>
        </row>
        <row r="31">
          <cell r="A31" t="str">
            <v>Accounts payable</v>
          </cell>
        </row>
        <row r="32">
          <cell r="A32" t="str">
            <v>Preferred dividends payable</v>
          </cell>
        </row>
        <row r="33">
          <cell r="A33" t="str">
            <v>Common dividends payable</v>
          </cell>
        </row>
        <row r="34">
          <cell r="A34" t="str">
            <v>Accrued taxes</v>
          </cell>
        </row>
        <row r="35">
          <cell r="A35" t="str">
            <v>Accrued interest</v>
          </cell>
        </row>
        <row r="36">
          <cell r="A36" t="str">
            <v>VDT costs payable</v>
          </cell>
        </row>
        <row r="37">
          <cell r="A37" t="str">
            <v>Net liabilities of disc operations</v>
          </cell>
        </row>
        <row r="38">
          <cell r="A38" t="str">
            <v>Merger cost accrual</v>
          </cell>
        </row>
        <row r="39">
          <cell r="A39" t="str">
            <v>Intercompany accounts (LEL)</v>
          </cell>
        </row>
        <row r="40">
          <cell r="A40" t="str">
            <v>Intercompany accounts (non-LEL)</v>
          </cell>
        </row>
        <row r="41">
          <cell r="A41" t="str">
            <v>PRM liabilities - current</v>
          </cell>
        </row>
        <row r="42">
          <cell r="A42" t="str">
            <v>Customer deposits</v>
          </cell>
        </row>
        <row r="43">
          <cell r="A43" t="str">
            <v>Intercompany debt - current (non-LEL)</v>
          </cell>
        </row>
        <row r="44">
          <cell r="A44" t="str">
            <v>Push down reserve - current</v>
          </cell>
        </row>
        <row r="45">
          <cell r="A45" t="str">
            <v>Other purch acctg reserves - current</v>
          </cell>
        </row>
        <row r="46">
          <cell r="A46" t="str">
            <v>Other current liabilities</v>
          </cell>
        </row>
        <row r="47">
          <cell r="A47" t="str">
            <v>Intercompany debt - noncurrent (non-LEL)</v>
          </cell>
        </row>
        <row r="48">
          <cell r="A48" t="str">
            <v>Pfd shs subj to mand redemp - noncurr</v>
          </cell>
        </row>
        <row r="49">
          <cell r="A49" t="str">
            <v>External debt - noncurrent</v>
          </cell>
        </row>
        <row r="50">
          <cell r="A50" t="str">
            <v>Accum deferred income taxes</v>
          </cell>
        </row>
        <row r="51">
          <cell r="A51" t="str">
            <v>ITC, in process of amortization</v>
          </cell>
        </row>
        <row r="52">
          <cell r="A52" t="str">
            <v>Acc provision for pensions</v>
          </cell>
        </row>
        <row r="53">
          <cell r="A53" t="str">
            <v>Customer advances for construction</v>
          </cell>
        </row>
        <row r="54">
          <cell r="A54" t="str">
            <v>Regulatory liability</v>
          </cell>
        </row>
        <row r="55">
          <cell r="A55" t="str">
            <v>ARO liability</v>
          </cell>
        </row>
        <row r="56">
          <cell r="A56" t="str">
            <v>PRM liabilities - noncurrent</v>
          </cell>
        </row>
        <row r="57">
          <cell r="A57" t="str">
            <v>Revaluation reserve - noncurrent</v>
          </cell>
        </row>
        <row r="58">
          <cell r="A58" t="str">
            <v>Push down reserve - noncurrent</v>
          </cell>
        </row>
        <row r="59">
          <cell r="A59" t="str">
            <v>Non-ARO cost of recovery</v>
          </cell>
        </row>
        <row r="60">
          <cell r="A60" t="str">
            <v>Other deferred credits</v>
          </cell>
        </row>
        <row r="61">
          <cell r="A61" t="str">
            <v>Minority interests - balance sheet</v>
          </cell>
        </row>
        <row r="62">
          <cell r="A62" t="str">
            <v>Cumulative preferred stock</v>
          </cell>
        </row>
        <row r="63">
          <cell r="A63" t="str">
            <v>Common stock</v>
          </cell>
        </row>
        <row r="64">
          <cell r="A64" t="str">
            <v>Common stock expense</v>
          </cell>
        </row>
        <row r="65">
          <cell r="A65" t="str">
            <v>Additional paid-in capital</v>
          </cell>
        </row>
        <row r="66">
          <cell r="A66" t="str">
            <v>Other comprehensive income</v>
          </cell>
        </row>
      </sheetData>
      <sheetData sheetId="15">
        <row r="2">
          <cell r="A2" t="str">
            <v>Electric revenues</v>
          </cell>
        </row>
        <row r="3">
          <cell r="A3" t="str">
            <v>Off-system sales</v>
          </cell>
        </row>
        <row r="4">
          <cell r="A4" t="str">
            <v>Other revenues</v>
          </cell>
        </row>
        <row r="5">
          <cell r="A5" t="str">
            <v>Gas revenues</v>
          </cell>
        </row>
        <row r="6">
          <cell r="A6" t="str">
            <v>Fuel for generation</v>
          </cell>
        </row>
        <row r="7">
          <cell r="A7" t="str">
            <v>Power purchased</v>
          </cell>
        </row>
        <row r="8">
          <cell r="A8" t="str">
            <v>Other cost of revs</v>
          </cell>
        </row>
        <row r="9">
          <cell r="A9" t="str">
            <v>Gas supply expenses</v>
          </cell>
        </row>
        <row r="10">
          <cell r="A10" t="str">
            <v>O&amp;M - nonlabor</v>
          </cell>
        </row>
        <row r="11">
          <cell r="A11" t="str">
            <v>O&amp;M - labor</v>
          </cell>
        </row>
        <row r="12">
          <cell r="A12" t="str">
            <v>Depr and amort exp (excl goodwill)</v>
          </cell>
        </row>
        <row r="13">
          <cell r="A13" t="str">
            <v>Property and other taxes</v>
          </cell>
        </row>
        <row r="14">
          <cell r="A14" t="str">
            <v>VDT costs</v>
          </cell>
        </row>
        <row r="15">
          <cell r="A15" t="str">
            <v>Nonrecurring charges</v>
          </cell>
        </row>
        <row r="16">
          <cell r="A16" t="str">
            <v>Equity in earnings</v>
          </cell>
        </row>
        <row r="17">
          <cell r="A17" t="str">
            <v>Other income and deductions</v>
          </cell>
        </row>
        <row r="18">
          <cell r="A18" t="str">
            <v>Interest income</v>
          </cell>
        </row>
        <row r="19">
          <cell r="A19" t="str">
            <v>Intercompany interest (LEL)</v>
          </cell>
        </row>
        <row r="20">
          <cell r="A20" t="str">
            <v>Intercompany interest (non-LEL)</v>
          </cell>
        </row>
        <row r="21">
          <cell r="A21" t="str">
            <v>Interest expense</v>
          </cell>
        </row>
        <row r="22">
          <cell r="A22" t="str">
            <v>Preferred dividends</v>
          </cell>
        </row>
        <row r="23">
          <cell r="A23" t="str">
            <v>Minority interest - income statement</v>
          </cell>
        </row>
        <row r="24">
          <cell r="A24" t="str">
            <v>Current income tax provision</v>
          </cell>
        </row>
        <row r="25">
          <cell r="A25" t="str">
            <v>Deferred income tax provision</v>
          </cell>
        </row>
        <row r="26">
          <cell r="A26" t="str">
            <v>Net income - discontinued operations</v>
          </cell>
        </row>
        <row r="27">
          <cell r="A27" t="str">
            <v>Extraordinary items</v>
          </cell>
        </row>
        <row r="28">
          <cell r="A28" t="str">
            <v>Cumulative effect of acctg change</v>
          </cell>
        </row>
      </sheetData>
      <sheetData sheetId="16"/>
      <sheetData sheetId="17">
        <row r="1">
          <cell r="A1" t="str">
            <v>Balance Sheet</v>
          </cell>
        </row>
        <row r="2">
          <cell r="A2" t="str">
            <v>Capital</v>
          </cell>
        </row>
        <row r="3">
          <cell r="A3" t="str">
            <v>O&amp;M</v>
          </cell>
        </row>
        <row r="4">
          <cell r="A4" t="str">
            <v>Zero</v>
          </cell>
        </row>
      </sheetData>
      <sheetData sheetId="18">
        <row r="1">
          <cell r="A1" t="str">
            <v>Asset</v>
          </cell>
        </row>
        <row r="2">
          <cell r="A2" t="str">
            <v>Liability</v>
          </cell>
        </row>
        <row r="3">
          <cell r="A3" t="str">
            <v>Owners Equity</v>
          </cell>
        </row>
        <row r="4">
          <cell r="A4" t="str">
            <v>Revenue</v>
          </cell>
        </row>
        <row r="5">
          <cell r="A5" t="str">
            <v>Expense</v>
          </cell>
        </row>
      </sheetData>
      <sheetData sheetId="19">
        <row r="1">
          <cell r="A1" t="str">
            <v>KUTL</v>
          </cell>
        </row>
        <row r="2">
          <cell r="A2" t="str">
            <v>LELLC</v>
          </cell>
        </row>
        <row r="3">
          <cell r="A3" t="str">
            <v>LUTL</v>
          </cell>
        </row>
        <row r="4">
          <cell r="A4" t="str">
            <v>SERV</v>
          </cell>
        </row>
        <row r="5">
          <cell r="A5" t="str">
            <v>WKEC</v>
          </cell>
        </row>
      </sheetData>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mpsonville Meters"/>
      <sheetName val="Version History"/>
    </sheetNames>
    <sheetDataSet>
      <sheetData sheetId="0" refreshError="1"/>
      <sheetData sheetId="1">
        <row r="1">
          <cell r="O1" t="str">
            <v>Expedite preparation process</v>
          </cell>
        </row>
        <row r="2">
          <cell r="O2" t="str">
            <v>Methodology change</v>
          </cell>
        </row>
        <row r="3">
          <cell r="O3" t="str">
            <v xml:space="preserve">Correct an error </v>
          </cell>
        </row>
        <row r="4">
          <cell r="O4" t="str">
            <v>Layout/formatting improvements</v>
          </cell>
        </row>
        <row r="5">
          <cell r="O5" t="str">
            <v>Other (Explain in the "Description of Revisions" column)</v>
          </cell>
        </row>
      </sheetData>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Instructions"/>
      <sheetName val="Review Case Calcs"/>
      <sheetName val="Tickmarks Input"/>
      <sheetName val="Input"/>
      <sheetName val="Liability Detail-G1"/>
      <sheetName val="Liability Detail-G2"/>
      <sheetName val="Recovery Summary-G1"/>
      <sheetName val="Recovery Summary-G2"/>
      <sheetName val="E(m) Adj Bridge"/>
      <sheetName val="OU Collection-G1"/>
      <sheetName val="OU Collection-G2"/>
      <sheetName val="E(m) Bridge"/>
      <sheetName val="ROR True-Up Adj-Pre"/>
      <sheetName val="ROR True-Up Adj-Post"/>
      <sheetName val="Data"/>
      <sheetName val="Error Checks"/>
      <sheetName val="CM BS Recon"/>
      <sheetName val="Analysis of Bal Sht Change"/>
      <sheetName val="PM BS Recon"/>
      <sheetName val="ECR in Base Rates"/>
      <sheetName val="Revenue Report"/>
      <sheetName val="Input - Rev Report"/>
      <sheetName val="Data- Rev Report"/>
      <sheetName val="Data Updates"/>
      <sheetName val="VersionHist"/>
      <sheetName val="Startup"/>
      <sheetName val="Adjt Input"/>
      <sheetName val="PM BS Recon-G1"/>
    </sheetNames>
    <sheetDataSet>
      <sheetData sheetId="0" refreshError="1"/>
      <sheetData sheetId="1" refreshError="1"/>
      <sheetData sheetId="2" refreshError="1"/>
      <sheetData sheetId="3" refreshError="1">
        <row r="3">
          <cell r="B3">
            <v>1</v>
          </cell>
          <cell r="C3" t="str">
            <v>ECR Revenue Recovered in Base Rates</v>
          </cell>
          <cell r="E3" t="str">
            <v>A</v>
          </cell>
          <cell r="F3">
            <v>1</v>
          </cell>
          <cell r="G3" t="str">
            <v>[A1]</v>
          </cell>
        </row>
        <row r="4">
          <cell r="B4">
            <v>2</v>
          </cell>
          <cell r="C4" t="str">
            <v>Demand ECR Revenue Recovered in Base Rates</v>
          </cell>
          <cell r="E4" t="str">
            <v>A</v>
          </cell>
          <cell r="F4">
            <v>2</v>
          </cell>
          <cell r="G4" t="str">
            <v>[A2]</v>
          </cell>
        </row>
        <row r="5">
          <cell r="B5">
            <v>3</v>
          </cell>
          <cell r="C5" t="str">
            <v>Energy ECR Revenue Recovered in Base Rates</v>
          </cell>
          <cell r="E5" t="str">
            <v>A</v>
          </cell>
          <cell r="F5">
            <v>3</v>
          </cell>
          <cell r="G5" t="str">
            <v>[A3]</v>
          </cell>
        </row>
        <row r="6">
          <cell r="B6">
            <v>4</v>
          </cell>
          <cell r="C6" t="str">
            <v>ODL ECR Revenue Recovered in Base Rates</v>
          </cell>
          <cell r="E6" t="str">
            <v>A</v>
          </cell>
          <cell r="F6">
            <v>4</v>
          </cell>
          <cell r="G6" t="str">
            <v>[A4]</v>
          </cell>
        </row>
        <row r="7">
          <cell r="B7">
            <v>5</v>
          </cell>
          <cell r="C7" t="str">
            <v>Billed Mwh</v>
          </cell>
          <cell r="E7" t="str">
            <v>A</v>
          </cell>
          <cell r="F7">
            <v>5</v>
          </cell>
          <cell r="G7" t="str">
            <v>[A5]</v>
          </cell>
        </row>
        <row r="8">
          <cell r="B8">
            <v>6</v>
          </cell>
          <cell r="C8" t="str">
            <v>Current Month Base Demand Accrual</v>
          </cell>
          <cell r="E8" t="str">
            <v>B</v>
          </cell>
          <cell r="F8">
            <v>1</v>
          </cell>
          <cell r="G8" t="str">
            <v>[B1]</v>
          </cell>
        </row>
        <row r="9">
          <cell r="B9">
            <v>7</v>
          </cell>
          <cell r="C9" t="str">
            <v>Current Month Base Energy Accrual</v>
          </cell>
          <cell r="E9" t="str">
            <v>B</v>
          </cell>
          <cell r="F9">
            <v>2</v>
          </cell>
          <cell r="G9" t="str">
            <v>[B2]</v>
          </cell>
        </row>
        <row r="10">
          <cell r="B10">
            <v>8</v>
          </cell>
          <cell r="C10" t="str">
            <v>Current Month ECR Factor Accrual</v>
          </cell>
          <cell r="E10" t="str">
            <v>B</v>
          </cell>
          <cell r="F10">
            <v>3</v>
          </cell>
          <cell r="G10" t="str">
            <v>[B3]</v>
          </cell>
        </row>
        <row r="11">
          <cell r="B11">
            <v>9</v>
          </cell>
          <cell r="C11" t="str">
            <v>Unbilled Base Mwh</v>
          </cell>
          <cell r="E11" t="str">
            <v>B</v>
          </cell>
          <cell r="F11">
            <v>4</v>
          </cell>
          <cell r="G11" t="str">
            <v>[B4]</v>
          </cell>
        </row>
        <row r="12">
          <cell r="B12">
            <v>10</v>
          </cell>
          <cell r="C12" t="str">
            <v>Unbilled Factor $</v>
          </cell>
          <cell r="E12" t="str">
            <v>B</v>
          </cell>
          <cell r="F12">
            <v>5</v>
          </cell>
          <cell r="G12" t="str">
            <v>[B5]</v>
          </cell>
        </row>
        <row r="13">
          <cell r="B13">
            <v>11</v>
          </cell>
          <cell r="C13" t="str">
            <v>Prior Month Base Demand Reversal</v>
          </cell>
          <cell r="E13" t="str">
            <v>B</v>
          </cell>
          <cell r="F13">
            <v>6</v>
          </cell>
          <cell r="G13" t="str">
            <v>[B6]</v>
          </cell>
        </row>
        <row r="14">
          <cell r="B14">
            <v>12</v>
          </cell>
          <cell r="C14" t="str">
            <v>Prior Month Base Energy Reversal</v>
          </cell>
          <cell r="E14" t="str">
            <v>B</v>
          </cell>
          <cell r="F14">
            <v>7</v>
          </cell>
          <cell r="G14" t="str">
            <v>[B7]</v>
          </cell>
        </row>
        <row r="15">
          <cell r="B15">
            <v>13</v>
          </cell>
          <cell r="C15" t="str">
            <v>Prior Month ECR Factor Reversal</v>
          </cell>
          <cell r="E15" t="str">
            <v>B</v>
          </cell>
          <cell r="F15">
            <v>8</v>
          </cell>
          <cell r="G15" t="str">
            <v>[B8]</v>
          </cell>
        </row>
        <row r="16">
          <cell r="B16">
            <v>14</v>
          </cell>
          <cell r="C16" t="str">
            <v>Billed Base Demand ECR</v>
          </cell>
          <cell r="E16" t="str">
            <v>C</v>
          </cell>
          <cell r="F16">
            <v>1</v>
          </cell>
          <cell r="G16" t="str">
            <v>[C1]</v>
          </cell>
        </row>
        <row r="17">
          <cell r="B17">
            <v>15</v>
          </cell>
          <cell r="C17" t="str">
            <v>Unbilled Base Demand ECR</v>
          </cell>
          <cell r="E17" t="str">
            <v>C</v>
          </cell>
          <cell r="F17">
            <v>2</v>
          </cell>
          <cell r="G17" t="str">
            <v>[C2]</v>
          </cell>
        </row>
        <row r="18">
          <cell r="B18">
            <v>16</v>
          </cell>
          <cell r="C18" t="str">
            <v>Billed Base Energy ECR</v>
          </cell>
          <cell r="E18" t="str">
            <v>C</v>
          </cell>
          <cell r="F18">
            <v>3</v>
          </cell>
          <cell r="G18" t="str">
            <v>[C3]</v>
          </cell>
        </row>
        <row r="19">
          <cell r="B19">
            <v>17</v>
          </cell>
          <cell r="C19" t="str">
            <v>Unbilled Base Energy ECR</v>
          </cell>
          <cell r="E19" t="str">
            <v>C</v>
          </cell>
          <cell r="F19">
            <v>4</v>
          </cell>
          <cell r="G19" t="str">
            <v>[C4]</v>
          </cell>
        </row>
        <row r="20">
          <cell r="B20">
            <v>18</v>
          </cell>
          <cell r="C20" t="str">
            <v>Billed ECR Factor</v>
          </cell>
          <cell r="E20" t="str">
            <v>C</v>
          </cell>
          <cell r="F20">
            <v>5</v>
          </cell>
          <cell r="G20" t="str">
            <v>[C5]</v>
          </cell>
        </row>
        <row r="21">
          <cell r="B21">
            <v>19</v>
          </cell>
          <cell r="C21" t="str">
            <v>Unbilled ECR Factor</v>
          </cell>
          <cell r="E21" t="str">
            <v>C</v>
          </cell>
          <cell r="F21">
            <v>6</v>
          </cell>
          <cell r="G21" t="str">
            <v>[C6]</v>
          </cell>
        </row>
        <row r="22">
          <cell r="B22">
            <v>20</v>
          </cell>
          <cell r="C22" t="str">
            <v>RB, Environmental Compliance Rate Base</v>
          </cell>
          <cell r="E22" t="str">
            <v>D</v>
          </cell>
          <cell r="F22">
            <v>1</v>
          </cell>
          <cell r="G22" t="str">
            <v>[D1]</v>
          </cell>
        </row>
        <row r="23">
          <cell r="B23">
            <v>21</v>
          </cell>
          <cell r="C23" t="str">
            <v>RB / 12</v>
          </cell>
          <cell r="E23" t="str">
            <v>D</v>
          </cell>
          <cell r="F23">
            <v>2</v>
          </cell>
          <cell r="G23" t="str">
            <v>[D2]</v>
          </cell>
        </row>
        <row r="24">
          <cell r="B24">
            <v>22</v>
          </cell>
          <cell r="C24" t="str">
            <v>(ROR + (ROR - DR) (TR / (1 - TR)))   [2001 Plan]</v>
          </cell>
          <cell r="E24" t="str">
            <v>D</v>
          </cell>
          <cell r="F24">
            <v>3</v>
          </cell>
          <cell r="G24" t="str">
            <v>[D3]</v>
          </cell>
        </row>
        <row r="25">
          <cell r="B25">
            <v>23</v>
          </cell>
          <cell r="C25" t="str">
            <v>OE, Pollution Control Operating Expenses for the 1994 Plan</v>
          </cell>
          <cell r="E25" t="str">
            <v>D</v>
          </cell>
          <cell r="F25">
            <v>4</v>
          </cell>
          <cell r="G25" t="str">
            <v>[D4]</v>
          </cell>
        </row>
        <row r="26">
          <cell r="B26">
            <v>24</v>
          </cell>
          <cell r="C26" t="str">
            <v>BAS (enter as opp sign)</v>
          </cell>
          <cell r="E26" t="str">
            <v>D</v>
          </cell>
          <cell r="F26">
            <v>5</v>
          </cell>
          <cell r="G26" t="str">
            <v>[D5]</v>
          </cell>
        </row>
        <row r="27">
          <cell r="B27">
            <v>25</v>
          </cell>
          <cell r="C27" t="str">
            <v>E(m), (as filed)</v>
          </cell>
          <cell r="E27" t="str">
            <v>D</v>
          </cell>
          <cell r="F27">
            <v>6</v>
          </cell>
          <cell r="G27" t="str">
            <v>[D6]</v>
          </cell>
        </row>
        <row r="28">
          <cell r="B28">
            <v>26</v>
          </cell>
          <cell r="C28" t="str">
            <v>Post-1994 Plan Environmental Compliance Rate Base</v>
          </cell>
          <cell r="E28" t="str">
            <v>E</v>
          </cell>
          <cell r="F28">
            <v>1</v>
          </cell>
          <cell r="G28" t="str">
            <v>[E1]</v>
          </cell>
        </row>
        <row r="29">
          <cell r="B29">
            <v>27</v>
          </cell>
          <cell r="C29" t="str">
            <v>Pollution Control Deferred Income Taxes</v>
          </cell>
          <cell r="E29" t="str">
            <v>E</v>
          </cell>
          <cell r="F29">
            <v>2</v>
          </cell>
          <cell r="G29" t="str">
            <v>[E2]</v>
          </cell>
        </row>
        <row r="30">
          <cell r="B30">
            <v>28</v>
          </cell>
          <cell r="C30" t="str">
            <v>Expense Month KY Jurisdictional Revenue Excl. ECR (column 7)</v>
          </cell>
          <cell r="E30" t="str">
            <v>F</v>
          </cell>
          <cell r="F30">
            <v>1</v>
          </cell>
          <cell r="G30" t="str">
            <v>[F1]</v>
          </cell>
        </row>
        <row r="31">
          <cell r="B31">
            <v>29</v>
          </cell>
          <cell r="C31" t="str">
            <v>Expense Month Total Company Revenues (column 10)</v>
          </cell>
          <cell r="E31" t="str">
            <v>F</v>
          </cell>
          <cell r="F31">
            <v>2</v>
          </cell>
          <cell r="G31" t="str">
            <v>[F2]</v>
          </cell>
        </row>
        <row r="32">
          <cell r="B32">
            <v>30</v>
          </cell>
          <cell r="C32" t="str">
            <v>KY Jurisdictional Allocation Ratio for Expense Month</v>
          </cell>
          <cell r="E32" t="str">
            <v>F</v>
          </cell>
          <cell r="F32">
            <v>3</v>
          </cell>
          <cell r="G32" t="str">
            <v>[F3]</v>
          </cell>
        </row>
        <row r="33">
          <cell r="B33">
            <v>31</v>
          </cell>
          <cell r="C33" t="str">
            <v>Ohio Valley Electric Cooperative</v>
          </cell>
          <cell r="E33" t="str">
            <v>G</v>
          </cell>
          <cell r="F33">
            <v>1</v>
          </cell>
          <cell r="G33" t="str">
            <v>[G1]</v>
          </cell>
        </row>
        <row r="34">
          <cell r="B34">
            <v>32</v>
          </cell>
          <cell r="C34" t="str">
            <v>Investments in Subsidiary Companies</v>
          </cell>
          <cell r="E34" t="str">
            <v>G</v>
          </cell>
          <cell r="F34">
            <v>2</v>
          </cell>
          <cell r="G34" t="str">
            <v>[G2]</v>
          </cell>
        </row>
        <row r="35">
          <cell r="B35">
            <v>33</v>
          </cell>
          <cell r="C35" t="str">
            <v>Other</v>
          </cell>
          <cell r="E35" t="str">
            <v>G</v>
          </cell>
          <cell r="F35">
            <v>3</v>
          </cell>
          <cell r="G35" t="str">
            <v>[G3]</v>
          </cell>
        </row>
        <row r="36">
          <cell r="B36">
            <v>34</v>
          </cell>
          <cell r="C36" t="str">
            <v>Unappropriated Undistributed Subsidiary Earnings (less deferred taxes, p4)</v>
          </cell>
          <cell r="E36" t="str">
            <v>G</v>
          </cell>
          <cell r="F36">
            <v>4</v>
          </cell>
          <cell r="G36" t="str">
            <v>[G4]</v>
          </cell>
        </row>
        <row r="37">
          <cell r="B37">
            <v>35</v>
          </cell>
          <cell r="C37" t="str">
            <v>Total Common Equity</v>
          </cell>
          <cell r="E37" t="str">
            <v>G</v>
          </cell>
          <cell r="F37">
            <v>5</v>
          </cell>
          <cell r="G37" t="str">
            <v>[G5]</v>
          </cell>
        </row>
        <row r="38">
          <cell r="B38">
            <v>36</v>
          </cell>
          <cell r="C38" t="str">
            <v>Preferred Stock</v>
          </cell>
          <cell r="E38" t="str">
            <v>G</v>
          </cell>
          <cell r="F38">
            <v>6</v>
          </cell>
          <cell r="G38" t="str">
            <v>[G6]</v>
          </cell>
        </row>
        <row r="39">
          <cell r="B39">
            <v>37</v>
          </cell>
          <cell r="C39" t="str">
            <v>Pollution Control Bonds</v>
          </cell>
          <cell r="E39" t="str">
            <v>G</v>
          </cell>
          <cell r="F39">
            <v>7</v>
          </cell>
          <cell r="G39" t="str">
            <v>[G7]</v>
          </cell>
        </row>
        <row r="40">
          <cell r="B40">
            <v>38</v>
          </cell>
          <cell r="C40" t="str">
            <v>Other Long-Term Debt</v>
          </cell>
          <cell r="E40" t="str">
            <v>G</v>
          </cell>
          <cell r="F40">
            <v>8</v>
          </cell>
          <cell r="G40" t="str">
            <v>[G8]</v>
          </cell>
        </row>
        <row r="41">
          <cell r="B41">
            <v>39</v>
          </cell>
          <cell r="C41" t="str">
            <v>First Mortgage Bonds</v>
          </cell>
          <cell r="E41" t="str">
            <v>G</v>
          </cell>
          <cell r="F41">
            <v>9</v>
          </cell>
          <cell r="G41" t="str">
            <v>[G9]</v>
          </cell>
        </row>
        <row r="42">
          <cell r="B42">
            <v>40</v>
          </cell>
          <cell r="C42" t="str">
            <v>LT Notes Payable to Associated Companies</v>
          </cell>
          <cell r="E42" t="str">
            <v>G</v>
          </cell>
          <cell r="F42">
            <v>10</v>
          </cell>
          <cell r="G42" t="str">
            <v>[G10]</v>
          </cell>
        </row>
        <row r="43">
          <cell r="B43">
            <v>41</v>
          </cell>
          <cell r="C43" t="str">
            <v>Long-Term Debt Due in 1 Year</v>
          </cell>
          <cell r="E43" t="str">
            <v>G</v>
          </cell>
          <cell r="F43">
            <v>11</v>
          </cell>
          <cell r="G43" t="str">
            <v>[G11]</v>
          </cell>
        </row>
        <row r="44">
          <cell r="B44">
            <v>42</v>
          </cell>
          <cell r="C44" t="str">
            <v>ST Notes Payable to Associated Companies</v>
          </cell>
          <cell r="E44" t="str">
            <v>G</v>
          </cell>
          <cell r="F44">
            <v>12</v>
          </cell>
          <cell r="G44" t="str">
            <v>[G12]</v>
          </cell>
        </row>
        <row r="45">
          <cell r="B45">
            <v>43</v>
          </cell>
          <cell r="C45" t="str">
            <v>Notes Payable</v>
          </cell>
          <cell r="E45" t="str">
            <v>G</v>
          </cell>
          <cell r="F45">
            <v>13</v>
          </cell>
          <cell r="G45" t="str">
            <v>[G13]</v>
          </cell>
        </row>
        <row r="46">
          <cell r="B46">
            <v>44</v>
          </cell>
          <cell r="C46" t="str">
            <v>Notes Payable to Associated Companies</v>
          </cell>
          <cell r="E46" t="str">
            <v>G</v>
          </cell>
          <cell r="F46">
            <v>14</v>
          </cell>
          <cell r="G46" t="str">
            <v>[G14]</v>
          </cell>
        </row>
        <row r="47">
          <cell r="B47">
            <v>45</v>
          </cell>
          <cell r="C47" t="str">
            <v>Long-Term Debt</v>
          </cell>
          <cell r="D47" t="str">
            <v>Principal Balance of Marked-to-Market Liability Series P</v>
          </cell>
          <cell r="E47" t="str">
            <v>H</v>
          </cell>
          <cell r="F47">
            <v>1</v>
          </cell>
          <cell r="G47" t="str">
            <v>[H1]</v>
          </cell>
        </row>
        <row r="48">
          <cell r="B48">
            <v>46</v>
          </cell>
          <cell r="C48" t="str">
            <v>Long-Term Debt</v>
          </cell>
          <cell r="D48" t="str">
            <v>Total Principal</v>
          </cell>
          <cell r="E48" t="str">
            <v>H</v>
          </cell>
          <cell r="F48">
            <v>2</v>
          </cell>
          <cell r="G48" t="str">
            <v>[H2]</v>
          </cell>
        </row>
        <row r="49">
          <cell r="B49">
            <v>47</v>
          </cell>
          <cell r="C49" t="str">
            <v>Long-Term Debt</v>
          </cell>
          <cell r="D49" t="str">
            <v>Total Annualized Cost</v>
          </cell>
          <cell r="E49" t="str">
            <v>H</v>
          </cell>
          <cell r="F49">
            <v>3</v>
          </cell>
          <cell r="G49" t="str">
            <v>[H3]</v>
          </cell>
        </row>
        <row r="50">
          <cell r="B50">
            <v>48</v>
          </cell>
          <cell r="C50" t="str">
            <v>Long-Term Debt</v>
          </cell>
          <cell r="D50" t="str">
            <v>Embedded Cost of Long-Term Debt (recalc'd. w/o MTM)</v>
          </cell>
          <cell r="E50" t="str">
            <v>H</v>
          </cell>
          <cell r="F50">
            <v>4</v>
          </cell>
          <cell r="G50" t="str">
            <v>[H4]</v>
          </cell>
        </row>
        <row r="51">
          <cell r="B51">
            <v>49</v>
          </cell>
          <cell r="C51" t="str">
            <v>Medium-Term Debt</v>
          </cell>
          <cell r="D51" t="str">
            <v>Total Principal</v>
          </cell>
          <cell r="E51" t="str">
            <v>H</v>
          </cell>
          <cell r="F51">
            <v>5</v>
          </cell>
          <cell r="G51" t="str">
            <v>[H5]</v>
          </cell>
        </row>
        <row r="52">
          <cell r="B52">
            <v>50</v>
          </cell>
          <cell r="C52" t="str">
            <v>Medium-Term Debt</v>
          </cell>
          <cell r="D52" t="str">
            <v>Total Annualized Cost</v>
          </cell>
          <cell r="E52" t="str">
            <v>H</v>
          </cell>
          <cell r="F52">
            <v>6</v>
          </cell>
          <cell r="G52" t="str">
            <v>[H6]</v>
          </cell>
        </row>
        <row r="53">
          <cell r="B53">
            <v>51</v>
          </cell>
          <cell r="C53" t="str">
            <v>Medium-Term Debt</v>
          </cell>
          <cell r="D53" t="str">
            <v>Embedded Cost of Medium-Term Debt</v>
          </cell>
          <cell r="E53" t="str">
            <v>H</v>
          </cell>
          <cell r="F53">
            <v>7</v>
          </cell>
          <cell r="G53" t="str">
            <v>[H7]</v>
          </cell>
        </row>
        <row r="54">
          <cell r="B54">
            <v>52</v>
          </cell>
          <cell r="C54" t="str">
            <v>Short-Term Debt</v>
          </cell>
          <cell r="D54" t="str">
            <v>Total Principal</v>
          </cell>
          <cell r="E54" t="str">
            <v>H</v>
          </cell>
          <cell r="F54">
            <v>8</v>
          </cell>
          <cell r="G54" t="str">
            <v>[H8]</v>
          </cell>
        </row>
        <row r="55">
          <cell r="B55">
            <v>53</v>
          </cell>
          <cell r="C55" t="str">
            <v>Short-Term Debt</v>
          </cell>
          <cell r="D55" t="str">
            <v>Total Annualized Cost</v>
          </cell>
          <cell r="E55" t="str">
            <v>H</v>
          </cell>
          <cell r="F55">
            <v>9</v>
          </cell>
          <cell r="G55" t="str">
            <v>[H9]</v>
          </cell>
        </row>
        <row r="56">
          <cell r="B56">
            <v>54</v>
          </cell>
          <cell r="C56" t="str">
            <v>Short-Term Debt</v>
          </cell>
          <cell r="D56" t="str">
            <v>Embedded Cost of Short-Term Debt</v>
          </cell>
          <cell r="E56" t="str">
            <v>H</v>
          </cell>
          <cell r="F56">
            <v>10</v>
          </cell>
          <cell r="G56" t="str">
            <v>[H10]</v>
          </cell>
        </row>
        <row r="57">
          <cell r="B57">
            <v>55</v>
          </cell>
          <cell r="C57" t="str">
            <v>Annual Cost Rate of Common Equity</v>
          </cell>
          <cell r="E57" t="str">
            <v>J</v>
          </cell>
          <cell r="F57">
            <v>1</v>
          </cell>
          <cell r="G57" t="str">
            <v>[J1]</v>
          </cell>
        </row>
        <row r="58">
          <cell r="B58">
            <v>56</v>
          </cell>
          <cell r="C58" t="str">
            <v>Grossed Up Tax Rate</v>
          </cell>
          <cell r="E58" t="str">
            <v>K</v>
          </cell>
          <cell r="F58">
            <v>1</v>
          </cell>
          <cell r="G58" t="str">
            <v>[K1]</v>
          </cell>
        </row>
        <row r="59">
          <cell r="B59">
            <v>57</v>
          </cell>
          <cell r="C59" t="str">
            <v>KY Ratebase Allocation %</v>
          </cell>
          <cell r="E59" t="str">
            <v>L</v>
          </cell>
          <cell r="F59">
            <v>1</v>
          </cell>
          <cell r="G59" t="str">
            <v>[L1]</v>
          </cell>
        </row>
        <row r="60">
          <cell r="B60">
            <v>58</v>
          </cell>
          <cell r="E60" t="str">
            <v>M</v>
          </cell>
          <cell r="F60">
            <v>1</v>
          </cell>
          <cell r="G60" t="str">
            <v>[M1]</v>
          </cell>
        </row>
        <row r="61">
          <cell r="B61">
            <v>59</v>
          </cell>
          <cell r="E61" t="str">
            <v>N</v>
          </cell>
          <cell r="F61">
            <v>1</v>
          </cell>
          <cell r="G61" t="str">
            <v>[N1]</v>
          </cell>
        </row>
        <row r="62">
          <cell r="B62">
            <v>60</v>
          </cell>
        </row>
        <row r="63">
          <cell r="B63">
            <v>61</v>
          </cell>
        </row>
        <row r="64">
          <cell r="B64">
            <v>62</v>
          </cell>
        </row>
        <row r="65">
          <cell r="B65">
            <v>63</v>
          </cell>
        </row>
        <row r="66">
          <cell r="B66">
            <v>64</v>
          </cell>
        </row>
        <row r="67">
          <cell r="B67">
            <v>65</v>
          </cell>
        </row>
        <row r="68">
          <cell r="B68">
            <v>66</v>
          </cell>
        </row>
        <row r="69">
          <cell r="B69">
            <v>67</v>
          </cell>
        </row>
        <row r="70">
          <cell r="B70">
            <v>68</v>
          </cell>
        </row>
        <row r="71">
          <cell r="B71">
            <v>69</v>
          </cell>
        </row>
      </sheetData>
      <sheetData sheetId="4" refreshError="1">
        <row r="12">
          <cell r="K12">
            <v>41091</v>
          </cell>
          <cell r="AC12" t="str">
            <v>first</v>
          </cell>
          <cell r="AD12">
            <v>1</v>
          </cell>
        </row>
        <row r="13">
          <cell r="AC13" t="str">
            <v>second</v>
          </cell>
          <cell r="AD13">
            <v>2</v>
          </cell>
        </row>
        <row r="14">
          <cell r="AC14" t="str">
            <v>third</v>
          </cell>
          <cell r="AD14">
            <v>3</v>
          </cell>
        </row>
        <row r="15">
          <cell r="AC15" t="str">
            <v>fourth</v>
          </cell>
          <cell r="AD15">
            <v>4</v>
          </cell>
        </row>
        <row r="16">
          <cell r="AC16" t="str">
            <v>fifth</v>
          </cell>
          <cell r="AD16">
            <v>5</v>
          </cell>
        </row>
        <row r="117">
          <cell r="G117">
            <v>0</v>
          </cell>
          <cell r="K117">
            <v>0</v>
          </cell>
          <cell r="Q117">
            <v>0</v>
          </cell>
        </row>
        <row r="119">
          <cell r="G119">
            <v>0</v>
          </cell>
          <cell r="K119">
            <v>0</v>
          </cell>
          <cell r="Q119">
            <v>0</v>
          </cell>
        </row>
        <row r="121">
          <cell r="K121">
            <v>0</v>
          </cell>
          <cell r="Q121">
            <v>0</v>
          </cell>
        </row>
        <row r="123">
          <cell r="K123">
            <v>0</v>
          </cell>
          <cell r="Q123">
            <v>0</v>
          </cell>
        </row>
        <row r="133">
          <cell r="G133">
            <v>0</v>
          </cell>
          <cell r="K133">
            <v>0</v>
          </cell>
          <cell r="Q133">
            <v>0</v>
          </cell>
        </row>
        <row r="137">
          <cell r="K137">
            <v>0</v>
          </cell>
          <cell r="Q137">
            <v>0</v>
          </cell>
        </row>
        <row r="161">
          <cell r="K161">
            <v>0</v>
          </cell>
          <cell r="Q161">
            <v>0</v>
          </cell>
        </row>
        <row r="175">
          <cell r="G175">
            <v>0</v>
          </cell>
        </row>
        <row r="177">
          <cell r="Q177">
            <v>0</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Input"/>
      <sheetName val="Liability Detail"/>
      <sheetName val="OU Collection"/>
      <sheetName val="E(m) Bridge"/>
      <sheetName val="ROR True-Up Adj-Pre"/>
      <sheetName val="ROR True-Up Adj-Post"/>
      <sheetName val="Data"/>
      <sheetName val="Error Checks"/>
      <sheetName val="E(m) Recon"/>
      <sheetName val="CM BS Recon"/>
      <sheetName val="ECR in Base Rates"/>
      <sheetName val="Startup"/>
      <sheetName val="VersionHist"/>
      <sheetName val="Electronic Evidence"/>
    </sheetNames>
    <sheetDataSet>
      <sheetData sheetId="0"/>
      <sheetData sheetId="1">
        <row r="12">
          <cell r="L12">
            <v>41640</v>
          </cell>
        </row>
      </sheetData>
      <sheetData sheetId="2"/>
      <sheetData sheetId="3"/>
      <sheetData sheetId="4"/>
      <sheetData sheetId="5"/>
      <sheetData sheetId="6"/>
      <sheetData sheetId="7">
        <row r="128">
          <cell r="BK128" t="str">
            <v>NO</v>
          </cell>
        </row>
      </sheetData>
      <sheetData sheetId="8"/>
      <sheetData sheetId="9"/>
      <sheetData sheetId="10"/>
      <sheetData sheetId="11"/>
      <sheetData sheetId="12">
        <row r="5">
          <cell r="N5">
            <v>41214</v>
          </cell>
        </row>
        <row r="10">
          <cell r="N10">
            <v>0</v>
          </cell>
        </row>
      </sheetData>
      <sheetData sheetId="13"/>
      <sheetData sheetId="14"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sheet"/>
      <sheetName val="Summary"/>
      <sheetName val="03-2013 Details"/>
      <sheetName val="CATGA"/>
      <sheetName val="CATGB"/>
      <sheetName val="CATGD"/>
      <sheetName val="Reconcile Q1-2013 to Q1-2012"/>
      <sheetName val="Charges to Kentucky"/>
      <sheetName val="KY Details"/>
      <sheetName val="Screen Shots - Walt's Report"/>
      <sheetName val="Sheet2"/>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Instructions"/>
      <sheetName val="Review Case Calcs-G1"/>
      <sheetName val="Liability-OLD Format"/>
      <sheetName val="Review Case Calcs-G2"/>
      <sheetName val="Input"/>
      <sheetName val="Liability Detail-G1"/>
      <sheetName val="Tickmarks Input"/>
      <sheetName val="Liability Detail-G2"/>
      <sheetName val="Recovery Summary-G1"/>
      <sheetName val="Recovery Summary-G2"/>
      <sheetName val="E(m) Adj Bridge"/>
      <sheetName val="OU Collection-G1"/>
      <sheetName val="OU Collection-G2"/>
      <sheetName val="E(m) Bridge"/>
      <sheetName val="ROR True-Up Adj-Post"/>
      <sheetName val="ROR True-Up Adj-Pre"/>
      <sheetName val="Data"/>
      <sheetName val="Error Checks"/>
      <sheetName val="CM BS Recon"/>
      <sheetName val="Analysis of Bal Sht Change"/>
      <sheetName val="PM BS Recon-G1"/>
      <sheetName val="PM BS Recon-G2"/>
      <sheetName val="Revenue Report"/>
      <sheetName val="ECR in Base Rates"/>
      <sheetName val="Startup"/>
      <sheetName val="VersionHist"/>
      <sheetName val="BECR per Mwh-G1 OLD"/>
      <sheetName val="BECR per Mwh-G2 OLD"/>
      <sheetName val="Reconciliation-Test-G1 OLD"/>
      <sheetName val="Reconciliation-Test-G2 OLD"/>
      <sheetName val="Adjt Input"/>
    </sheetNames>
    <sheetDataSet>
      <sheetData sheetId="0" refreshError="1"/>
      <sheetData sheetId="1" refreshError="1"/>
      <sheetData sheetId="2" refreshError="1"/>
      <sheetData sheetId="3" refreshError="1"/>
      <sheetData sheetId="4" refreshError="1"/>
      <sheetData sheetId="5" refreshError="1">
        <row r="12">
          <cell r="K12">
            <v>41091</v>
          </cell>
        </row>
        <row r="42">
          <cell r="K42">
            <v>71113639.340000004</v>
          </cell>
        </row>
        <row r="43">
          <cell r="K43">
            <v>77220014.200000003</v>
          </cell>
        </row>
        <row r="44">
          <cell r="K44">
            <v>0.92090000000000005</v>
          </cell>
        </row>
        <row r="62">
          <cell r="K62">
            <v>727257.89</v>
          </cell>
        </row>
        <row r="64">
          <cell r="K64">
            <v>313973.81</v>
          </cell>
        </row>
        <row r="66">
          <cell r="K66">
            <v>397067.17</v>
          </cell>
        </row>
        <row r="69">
          <cell r="K69">
            <v>16216.91</v>
          </cell>
        </row>
        <row r="101">
          <cell r="K101">
            <v>428158.26</v>
          </cell>
        </row>
        <row r="123">
          <cell r="H123" t="str">
            <v>second</v>
          </cell>
        </row>
        <row r="137">
          <cell r="H137" t="str">
            <v>second</v>
          </cell>
        </row>
        <row r="151">
          <cell r="H151" t="str">
            <v>second</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row r="5">
          <cell r="N5">
            <v>40664</v>
          </cell>
        </row>
        <row r="12">
          <cell r="N12">
            <v>0</v>
          </cell>
        </row>
      </sheetData>
      <sheetData sheetId="26" refreshError="1"/>
      <sheetData sheetId="27" refreshError="1"/>
      <sheetData sheetId="28" refreshError="1"/>
      <sheetData sheetId="29" refreshError="1"/>
      <sheetData sheetId="30" refreshError="1"/>
      <sheetData sheetId="31" refreshError="1">
        <row r="18">
          <cell r="O18">
            <v>201112</v>
          </cell>
          <cell r="P18">
            <v>201111</v>
          </cell>
          <cell r="Q18">
            <v>201110</v>
          </cell>
          <cell r="R18">
            <v>201109</v>
          </cell>
          <cell r="S18">
            <v>201108</v>
          </cell>
          <cell r="T18">
            <v>201107</v>
          </cell>
          <cell r="U18">
            <v>201106</v>
          </cell>
          <cell r="V18">
            <v>201105</v>
          </cell>
          <cell r="W18">
            <v>201104</v>
          </cell>
          <cell r="X18">
            <v>201103</v>
          </cell>
          <cell r="Y18">
            <v>201102</v>
          </cell>
          <cell r="Z18">
            <v>201101</v>
          </cell>
          <cell r="AA18">
            <v>201012</v>
          </cell>
          <cell r="AB18">
            <v>201011</v>
          </cell>
          <cell r="AC18">
            <v>201010</v>
          </cell>
          <cell r="AD18">
            <v>201009</v>
          </cell>
          <cell r="AE18">
            <v>201008</v>
          </cell>
          <cell r="AF18">
            <v>201007</v>
          </cell>
          <cell r="AG18">
            <v>201006</v>
          </cell>
          <cell r="AH18">
            <v>201005</v>
          </cell>
          <cell r="AI18">
            <v>201004</v>
          </cell>
          <cell r="AJ18">
            <v>201003</v>
          </cell>
          <cell r="AK18">
            <v>201002</v>
          </cell>
          <cell r="AL18">
            <v>201001</v>
          </cell>
          <cell r="AM18">
            <v>200912</v>
          </cell>
          <cell r="AN18">
            <v>200911</v>
          </cell>
          <cell r="AO18">
            <v>200910</v>
          </cell>
          <cell r="AP18">
            <v>200909</v>
          </cell>
          <cell r="AQ18">
            <v>200908</v>
          </cell>
          <cell r="AR18" t="str">
            <v/>
          </cell>
          <cell r="AS18" t="str">
            <v/>
          </cell>
          <cell r="AT18" t="str">
            <v/>
          </cell>
          <cell r="AU18" t="str">
            <v/>
          </cell>
          <cell r="AV18" t="str">
            <v/>
          </cell>
          <cell r="AW18" t="str">
            <v/>
          </cell>
          <cell r="AX18" t="str">
            <v/>
          </cell>
          <cell r="AY18" t="str">
            <v/>
          </cell>
          <cell r="AZ18" t="str">
            <v/>
          </cell>
          <cell r="BA18" t="str">
            <v/>
          </cell>
          <cell r="BB18" t="str">
            <v/>
          </cell>
          <cell r="BC18" t="str">
            <v/>
          </cell>
          <cell r="BD18" t="str">
            <v/>
          </cell>
          <cell r="BE18" t="str">
            <v/>
          </cell>
          <cell r="BF18" t="str">
            <v/>
          </cell>
          <cell r="BG18" t="str">
            <v/>
          </cell>
          <cell r="BH18" t="str">
            <v/>
          </cell>
          <cell r="BI18" t="str">
            <v/>
          </cell>
          <cell r="BJ18" t="str">
            <v/>
          </cell>
          <cell r="BK18" t="str">
            <v/>
          </cell>
        </row>
        <row r="33">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cell r="AS33">
            <v>0</v>
          </cell>
          <cell r="AT33">
            <v>0</v>
          </cell>
          <cell r="AU33">
            <v>0</v>
          </cell>
          <cell r="AV33">
            <v>0</v>
          </cell>
          <cell r="AW33">
            <v>0</v>
          </cell>
          <cell r="AX33">
            <v>0</v>
          </cell>
          <cell r="AY33">
            <v>0</v>
          </cell>
          <cell r="AZ33">
            <v>0</v>
          </cell>
          <cell r="BA33">
            <v>0</v>
          </cell>
          <cell r="BB33">
            <v>0</v>
          </cell>
          <cell r="BC33">
            <v>0</v>
          </cell>
          <cell r="BD33">
            <v>0</v>
          </cell>
          <cell r="BE33">
            <v>0</v>
          </cell>
          <cell r="BF33">
            <v>0</v>
          </cell>
          <cell r="BG33">
            <v>0</v>
          </cell>
          <cell r="BH33">
            <v>0</v>
          </cell>
          <cell r="BI33">
            <v>0</v>
          </cell>
          <cell r="BJ33">
            <v>0</v>
          </cell>
          <cell r="BK33">
            <v>0</v>
          </cell>
        </row>
        <row r="48">
          <cell r="O48">
            <v>0</v>
          </cell>
          <cell r="P48">
            <v>0</v>
          </cell>
          <cell r="Q48">
            <v>0</v>
          </cell>
          <cell r="R48">
            <v>0</v>
          </cell>
          <cell r="S48">
            <v>0</v>
          </cell>
          <cell r="T48">
            <v>0</v>
          </cell>
          <cell r="U48">
            <v>0</v>
          </cell>
          <cell r="V48">
            <v>0</v>
          </cell>
          <cell r="W48">
            <v>0</v>
          </cell>
          <cell r="X48">
            <v>0</v>
          </cell>
          <cell r="Y48">
            <v>0</v>
          </cell>
          <cell r="Z48">
            <v>0</v>
          </cell>
          <cell r="AA48">
            <v>0</v>
          </cell>
          <cell r="AB48">
            <v>0</v>
          </cell>
          <cell r="AC48">
            <v>0</v>
          </cell>
          <cell r="AD48">
            <v>0</v>
          </cell>
          <cell r="AE48">
            <v>0</v>
          </cell>
          <cell r="AF48">
            <v>0</v>
          </cell>
          <cell r="AG48">
            <v>0</v>
          </cell>
          <cell r="AH48">
            <v>0</v>
          </cell>
          <cell r="AI48">
            <v>0</v>
          </cell>
          <cell r="AJ48">
            <v>0</v>
          </cell>
          <cell r="AK48">
            <v>0</v>
          </cell>
          <cell r="AL48">
            <v>0</v>
          </cell>
          <cell r="AM48">
            <v>0</v>
          </cell>
          <cell r="AN48">
            <v>0</v>
          </cell>
          <cell r="AO48">
            <v>0</v>
          </cell>
          <cell r="AP48">
            <v>0</v>
          </cell>
          <cell r="AQ48">
            <v>0</v>
          </cell>
          <cell r="AR48">
            <v>0</v>
          </cell>
          <cell r="AS48">
            <v>0</v>
          </cell>
          <cell r="AT48">
            <v>0</v>
          </cell>
          <cell r="AU48">
            <v>0</v>
          </cell>
          <cell r="AV48">
            <v>0</v>
          </cell>
          <cell r="AW48">
            <v>0</v>
          </cell>
          <cell r="AX48">
            <v>0</v>
          </cell>
          <cell r="AY48">
            <v>0</v>
          </cell>
          <cell r="AZ48">
            <v>0</v>
          </cell>
          <cell r="BA48">
            <v>0</v>
          </cell>
          <cell r="BB48">
            <v>0</v>
          </cell>
          <cell r="BC48">
            <v>0</v>
          </cell>
          <cell r="BD48">
            <v>0</v>
          </cell>
          <cell r="BE48">
            <v>0</v>
          </cell>
          <cell r="BF48">
            <v>0</v>
          </cell>
          <cell r="BG48">
            <v>0</v>
          </cell>
          <cell r="BH48">
            <v>0</v>
          </cell>
          <cell r="BI48">
            <v>0</v>
          </cell>
          <cell r="BJ48">
            <v>0</v>
          </cell>
          <cell r="BK48">
            <v>0</v>
          </cell>
        </row>
        <row r="61">
          <cell r="Y61">
            <v>-4536779</v>
          </cell>
        </row>
        <row r="66">
          <cell r="O66">
            <v>0</v>
          </cell>
          <cell r="P66">
            <v>0</v>
          </cell>
          <cell r="Q66">
            <v>0</v>
          </cell>
          <cell r="R66">
            <v>0</v>
          </cell>
          <cell r="S66">
            <v>0</v>
          </cell>
          <cell r="T66">
            <v>0</v>
          </cell>
          <cell r="U66">
            <v>0</v>
          </cell>
          <cell r="V66">
            <v>0</v>
          </cell>
          <cell r="W66">
            <v>0</v>
          </cell>
          <cell r="X66">
            <v>0</v>
          </cell>
          <cell r="Y66">
            <v>-4536779</v>
          </cell>
          <cell r="Z66">
            <v>0</v>
          </cell>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O66">
            <v>0</v>
          </cell>
          <cell r="AP66">
            <v>0</v>
          </cell>
          <cell r="AQ66">
            <v>0</v>
          </cell>
          <cell r="AR66">
            <v>0</v>
          </cell>
          <cell r="AS66">
            <v>0</v>
          </cell>
          <cell r="AT66">
            <v>0</v>
          </cell>
          <cell r="AU66">
            <v>0</v>
          </cell>
          <cell r="AV66">
            <v>0</v>
          </cell>
          <cell r="AW66">
            <v>0</v>
          </cell>
          <cell r="AX66">
            <v>0</v>
          </cell>
          <cell r="AY66">
            <v>0</v>
          </cell>
          <cell r="AZ66">
            <v>0</v>
          </cell>
          <cell r="BA66">
            <v>0</v>
          </cell>
          <cell r="BB66">
            <v>0</v>
          </cell>
          <cell r="BC66">
            <v>0</v>
          </cell>
          <cell r="BD66">
            <v>0</v>
          </cell>
          <cell r="BE66">
            <v>0</v>
          </cell>
          <cell r="BF66">
            <v>0</v>
          </cell>
          <cell r="BG66">
            <v>0</v>
          </cell>
          <cell r="BH66">
            <v>0</v>
          </cell>
          <cell r="BI66">
            <v>0</v>
          </cell>
          <cell r="BJ66">
            <v>0</v>
          </cell>
          <cell r="BK66">
            <v>0</v>
          </cell>
        </row>
        <row r="82">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0</v>
          </cell>
          <cell r="AS82">
            <v>0</v>
          </cell>
          <cell r="AT82">
            <v>0</v>
          </cell>
          <cell r="AU82">
            <v>0</v>
          </cell>
          <cell r="AV82">
            <v>0</v>
          </cell>
          <cell r="AW82">
            <v>0</v>
          </cell>
          <cell r="AX82">
            <v>0</v>
          </cell>
          <cell r="AY82">
            <v>0</v>
          </cell>
          <cell r="AZ82">
            <v>0</v>
          </cell>
          <cell r="BA82">
            <v>0</v>
          </cell>
          <cell r="BB82">
            <v>0</v>
          </cell>
          <cell r="BC82">
            <v>0</v>
          </cell>
          <cell r="BD82">
            <v>0</v>
          </cell>
          <cell r="BE82">
            <v>0</v>
          </cell>
          <cell r="BF82">
            <v>0</v>
          </cell>
          <cell r="BG82">
            <v>0</v>
          </cell>
          <cell r="BH82">
            <v>0</v>
          </cell>
          <cell r="BI82">
            <v>0</v>
          </cell>
          <cell r="BJ82">
            <v>0</v>
          </cell>
          <cell r="BK82">
            <v>0</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ToC - DCRs"/>
      <sheetName val="( A )"/>
      <sheetName val="Checklist"/>
      <sheetName val="Dept Look-Up"/>
      <sheetName val="Empl Look-Up"/>
      <sheetName val="Co (Exp) Orgs"/>
      <sheetName val="( B )"/>
      <sheetName val="Organizations"/>
      <sheetName val="Organizations +"/>
      <sheetName val="Depts, Orgs &amp; Projects"/>
      <sheetName val="Dept Projects"/>
      <sheetName val="Database"/>
      <sheetName val="Employee List"/>
      <sheetName val="&lt;- Ref | Ratios -&gt;"/>
      <sheetName val="Ratios (per Reg A&amp;R)"/>
      <sheetName val="Std Ratios, DCRs &amp; VOLTS"/>
      <sheetName val="DCR Calcs --&gt;"/>
      <sheetName val="021000"/>
      <sheetName val="026050"/>
      <sheetName val="026400 2012"/>
      <sheetName val="026130"/>
      <sheetName val="026135"/>
      <sheetName val="026190"/>
      <sheetName val="Supply Chain Stores"/>
      <sheetName val="026200"/>
      <sheetName val="Accounting Guidelines"/>
      <sheetName val="Exp Type"/>
      <sheetName val="CFO Allocations"/>
      <sheetName val="CFO"/>
      <sheetName val="Audit Services "/>
      <sheetName val="Sarbanes-Oxley Compliance"/>
      <sheetName val="Cash Management"/>
      <sheetName val="Controller"/>
      <sheetName val="Corporate Accounting "/>
      <sheetName val="Corporate Tax "/>
      <sheetName val="Credit Contract Admin"/>
      <sheetName val="Fin &amp; Budget - Corp"/>
      <sheetName val="Fin Acct &amp; Rept"/>
      <sheetName val="Financial Planning "/>
      <sheetName val="Fin Plan &amp; Cont"/>
      <sheetName val="Financial Reporting"/>
      <sheetName val="Financial Systems"/>
      <sheetName val="Payroll"/>
      <sheetName val="Property Accounting"/>
      <sheetName val="Reg Accounting &amp; Rept"/>
      <sheetName val="Revenue Accounting"/>
      <sheetName val="Risk Management"/>
      <sheetName val="Trading Controls"/>
      <sheetName val="Treasurer"/>
      <sheetName val="All CFO"/>
      <sheetName val="Project Task Data"/>
      <sheetName val="Account &amp; Comp Grouping"/>
      <sheetName val="CFO Org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sheetData sheetId="27"/>
      <sheetData sheetId="28">
        <row r="1">
          <cell r="A1" t="str">
            <v>LG&amp;E and KU</v>
          </cell>
        </row>
        <row r="8">
          <cell r="C8">
            <v>0</v>
          </cell>
        </row>
        <row r="9">
          <cell r="C9">
            <v>0</v>
          </cell>
        </row>
        <row r="10">
          <cell r="C10">
            <v>0</v>
          </cell>
        </row>
        <row r="11">
          <cell r="C11">
            <v>0</v>
          </cell>
        </row>
        <row r="12">
          <cell r="C12">
            <v>0</v>
          </cell>
        </row>
        <row r="13">
          <cell r="C13">
            <v>0</v>
          </cell>
        </row>
        <row r="14">
          <cell r="C14">
            <v>0</v>
          </cell>
        </row>
        <row r="15">
          <cell r="C15">
            <v>0</v>
          </cell>
        </row>
        <row r="16">
          <cell r="C16">
            <v>0</v>
          </cell>
        </row>
        <row r="17">
          <cell r="C17">
            <v>0</v>
          </cell>
        </row>
        <row r="18">
          <cell r="C18">
            <v>0</v>
          </cell>
        </row>
        <row r="19">
          <cell r="C19">
            <v>0</v>
          </cell>
        </row>
        <row r="20">
          <cell r="C20">
            <v>0</v>
          </cell>
        </row>
        <row r="21">
          <cell r="C21">
            <v>0</v>
          </cell>
        </row>
        <row r="22">
          <cell r="C22">
            <v>0</v>
          </cell>
        </row>
        <row r="23">
          <cell r="C23">
            <v>0</v>
          </cell>
        </row>
        <row r="24">
          <cell r="C24">
            <v>0</v>
          </cell>
        </row>
        <row r="25">
          <cell r="C25">
            <v>0</v>
          </cell>
        </row>
        <row r="26">
          <cell r="C26">
            <v>0</v>
          </cell>
        </row>
        <row r="27">
          <cell r="C27">
            <v>0</v>
          </cell>
        </row>
        <row r="28">
          <cell r="C28">
            <v>0</v>
          </cell>
        </row>
        <row r="29">
          <cell r="C29">
            <v>0</v>
          </cell>
        </row>
        <row r="30">
          <cell r="C30">
            <v>0</v>
          </cell>
        </row>
        <row r="31">
          <cell r="C31">
            <v>0</v>
          </cell>
        </row>
        <row r="32">
          <cell r="C32">
            <v>0</v>
          </cell>
        </row>
        <row r="33">
          <cell r="C33">
            <v>0</v>
          </cell>
        </row>
        <row r="34">
          <cell r="C34">
            <v>0</v>
          </cell>
        </row>
        <row r="35">
          <cell r="C35">
            <v>0</v>
          </cell>
        </row>
        <row r="36">
          <cell r="C36">
            <v>0</v>
          </cell>
        </row>
      </sheetData>
      <sheetData sheetId="29">
        <row r="7">
          <cell r="B7">
            <v>0</v>
          </cell>
        </row>
      </sheetData>
      <sheetData sheetId="30">
        <row r="9">
          <cell r="C9" t="str">
            <v>Mattingly, Jennifer Starr</v>
          </cell>
        </row>
      </sheetData>
      <sheetData sheetId="31"/>
      <sheetData sheetId="32"/>
      <sheetData sheetId="33">
        <row r="1">
          <cell r="A1" t="str">
            <v>LG&amp;E and KU</v>
          </cell>
        </row>
      </sheetData>
      <sheetData sheetId="34"/>
      <sheetData sheetId="35"/>
      <sheetData sheetId="36">
        <row r="7">
          <cell r="B7">
            <v>0</v>
          </cell>
        </row>
      </sheetData>
      <sheetData sheetId="37"/>
      <sheetData sheetId="38"/>
      <sheetData sheetId="39">
        <row r="9">
          <cell r="C9" t="str">
            <v>Mattingly, Jennifer Starr</v>
          </cell>
        </row>
      </sheetData>
      <sheetData sheetId="40"/>
      <sheetData sheetId="41"/>
      <sheetData sheetId="42">
        <row r="4">
          <cell r="D4">
            <v>0</v>
          </cell>
        </row>
      </sheetData>
      <sheetData sheetId="43"/>
      <sheetData sheetId="44">
        <row r="4">
          <cell r="D4">
            <v>0</v>
          </cell>
        </row>
      </sheetData>
      <sheetData sheetId="45"/>
      <sheetData sheetId="46"/>
      <sheetData sheetId="47"/>
      <sheetData sheetId="48"/>
      <sheetData sheetId="49"/>
      <sheetData sheetId="50"/>
      <sheetData sheetId="51"/>
      <sheetData sheetId="52"/>
      <sheetData sheetId="5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s (paste values)"/>
      <sheetName val="Items Needed"/>
      <sheetName val="O&amp;M Comparison"/>
      <sheetName val="Pension Summary"/>
      <sheetName val="Funding"/>
      <sheetName val="PowerPlan_CF Adj 2018"/>
      <sheetName val="PowerPlan_CF Adj 2019"/>
      <sheetName val="PowerPlan_CF Adj 2020"/>
      <sheetName val="PowerPlan_CF Adj 2021"/>
      <sheetName val="PowerPlan_CF Adj 2022"/>
      <sheetName val="Double Corridor Adjustments"/>
      <sheetName val="Non-Qualified - Expense"/>
      <sheetName val="Pension - Expense REG 15"/>
      <sheetName val="Pension - Expense DC"/>
      <sheetName val="O&amp;M Adjustment"/>
      <sheetName val="Pension Report UI_Expense"/>
      <sheetName val="Pension Report UI_Funding"/>
      <sheetName val="Cash Flow Report UI"/>
      <sheetName val="Reg Asset UI"/>
      <sheetName val="UI JE's"/>
      <sheetName val="WKE U"/>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5">
          <cell r="B5" t="str">
            <v>Reg-15</v>
          </cell>
          <cell r="C5" t="str">
            <v>Reg-15</v>
          </cell>
          <cell r="D5" t="str">
            <v>Reg-15</v>
          </cell>
          <cell r="E5" t="str">
            <v>Fin-15</v>
          </cell>
          <cell r="F5" t="str">
            <v>Reg-15</v>
          </cell>
        </row>
        <row r="6">
          <cell r="B6" t="str">
            <v>LG&amp;E and KU Retirement Plan</v>
          </cell>
        </row>
        <row r="7">
          <cell r="B7" t="str">
            <v>LG&amp;E 
Non-union</v>
          </cell>
          <cell r="C7" t="str">
            <v>KU</v>
          </cell>
          <cell r="D7" t="str">
            <v>Servco (Regulatory)</v>
          </cell>
          <cell r="E7" t="str">
            <v>Servco (Financial)</v>
          </cell>
          <cell r="F7" t="str">
            <v>LG&amp;E Union</v>
          </cell>
        </row>
        <row r="8">
          <cell r="A8" t="str">
            <v>Service cost</v>
          </cell>
          <cell r="B8">
            <v>1966882</v>
          </cell>
          <cell r="C8">
            <v>7325840</v>
          </cell>
          <cell r="D8">
            <v>12357149</v>
          </cell>
          <cell r="E8">
            <v>12357149</v>
          </cell>
          <cell r="F8">
            <v>1071262</v>
          </cell>
        </row>
        <row r="9">
          <cell r="A9" t="str">
            <v>Interest cost</v>
          </cell>
          <cell r="B9">
            <v>10125661</v>
          </cell>
          <cell r="C9">
            <v>17485917</v>
          </cell>
          <cell r="D9">
            <v>23228042</v>
          </cell>
          <cell r="E9">
            <v>23228042</v>
          </cell>
          <cell r="F9">
            <v>12800226</v>
          </cell>
        </row>
        <row r="10">
          <cell r="A10" t="str">
            <v>Expected return on assets</v>
          </cell>
          <cell r="B10">
            <v>-13762974</v>
          </cell>
          <cell r="C10">
            <v>-26232574</v>
          </cell>
          <cell r="D10">
            <v>-26101755</v>
          </cell>
          <cell r="E10">
            <v>-26101755</v>
          </cell>
          <cell r="F10">
            <v>-20854562</v>
          </cell>
        </row>
        <row r="11">
          <cell r="A11" t="str">
            <v>Amortizations:</v>
          </cell>
        </row>
        <row r="12">
          <cell r="A12" t="str">
            <v>Transition</v>
          </cell>
          <cell r="B12">
            <v>0</v>
          </cell>
          <cell r="C12">
            <v>0</v>
          </cell>
          <cell r="D12">
            <v>0</v>
          </cell>
          <cell r="E12">
            <v>0</v>
          </cell>
          <cell r="F12">
            <v>0</v>
          </cell>
        </row>
        <row r="13">
          <cell r="A13" t="str">
            <v>Prior service cost</v>
          </cell>
          <cell r="B13">
            <v>1334204</v>
          </cell>
          <cell r="C13">
            <v>565441</v>
          </cell>
          <cell r="D13">
            <v>3459919</v>
          </cell>
          <cell r="E13">
            <v>1678071</v>
          </cell>
          <cell r="F13">
            <v>5485344</v>
          </cell>
        </row>
        <row r="14">
          <cell r="A14" t="str">
            <v>(Gain)/loss</v>
          </cell>
          <cell r="B14">
            <v>4695360</v>
          </cell>
          <cell r="C14">
            <v>6406222</v>
          </cell>
          <cell r="D14">
            <v>6864378</v>
          </cell>
          <cell r="E14">
            <v>2455558</v>
          </cell>
          <cell r="F14">
            <v>5371090</v>
          </cell>
        </row>
        <row r="15">
          <cell r="A15" t="str">
            <v>ASC 715 NPBC</v>
          </cell>
          <cell r="B15">
            <v>4359133</v>
          </cell>
          <cell r="C15">
            <v>5550846</v>
          </cell>
          <cell r="D15">
            <v>19807733</v>
          </cell>
          <cell r="E15">
            <v>13617065</v>
          </cell>
          <cell r="F15">
            <v>3873360</v>
          </cell>
        </row>
        <row r="21">
          <cell r="B21" t="str">
            <v>Reg-15</v>
          </cell>
          <cell r="C21" t="str">
            <v>Reg-15</v>
          </cell>
          <cell r="D21" t="str">
            <v>Reg-15</v>
          </cell>
          <cell r="E21" t="str">
            <v>Fin-15</v>
          </cell>
          <cell r="F21" t="str">
            <v>Reg-15</v>
          </cell>
        </row>
        <row r="22">
          <cell r="B22" t="str">
            <v>LG&amp;E and KU Retirement Plan</v>
          </cell>
        </row>
        <row r="23">
          <cell r="B23" t="str">
            <v>LG&amp;E 
Non-union</v>
          </cell>
          <cell r="C23" t="str">
            <v>KU</v>
          </cell>
          <cell r="D23" t="str">
            <v>Servco (Regulatory)</v>
          </cell>
          <cell r="E23" t="str">
            <v>Servco (Financial)</v>
          </cell>
          <cell r="F23" t="str">
            <v>LG&amp;E Union</v>
          </cell>
        </row>
        <row r="24">
          <cell r="A24" t="str">
            <v>Service cost</v>
          </cell>
          <cell r="B24">
            <v>1927545</v>
          </cell>
          <cell r="C24">
            <v>7179324</v>
          </cell>
          <cell r="D24">
            <v>12110006</v>
          </cell>
          <cell r="E24">
            <v>12110006</v>
          </cell>
          <cell r="F24">
            <v>964137</v>
          </cell>
        </row>
        <row r="25">
          <cell r="A25" t="str">
            <v>Interest cost</v>
          </cell>
          <cell r="B25">
            <v>9922450</v>
          </cell>
          <cell r="C25">
            <v>17340413</v>
          </cell>
          <cell r="D25">
            <v>23406233</v>
          </cell>
          <cell r="E25">
            <v>23406233</v>
          </cell>
          <cell r="F25">
            <v>12323015</v>
          </cell>
        </row>
        <row r="26">
          <cell r="A26" t="str">
            <v>Expected return on assets</v>
          </cell>
          <cell r="B26">
            <v>-13733204</v>
          </cell>
          <cell r="C26">
            <v>-26263775</v>
          </cell>
          <cell r="D26">
            <v>-26917150</v>
          </cell>
          <cell r="E26">
            <v>-26917150</v>
          </cell>
          <cell r="F26">
            <v>-20629405</v>
          </cell>
        </row>
        <row r="27">
          <cell r="A27" t="str">
            <v>Amortizations:</v>
          </cell>
        </row>
        <row r="28">
          <cell r="A28" t="str">
            <v>Transition</v>
          </cell>
          <cell r="B28">
            <v>0</v>
          </cell>
          <cell r="C28">
            <v>0</v>
          </cell>
          <cell r="D28">
            <v>0</v>
          </cell>
          <cell r="E28">
            <v>0</v>
          </cell>
          <cell r="F28">
            <v>0</v>
          </cell>
        </row>
        <row r="29">
          <cell r="A29" t="str">
            <v>Prior service cost</v>
          </cell>
          <cell r="B29">
            <v>409879</v>
          </cell>
          <cell r="C29">
            <v>565441</v>
          </cell>
          <cell r="D29">
            <v>1678075</v>
          </cell>
          <cell r="E29">
            <v>1678071</v>
          </cell>
          <cell r="F29">
            <v>5321679</v>
          </cell>
        </row>
        <row r="30">
          <cell r="A30" t="str">
            <v>(Gain)/loss</v>
          </cell>
          <cell r="B30">
            <v>4835235</v>
          </cell>
          <cell r="C30">
            <v>6633343</v>
          </cell>
          <cell r="D30">
            <v>6997236</v>
          </cell>
          <cell r="E30">
            <v>2588416</v>
          </cell>
          <cell r="F30">
            <v>5576353</v>
          </cell>
        </row>
        <row r="31">
          <cell r="A31" t="str">
            <v>ASC 715 NPBC</v>
          </cell>
          <cell r="B31">
            <v>3361905</v>
          </cell>
          <cell r="C31">
            <v>5454746</v>
          </cell>
          <cell r="D31">
            <v>17274400</v>
          </cell>
          <cell r="E31">
            <v>12865576</v>
          </cell>
          <cell r="F31">
            <v>3555779</v>
          </cell>
        </row>
        <row r="46">
          <cell r="B46" t="str">
            <v>Reg-15</v>
          </cell>
          <cell r="C46" t="str">
            <v>Reg-15</v>
          </cell>
          <cell r="D46" t="str">
            <v>Reg-15</v>
          </cell>
          <cell r="E46" t="str">
            <v>Fin-15</v>
          </cell>
          <cell r="F46" t="str">
            <v>Reg-15</v>
          </cell>
        </row>
        <row r="47">
          <cell r="B47" t="str">
            <v>LG&amp;E and KU Retirement Plan</v>
          </cell>
        </row>
        <row r="48">
          <cell r="B48" t="str">
            <v>LG&amp;E 
Non-union</v>
          </cell>
          <cell r="C48" t="str">
            <v>KU</v>
          </cell>
          <cell r="D48" t="str">
            <v>Servco (Regulatory)</v>
          </cell>
          <cell r="E48" t="str">
            <v>Servco (Financial)</v>
          </cell>
          <cell r="F48" t="str">
            <v>LG&amp;E Union</v>
          </cell>
        </row>
        <row r="49">
          <cell r="A49" t="str">
            <v>Service cost</v>
          </cell>
          <cell r="B49">
            <v>1888994</v>
          </cell>
          <cell r="C49">
            <v>7035737</v>
          </cell>
          <cell r="D49">
            <v>11867806</v>
          </cell>
          <cell r="E49">
            <v>11867806</v>
          </cell>
          <cell r="F49">
            <v>867723</v>
          </cell>
        </row>
        <row r="50">
          <cell r="A50" t="str">
            <v>Interest cost</v>
          </cell>
          <cell r="B50">
            <v>9696197</v>
          </cell>
          <cell r="C50">
            <v>17185439</v>
          </cell>
          <cell r="D50">
            <v>23555219</v>
          </cell>
          <cell r="E50">
            <v>23555219</v>
          </cell>
          <cell r="F50">
            <v>11828010</v>
          </cell>
        </row>
        <row r="51">
          <cell r="A51" t="str">
            <v>Expected return on assets</v>
          </cell>
          <cell r="B51">
            <v>-13625368</v>
          </cell>
          <cell r="C51">
            <v>-26316901</v>
          </cell>
          <cell r="D51">
            <v>-27591229</v>
          </cell>
          <cell r="E51">
            <v>-27591229</v>
          </cell>
          <cell r="F51">
            <v>-20396665</v>
          </cell>
        </row>
        <row r="52">
          <cell r="A52" t="str">
            <v>Amortizations:</v>
          </cell>
        </row>
        <row r="53">
          <cell r="A53" t="str">
            <v>Transition</v>
          </cell>
          <cell r="B53">
            <v>0</v>
          </cell>
          <cell r="C53">
            <v>0</v>
          </cell>
          <cell r="D53">
            <v>0</v>
          </cell>
          <cell r="E53">
            <v>0</v>
          </cell>
          <cell r="F53">
            <v>0</v>
          </cell>
        </row>
        <row r="54">
          <cell r="A54" t="str">
            <v>Prior service cost</v>
          </cell>
          <cell r="B54">
            <v>409874</v>
          </cell>
          <cell r="C54">
            <v>565441</v>
          </cell>
          <cell r="D54">
            <v>1678071</v>
          </cell>
          <cell r="E54">
            <v>1678071</v>
          </cell>
          <cell r="F54">
            <v>4986780</v>
          </cell>
        </row>
        <row r="55">
          <cell r="A55" t="str">
            <v>(Gain)/loss</v>
          </cell>
          <cell r="B55">
            <v>4967502</v>
          </cell>
          <cell r="C55">
            <v>6838771</v>
          </cell>
          <cell r="D55">
            <v>7123506</v>
          </cell>
          <cell r="E55">
            <v>2714686</v>
          </cell>
          <cell r="F55">
            <v>5757484</v>
          </cell>
        </row>
        <row r="56">
          <cell r="A56" t="str">
            <v>ASC 715 NPBC</v>
          </cell>
          <cell r="B56">
            <v>3337199</v>
          </cell>
          <cell r="C56">
            <v>5308487</v>
          </cell>
          <cell r="D56">
            <v>16633373</v>
          </cell>
          <cell r="E56">
            <v>12224553</v>
          </cell>
          <cell r="F56">
            <v>3043332</v>
          </cell>
        </row>
        <row r="62">
          <cell r="B62" t="str">
            <v>Reg-15</v>
          </cell>
          <cell r="C62" t="str">
            <v>Reg-15</v>
          </cell>
          <cell r="D62" t="str">
            <v>Reg-15</v>
          </cell>
          <cell r="E62" t="str">
            <v>Fin-15</v>
          </cell>
          <cell r="F62" t="str">
            <v>Reg-15</v>
          </cell>
        </row>
        <row r="63">
          <cell r="B63" t="str">
            <v>LG&amp;E and KU Retirement Plan</v>
          </cell>
        </row>
        <row r="64">
          <cell r="B64" t="str">
            <v>LG&amp;E 
Non-union</v>
          </cell>
          <cell r="C64" t="str">
            <v>KU</v>
          </cell>
          <cell r="D64" t="str">
            <v>Servco (Regulatory)</v>
          </cell>
          <cell r="E64" t="str">
            <v>Servco (Financial)</v>
          </cell>
          <cell r="F64" t="str">
            <v>LG&amp;E Union</v>
          </cell>
        </row>
        <row r="65">
          <cell r="A65" t="str">
            <v>Service cost</v>
          </cell>
          <cell r="B65">
            <v>1851214</v>
          </cell>
          <cell r="C65">
            <v>6895022</v>
          </cell>
          <cell r="D65">
            <v>11630450</v>
          </cell>
          <cell r="E65">
            <v>11630450</v>
          </cell>
          <cell r="F65">
            <v>848112</v>
          </cell>
        </row>
        <row r="66">
          <cell r="A66" t="str">
            <v>Interest cost</v>
          </cell>
          <cell r="B66">
            <v>9448451</v>
          </cell>
          <cell r="C66">
            <v>17014910</v>
          </cell>
          <cell r="D66">
            <v>23682110</v>
          </cell>
          <cell r="E66">
            <v>23682110</v>
          </cell>
          <cell r="F66">
            <v>11611394</v>
          </cell>
        </row>
        <row r="67">
          <cell r="A67" t="str">
            <v>Expected return on assets</v>
          </cell>
          <cell r="B67">
            <v>-13502125</v>
          </cell>
          <cell r="C67">
            <v>-26377380</v>
          </cell>
          <cell r="D67">
            <v>-28253369</v>
          </cell>
          <cell r="E67">
            <v>-28253369</v>
          </cell>
          <cell r="F67">
            <v>-20166261</v>
          </cell>
        </row>
        <row r="68">
          <cell r="A68" t="str">
            <v>Amortizations:</v>
          </cell>
        </row>
        <row r="69">
          <cell r="A69" t="str">
            <v>Transition</v>
          </cell>
          <cell r="B69">
            <v>0</v>
          </cell>
          <cell r="C69">
            <v>0</v>
          </cell>
          <cell r="D69">
            <v>0</v>
          </cell>
          <cell r="E69">
            <v>0</v>
          </cell>
          <cell r="F69">
            <v>0</v>
          </cell>
        </row>
        <row r="70">
          <cell r="A70" t="str">
            <v>Prior service cost</v>
          </cell>
          <cell r="B70">
            <v>409874</v>
          </cell>
          <cell r="C70">
            <v>565441</v>
          </cell>
          <cell r="D70">
            <v>1678071</v>
          </cell>
          <cell r="E70">
            <v>1678071</v>
          </cell>
          <cell r="F70">
            <v>5303173</v>
          </cell>
        </row>
        <row r="71">
          <cell r="A71" t="str">
            <v>(Gain)/loss</v>
          </cell>
          <cell r="B71">
            <v>5092956</v>
          </cell>
          <cell r="C71">
            <v>7029235</v>
          </cell>
          <cell r="D71">
            <v>7234022</v>
          </cell>
          <cell r="E71">
            <v>2825201</v>
          </cell>
          <cell r="F71">
            <v>5924512</v>
          </cell>
        </row>
        <row r="72">
          <cell r="A72" t="str">
            <v>ASC 715 NPBC</v>
          </cell>
          <cell r="B72">
            <v>3300370</v>
          </cell>
          <cell r="C72">
            <v>5127228</v>
          </cell>
          <cell r="D72">
            <v>15971284</v>
          </cell>
          <cell r="E72">
            <v>11562463</v>
          </cell>
          <cell r="F72">
            <v>3520930</v>
          </cell>
        </row>
        <row r="87">
          <cell r="B87" t="str">
            <v>Reg-15</v>
          </cell>
          <cell r="C87" t="str">
            <v>Reg-15</v>
          </cell>
          <cell r="D87" t="str">
            <v>Reg-15</v>
          </cell>
          <cell r="E87" t="str">
            <v>Fin-15</v>
          </cell>
          <cell r="F87" t="str">
            <v>Reg-15</v>
          </cell>
        </row>
        <row r="88">
          <cell r="B88" t="str">
            <v>LG&amp;E and KU Retirement Plan</v>
          </cell>
        </row>
        <row r="89">
          <cell r="B89" t="str">
            <v>LG&amp;E 
Non-union</v>
          </cell>
          <cell r="C89" t="str">
            <v>KU</v>
          </cell>
          <cell r="D89" t="str">
            <v>Servco (Regulatory)</v>
          </cell>
          <cell r="E89" t="str">
            <v>Servco (Financial)</v>
          </cell>
          <cell r="F89" t="str">
            <v>LG&amp;E Union</v>
          </cell>
        </row>
        <row r="90">
          <cell r="A90" t="str">
            <v>Service cost</v>
          </cell>
          <cell r="B90">
            <v>1814190</v>
          </cell>
          <cell r="C90">
            <v>6757122</v>
          </cell>
          <cell r="D90">
            <v>11397841</v>
          </cell>
          <cell r="E90">
            <v>11397841</v>
          </cell>
          <cell r="F90">
            <v>763301</v>
          </cell>
        </row>
        <row r="91">
          <cell r="A91" t="str">
            <v>Interest cost</v>
          </cell>
          <cell r="B91">
            <v>9183031</v>
          </cell>
          <cell r="C91">
            <v>16834229</v>
          </cell>
          <cell r="D91">
            <v>23759196</v>
          </cell>
          <cell r="E91">
            <v>23759196</v>
          </cell>
          <cell r="F91">
            <v>11136415</v>
          </cell>
        </row>
        <row r="92">
          <cell r="A92" t="str">
            <v>Expected return on assets</v>
          </cell>
          <cell r="B92">
            <v>-13367601</v>
          </cell>
          <cell r="C92">
            <v>-26450222</v>
          </cell>
          <cell r="D92">
            <v>-28855505</v>
          </cell>
          <cell r="E92">
            <v>-28855505</v>
          </cell>
          <cell r="F92">
            <v>-20018064</v>
          </cell>
        </row>
        <row r="93">
          <cell r="A93" t="str">
            <v>Amortizations:</v>
          </cell>
        </row>
        <row r="94">
          <cell r="A94" t="str">
            <v>Transition</v>
          </cell>
          <cell r="B94">
            <v>0</v>
          </cell>
          <cell r="C94">
            <v>0</v>
          </cell>
          <cell r="D94">
            <v>0</v>
          </cell>
          <cell r="E94">
            <v>0</v>
          </cell>
          <cell r="F94">
            <v>0</v>
          </cell>
        </row>
        <row r="95">
          <cell r="A95" t="str">
            <v>Prior service cost</v>
          </cell>
          <cell r="B95">
            <v>409874</v>
          </cell>
          <cell r="C95">
            <v>524248</v>
          </cell>
          <cell r="D95">
            <v>1678071</v>
          </cell>
          <cell r="E95">
            <v>1678071</v>
          </cell>
          <cell r="F95">
            <v>4968468</v>
          </cell>
        </row>
        <row r="96">
          <cell r="A96" t="str">
            <v>(Gain)/loss</v>
          </cell>
          <cell r="B96">
            <v>5213509</v>
          </cell>
          <cell r="C96">
            <v>7205725</v>
          </cell>
          <cell r="D96">
            <v>7340490</v>
          </cell>
          <cell r="E96">
            <v>2931670</v>
          </cell>
          <cell r="F96">
            <v>6069445</v>
          </cell>
        </row>
        <row r="97">
          <cell r="A97" t="str">
            <v>ASC 715 NPBC</v>
          </cell>
          <cell r="B97">
            <v>3253003</v>
          </cell>
          <cell r="C97">
            <v>4871102</v>
          </cell>
          <cell r="D97">
            <v>15320093</v>
          </cell>
          <cell r="E97">
            <v>10911273</v>
          </cell>
          <cell r="F97">
            <v>2919565</v>
          </cell>
        </row>
      </sheetData>
      <sheetData sheetId="13">
        <row r="5">
          <cell r="B5" t="str">
            <v>Regulatory</v>
          </cell>
          <cell r="C5" t="str">
            <v>Regulatory</v>
          </cell>
          <cell r="D5" t="str">
            <v>Financial</v>
          </cell>
          <cell r="E5" t="str">
            <v>Financial</v>
          </cell>
          <cell r="G5" t="str">
            <v>Regulatory</v>
          </cell>
          <cell r="H5" t="str">
            <v>Consolidated</v>
          </cell>
          <cell r="I5" t="str">
            <v>Regulatory</v>
          </cell>
        </row>
        <row r="6">
          <cell r="B6" t="str">
            <v>LG&amp;E and KU Retirement Plan</v>
          </cell>
        </row>
        <row r="7">
          <cell r="B7" t="str">
            <v>LG&amp;E 
Non-union</v>
          </cell>
          <cell r="C7" t="str">
            <v>KU</v>
          </cell>
          <cell r="D7" t="str">
            <v>Servco</v>
          </cell>
          <cell r="E7" t="str">
            <v>WKE
 Non-union</v>
          </cell>
          <cell r="F7" t="str">
            <v>Non-union Total</v>
          </cell>
          <cell r="G7" t="str">
            <v>LG&amp;E Union</v>
          </cell>
          <cell r="H7" t="str">
            <v>US GAAP</v>
          </cell>
          <cell r="I7" t="str">
            <v>Servco</v>
          </cell>
        </row>
        <row r="8">
          <cell r="A8" t="str">
            <v>Service cost</v>
          </cell>
          <cell r="B8">
            <v>1966882</v>
          </cell>
          <cell r="C8">
            <v>7325840</v>
          </cell>
          <cell r="D8">
            <v>12357149</v>
          </cell>
          <cell r="E8">
            <v>0</v>
          </cell>
          <cell r="F8">
            <v>21649871</v>
          </cell>
          <cell r="G8">
            <v>1071262</v>
          </cell>
          <cell r="H8">
            <v>22721133</v>
          </cell>
          <cell r="I8">
            <v>12357149</v>
          </cell>
        </row>
        <row r="9">
          <cell r="A9" t="str">
            <v>Interest cost</v>
          </cell>
          <cell r="B9">
            <v>10125661</v>
          </cell>
          <cell r="C9">
            <v>17485917</v>
          </cell>
          <cell r="D9">
            <v>23228042</v>
          </cell>
          <cell r="E9">
            <v>556087</v>
          </cell>
          <cell r="F9">
            <v>51395707</v>
          </cell>
          <cell r="G9">
            <v>12800226</v>
          </cell>
          <cell r="H9">
            <v>64195933</v>
          </cell>
          <cell r="I9">
            <v>23228042</v>
          </cell>
        </row>
        <row r="10">
          <cell r="A10" t="str">
            <v>Expected return on assets</v>
          </cell>
          <cell r="B10">
            <v>-13762974</v>
          </cell>
          <cell r="C10">
            <v>-26232574</v>
          </cell>
          <cell r="D10">
            <v>-26101755</v>
          </cell>
          <cell r="E10">
            <v>-864666</v>
          </cell>
          <cell r="F10">
            <v>-66961969</v>
          </cell>
          <cell r="G10">
            <v>-20854562</v>
          </cell>
          <cell r="H10">
            <v>-87816531</v>
          </cell>
          <cell r="I10">
            <v>-26101755</v>
          </cell>
        </row>
        <row r="11">
          <cell r="A11" t="str">
            <v>Amortizations:</v>
          </cell>
        </row>
        <row r="12">
          <cell r="A12" t="str">
            <v>Transition</v>
          </cell>
          <cell r="B12">
            <v>0</v>
          </cell>
          <cell r="C12">
            <v>0</v>
          </cell>
          <cell r="D12">
            <v>0</v>
          </cell>
          <cell r="E12">
            <v>0</v>
          </cell>
          <cell r="F12">
            <v>0</v>
          </cell>
          <cell r="G12">
            <v>0</v>
          </cell>
          <cell r="H12">
            <v>0</v>
          </cell>
          <cell r="I12">
            <v>0</v>
          </cell>
        </row>
        <row r="13">
          <cell r="A13" t="str">
            <v>Prior service cost</v>
          </cell>
          <cell r="B13">
            <v>1334204</v>
          </cell>
          <cell r="C13">
            <v>565441</v>
          </cell>
          <cell r="D13">
            <v>1678071</v>
          </cell>
          <cell r="E13">
            <v>0</v>
          </cell>
          <cell r="F13">
            <v>3577716</v>
          </cell>
          <cell r="G13">
            <v>5485344</v>
          </cell>
          <cell r="H13">
            <v>9063060</v>
          </cell>
          <cell r="I13">
            <v>3459919</v>
          </cell>
        </row>
        <row r="14">
          <cell r="A14" t="str">
            <v>(Gain)/loss</v>
          </cell>
          <cell r="B14">
            <v>7001071</v>
          </cell>
          <cell r="C14">
            <v>9177861</v>
          </cell>
          <cell r="D14">
            <v>3940394</v>
          </cell>
          <cell r="E14">
            <v>54688</v>
          </cell>
          <cell r="F14">
            <v>20174014</v>
          </cell>
          <cell r="G14">
            <v>8121006</v>
          </cell>
          <cell r="H14">
            <v>28295020</v>
          </cell>
          <cell r="I14">
            <v>10187635</v>
          </cell>
        </row>
        <row r="15">
          <cell r="A15" t="str">
            <v>ASC 715 NPBC</v>
          </cell>
          <cell r="B15">
            <v>6664844</v>
          </cell>
          <cell r="C15">
            <v>8322485</v>
          </cell>
          <cell r="D15">
            <v>15101901</v>
          </cell>
          <cell r="E15">
            <v>-253891</v>
          </cell>
          <cell r="F15">
            <v>29835339</v>
          </cell>
          <cell r="G15">
            <v>6623276</v>
          </cell>
          <cell r="H15">
            <v>36458615</v>
          </cell>
          <cell r="I15">
            <v>23130990</v>
          </cell>
        </row>
        <row r="22">
          <cell r="B22" t="str">
            <v>Regulatory</v>
          </cell>
          <cell r="C22" t="str">
            <v>Regulatory</v>
          </cell>
          <cell r="D22" t="str">
            <v>Financial</v>
          </cell>
          <cell r="E22" t="str">
            <v>Financial</v>
          </cell>
          <cell r="G22" t="str">
            <v>Regulatory</v>
          </cell>
          <cell r="H22" t="str">
            <v>Consolidated</v>
          </cell>
          <cell r="I22" t="str">
            <v>Regulatory</v>
          </cell>
        </row>
        <row r="23">
          <cell r="B23" t="str">
            <v>LG&amp;E and KU Retirement Plan</v>
          </cell>
        </row>
        <row r="24">
          <cell r="B24" t="str">
            <v>LG&amp;E 
Non-union</v>
          </cell>
          <cell r="C24" t="str">
            <v>KU</v>
          </cell>
          <cell r="D24" t="str">
            <v>Servco</v>
          </cell>
          <cell r="E24" t="str">
            <v>WKE
 Non-union</v>
          </cell>
          <cell r="F24" t="str">
            <v>Non-union Total</v>
          </cell>
          <cell r="G24" t="str">
            <v>LG&amp;E Union</v>
          </cell>
          <cell r="H24" t="str">
            <v>US GAAP</v>
          </cell>
          <cell r="I24" t="str">
            <v>Servco</v>
          </cell>
        </row>
        <row r="25">
          <cell r="A25" t="str">
            <v>Service cost</v>
          </cell>
          <cell r="B25">
            <v>1927545</v>
          </cell>
          <cell r="C25">
            <v>7179324</v>
          </cell>
          <cell r="D25">
            <v>12110006</v>
          </cell>
          <cell r="E25">
            <v>0</v>
          </cell>
          <cell r="F25">
            <v>21216875</v>
          </cell>
          <cell r="G25">
            <v>964137</v>
          </cell>
          <cell r="H25">
            <v>22181012</v>
          </cell>
          <cell r="I25">
            <v>12110006</v>
          </cell>
        </row>
        <row r="26">
          <cell r="A26" t="str">
            <v>Interest cost</v>
          </cell>
          <cell r="B26">
            <v>9922450</v>
          </cell>
          <cell r="C26">
            <v>17340413</v>
          </cell>
          <cell r="D26">
            <v>23406233</v>
          </cell>
          <cell r="E26">
            <v>542349</v>
          </cell>
          <cell r="F26">
            <v>51211445</v>
          </cell>
          <cell r="G26">
            <v>12323015</v>
          </cell>
          <cell r="H26">
            <v>63534460</v>
          </cell>
          <cell r="I26">
            <v>23406233</v>
          </cell>
        </row>
        <row r="27">
          <cell r="A27" t="str">
            <v>Expected return on assets</v>
          </cell>
          <cell r="B27">
            <v>-13733204</v>
          </cell>
          <cell r="C27">
            <v>-26263775</v>
          </cell>
          <cell r="D27">
            <v>-26917150</v>
          </cell>
          <cell r="E27">
            <v>-856549</v>
          </cell>
          <cell r="F27">
            <v>-67770678</v>
          </cell>
          <cell r="G27">
            <v>-20629405</v>
          </cell>
          <cell r="H27">
            <v>-88400083</v>
          </cell>
          <cell r="I27">
            <v>-26917150</v>
          </cell>
        </row>
        <row r="28">
          <cell r="A28" t="str">
            <v>Amortizations:</v>
          </cell>
        </row>
        <row r="29">
          <cell r="A29" t="str">
            <v>Transition</v>
          </cell>
          <cell r="B29">
            <v>0</v>
          </cell>
          <cell r="C29">
            <v>0</v>
          </cell>
          <cell r="D29">
            <v>0</v>
          </cell>
          <cell r="E29">
            <v>0</v>
          </cell>
          <cell r="F29">
            <v>0</v>
          </cell>
          <cell r="G29">
            <v>0</v>
          </cell>
          <cell r="H29">
            <v>0</v>
          </cell>
          <cell r="I29">
            <v>0</v>
          </cell>
        </row>
        <row r="30">
          <cell r="A30" t="str">
            <v>Prior service cost</v>
          </cell>
          <cell r="B30">
            <v>409879</v>
          </cell>
          <cell r="C30">
            <v>565441</v>
          </cell>
          <cell r="D30">
            <v>1678071</v>
          </cell>
          <cell r="E30">
            <v>0</v>
          </cell>
          <cell r="F30">
            <v>2653391</v>
          </cell>
          <cell r="G30">
            <v>5321679</v>
          </cell>
          <cell r="H30">
            <v>7975070</v>
          </cell>
          <cell r="I30">
            <v>1678075</v>
          </cell>
        </row>
        <row r="31">
          <cell r="A31" t="str">
            <v>(Gain)/loss</v>
          </cell>
          <cell r="B31">
            <v>6425178</v>
          </cell>
          <cell r="C31">
            <v>9019158</v>
          </cell>
          <cell r="D31">
            <v>3943439</v>
          </cell>
          <cell r="E31">
            <v>69268</v>
          </cell>
          <cell r="F31">
            <v>19457043</v>
          </cell>
          <cell r="G31">
            <v>7978003</v>
          </cell>
          <cell r="H31">
            <v>27435046</v>
          </cell>
          <cell r="I31">
            <v>9771321</v>
          </cell>
        </row>
        <row r="32">
          <cell r="A32" t="str">
            <v>ASC 715 NPBC</v>
          </cell>
          <cell r="B32">
            <v>4951848</v>
          </cell>
          <cell r="C32">
            <v>7840561</v>
          </cell>
          <cell r="D32">
            <v>14220599</v>
          </cell>
          <cell r="E32">
            <v>-244932</v>
          </cell>
          <cell r="F32">
            <v>26768076</v>
          </cell>
          <cell r="G32">
            <v>5957429</v>
          </cell>
          <cell r="H32">
            <v>32725505</v>
          </cell>
          <cell r="I32">
            <v>20048485</v>
          </cell>
        </row>
        <row r="46">
          <cell r="B46" t="str">
            <v>Regulatory</v>
          </cell>
          <cell r="C46" t="str">
            <v>Regulatory</v>
          </cell>
          <cell r="D46" t="str">
            <v>Financial</v>
          </cell>
          <cell r="E46" t="str">
            <v>Financial</v>
          </cell>
          <cell r="G46" t="str">
            <v>Regulatory</v>
          </cell>
          <cell r="H46" t="str">
            <v>Consolidated</v>
          </cell>
          <cell r="I46" t="str">
            <v>Regulatory</v>
          </cell>
        </row>
        <row r="47">
          <cell r="B47" t="str">
            <v>LG&amp;E and KU Retirement Plan</v>
          </cell>
        </row>
        <row r="48">
          <cell r="B48" t="str">
            <v>LG&amp;E 
Non-union</v>
          </cell>
          <cell r="C48" t="str">
            <v>KU</v>
          </cell>
          <cell r="D48" t="str">
            <v>Servco</v>
          </cell>
          <cell r="E48" t="str">
            <v>WKE
 Non-union</v>
          </cell>
          <cell r="F48" t="str">
            <v>Non-union Total</v>
          </cell>
          <cell r="G48" t="str">
            <v>LG&amp;E Union</v>
          </cell>
          <cell r="H48" t="str">
            <v>US GAAP</v>
          </cell>
          <cell r="I48" t="str">
            <v>Servco</v>
          </cell>
        </row>
        <row r="49">
          <cell r="A49" t="str">
            <v>Service cost</v>
          </cell>
          <cell r="B49">
            <v>1888994</v>
          </cell>
          <cell r="C49">
            <v>7035737</v>
          </cell>
          <cell r="D49">
            <v>11867806</v>
          </cell>
          <cell r="E49">
            <v>0</v>
          </cell>
          <cell r="F49">
            <v>20792537</v>
          </cell>
          <cell r="G49">
            <v>867723</v>
          </cell>
          <cell r="H49">
            <v>21660260</v>
          </cell>
          <cell r="I49">
            <v>11867806</v>
          </cell>
        </row>
        <row r="50">
          <cell r="A50" t="str">
            <v>Interest cost</v>
          </cell>
          <cell r="B50">
            <v>9696197</v>
          </cell>
          <cell r="C50">
            <v>17185439</v>
          </cell>
          <cell r="D50">
            <v>23555219</v>
          </cell>
          <cell r="E50">
            <v>528690</v>
          </cell>
          <cell r="F50">
            <v>50965545</v>
          </cell>
          <cell r="G50">
            <v>11828010</v>
          </cell>
          <cell r="H50">
            <v>62793555</v>
          </cell>
          <cell r="I50">
            <v>23555219</v>
          </cell>
        </row>
        <row r="51">
          <cell r="A51" t="str">
            <v>Expected return on assets</v>
          </cell>
          <cell r="B51">
            <v>-13625368</v>
          </cell>
          <cell r="C51">
            <v>-26316901</v>
          </cell>
          <cell r="D51">
            <v>-27591229</v>
          </cell>
          <cell r="E51">
            <v>-849945</v>
          </cell>
          <cell r="F51">
            <v>-68383443</v>
          </cell>
          <cell r="G51">
            <v>-20396665</v>
          </cell>
          <cell r="H51">
            <v>-88780108</v>
          </cell>
          <cell r="I51">
            <v>-27591229</v>
          </cell>
        </row>
        <row r="52">
          <cell r="A52" t="str">
            <v>Amortizations:</v>
          </cell>
        </row>
        <row r="53">
          <cell r="A53" t="str">
            <v>Transition</v>
          </cell>
          <cell r="B53">
            <v>0</v>
          </cell>
          <cell r="C53">
            <v>0</v>
          </cell>
          <cell r="D53">
            <v>0</v>
          </cell>
          <cell r="E53">
            <v>0</v>
          </cell>
          <cell r="F53">
            <v>0</v>
          </cell>
          <cell r="G53">
            <v>0</v>
          </cell>
          <cell r="H53">
            <v>0</v>
          </cell>
          <cell r="I53">
            <v>0</v>
          </cell>
        </row>
        <row r="54">
          <cell r="A54" t="str">
            <v>Prior service cost</v>
          </cell>
          <cell r="B54">
            <v>409874</v>
          </cell>
          <cell r="C54">
            <v>565441</v>
          </cell>
          <cell r="D54">
            <v>1678071</v>
          </cell>
          <cell r="E54">
            <v>0</v>
          </cell>
          <cell r="F54">
            <v>2653386</v>
          </cell>
          <cell r="G54">
            <v>4986780</v>
          </cell>
          <cell r="H54">
            <v>7640166</v>
          </cell>
          <cell r="I54">
            <v>1678071</v>
          </cell>
        </row>
        <row r="55">
          <cell r="A55" t="str">
            <v>(Gain)/loss</v>
          </cell>
          <cell r="B55">
            <v>6248367</v>
          </cell>
          <cell r="C55">
            <v>8813624</v>
          </cell>
          <cell r="D55">
            <v>3932261</v>
          </cell>
          <cell r="E55">
            <v>81426</v>
          </cell>
          <cell r="F55">
            <v>19075678</v>
          </cell>
          <cell r="G55">
            <v>7778125</v>
          </cell>
          <cell r="H55">
            <v>26853803</v>
          </cell>
          <cell r="I55">
            <v>9340784</v>
          </cell>
        </row>
        <row r="56">
          <cell r="A56" t="str">
            <v>ASC 715 NPBC</v>
          </cell>
          <cell r="B56">
            <v>4618064</v>
          </cell>
          <cell r="C56">
            <v>7283340</v>
          </cell>
          <cell r="D56">
            <v>13442128</v>
          </cell>
          <cell r="E56">
            <v>-239829</v>
          </cell>
          <cell r="F56">
            <v>25103703</v>
          </cell>
          <cell r="G56">
            <v>5063973</v>
          </cell>
          <cell r="H56">
            <v>30167676</v>
          </cell>
          <cell r="I56">
            <v>18850651</v>
          </cell>
        </row>
        <row r="63">
          <cell r="B63" t="str">
            <v>Regulatory</v>
          </cell>
          <cell r="C63" t="str">
            <v>Regulatory</v>
          </cell>
          <cell r="D63" t="str">
            <v>Financial</v>
          </cell>
          <cell r="E63" t="str">
            <v>Financial</v>
          </cell>
          <cell r="G63" t="str">
            <v>Regulatory</v>
          </cell>
          <cell r="H63" t="str">
            <v>Consolidated</v>
          </cell>
          <cell r="I63" t="str">
            <v>Regulatory</v>
          </cell>
        </row>
        <row r="64">
          <cell r="B64" t="str">
            <v>LG&amp;E and KU Retirement Plan</v>
          </cell>
        </row>
        <row r="65">
          <cell r="B65" t="str">
            <v>LG&amp;E 
Non-union</v>
          </cell>
          <cell r="C65" t="str">
            <v>KU</v>
          </cell>
          <cell r="D65" t="str">
            <v>Servco</v>
          </cell>
          <cell r="E65" t="str">
            <v>WKE
 Non-union</v>
          </cell>
          <cell r="F65" t="str">
            <v>Non-union Total</v>
          </cell>
          <cell r="G65" t="str">
            <v>LG&amp;E Union</v>
          </cell>
          <cell r="H65" t="str">
            <v>US GAAP</v>
          </cell>
          <cell r="I65" t="str">
            <v>Servco</v>
          </cell>
        </row>
        <row r="66">
          <cell r="A66" t="str">
            <v>Service cost</v>
          </cell>
          <cell r="B66">
            <v>1851214</v>
          </cell>
          <cell r="C66">
            <v>6895022</v>
          </cell>
          <cell r="D66">
            <v>11630450</v>
          </cell>
          <cell r="E66">
            <v>0</v>
          </cell>
          <cell r="F66">
            <v>20376686</v>
          </cell>
          <cell r="G66">
            <v>848112</v>
          </cell>
          <cell r="H66">
            <v>21224798</v>
          </cell>
          <cell r="I66">
            <v>11630450</v>
          </cell>
        </row>
        <row r="67">
          <cell r="A67" t="str">
            <v>Interest cost</v>
          </cell>
          <cell r="B67">
            <v>9448451</v>
          </cell>
          <cell r="C67">
            <v>17014910</v>
          </cell>
          <cell r="D67">
            <v>23682110</v>
          </cell>
          <cell r="E67">
            <v>514178</v>
          </cell>
          <cell r="F67">
            <v>50659649</v>
          </cell>
          <cell r="G67">
            <v>11611394</v>
          </cell>
          <cell r="H67">
            <v>62271043</v>
          </cell>
          <cell r="I67">
            <v>23682110</v>
          </cell>
        </row>
        <row r="68">
          <cell r="A68" t="str">
            <v>Expected return on assets</v>
          </cell>
          <cell r="B68">
            <v>-13502125</v>
          </cell>
          <cell r="C68">
            <v>-26377380</v>
          </cell>
          <cell r="D68">
            <v>-28253369</v>
          </cell>
          <cell r="E68">
            <v>-843306</v>
          </cell>
          <cell r="F68">
            <v>-68976180</v>
          </cell>
          <cell r="G68">
            <v>-20166261</v>
          </cell>
          <cell r="H68">
            <v>-89142441</v>
          </cell>
          <cell r="I68">
            <v>-28253369</v>
          </cell>
        </row>
        <row r="69">
          <cell r="A69" t="str">
            <v>Amortizations:</v>
          </cell>
        </row>
        <row r="70">
          <cell r="A70" t="str">
            <v>Transition</v>
          </cell>
          <cell r="B70">
            <v>0</v>
          </cell>
          <cell r="C70">
            <v>0</v>
          </cell>
          <cell r="D70">
            <v>0</v>
          </cell>
          <cell r="E70">
            <v>0</v>
          </cell>
          <cell r="F70">
            <v>0</v>
          </cell>
          <cell r="G70">
            <v>0</v>
          </cell>
          <cell r="H70">
            <v>0</v>
          </cell>
          <cell r="I70">
            <v>0</v>
          </cell>
        </row>
        <row r="71">
          <cell r="A71" t="str">
            <v>Prior service cost</v>
          </cell>
          <cell r="B71">
            <v>409874</v>
          </cell>
          <cell r="C71">
            <v>565441</v>
          </cell>
          <cell r="D71">
            <v>1678071</v>
          </cell>
          <cell r="E71">
            <v>0</v>
          </cell>
          <cell r="F71">
            <v>2653386</v>
          </cell>
          <cell r="G71">
            <v>5303173</v>
          </cell>
          <cell r="H71">
            <v>7956559</v>
          </cell>
          <cell r="I71">
            <v>1678071</v>
          </cell>
        </row>
        <row r="72">
          <cell r="A72" t="str">
            <v>(Gain)/loss</v>
          </cell>
          <cell r="B72">
            <v>6055706</v>
          </cell>
          <cell r="C72">
            <v>8573283</v>
          </cell>
          <cell r="D72">
            <v>3884436</v>
          </cell>
          <cell r="E72">
            <v>88048</v>
          </cell>
          <cell r="F72">
            <v>18601473</v>
          </cell>
          <cell r="G72">
            <v>7542166</v>
          </cell>
          <cell r="H72">
            <v>26143639</v>
          </cell>
          <cell r="I72">
            <v>8873600</v>
          </cell>
        </row>
        <row r="73">
          <cell r="A73" t="str">
            <v>ASC 715 NPBC</v>
          </cell>
          <cell r="B73">
            <v>4263120</v>
          </cell>
          <cell r="C73">
            <v>6671276</v>
          </cell>
          <cell r="D73">
            <v>12621698</v>
          </cell>
          <cell r="E73">
            <v>-241080</v>
          </cell>
          <cell r="F73">
            <v>23315014</v>
          </cell>
          <cell r="G73">
            <v>5138584</v>
          </cell>
          <cell r="H73">
            <v>28453598</v>
          </cell>
          <cell r="I73">
            <v>17610862</v>
          </cell>
        </row>
        <row r="87">
          <cell r="B87" t="str">
            <v>Regulatory</v>
          </cell>
          <cell r="C87" t="str">
            <v>Regulatory</v>
          </cell>
          <cell r="D87" t="str">
            <v>Financial</v>
          </cell>
          <cell r="E87" t="str">
            <v>Financial</v>
          </cell>
          <cell r="G87" t="str">
            <v>Regulatory</v>
          </cell>
          <cell r="H87" t="str">
            <v>Consolidated</v>
          </cell>
          <cell r="I87" t="str">
            <v>Regulatory</v>
          </cell>
        </row>
        <row r="88">
          <cell r="B88" t="str">
            <v>LG&amp;E and KU Retirement Plan</v>
          </cell>
        </row>
        <row r="89">
          <cell r="B89" t="str">
            <v>LG&amp;E 
Non-union</v>
          </cell>
          <cell r="C89" t="str">
            <v>KU</v>
          </cell>
          <cell r="D89" t="str">
            <v>Servco</v>
          </cell>
          <cell r="E89" t="str">
            <v>WKE
 Non-union</v>
          </cell>
          <cell r="F89" t="str">
            <v>Non-union Total</v>
          </cell>
          <cell r="G89" t="str">
            <v>LG&amp;E Union</v>
          </cell>
          <cell r="H89" t="str">
            <v>US GAAP</v>
          </cell>
          <cell r="I89" t="str">
            <v>Servco</v>
          </cell>
        </row>
        <row r="90">
          <cell r="A90" t="str">
            <v>Service cost</v>
          </cell>
          <cell r="B90">
            <v>1814190</v>
          </cell>
          <cell r="C90">
            <v>6757122</v>
          </cell>
          <cell r="D90">
            <v>11397841</v>
          </cell>
          <cell r="E90">
            <v>0</v>
          </cell>
          <cell r="F90">
            <v>19969153</v>
          </cell>
          <cell r="G90">
            <v>763301</v>
          </cell>
          <cell r="H90">
            <v>20732454</v>
          </cell>
          <cell r="I90">
            <v>11397841</v>
          </cell>
        </row>
        <row r="91">
          <cell r="A91" t="str">
            <v>Interest cost</v>
          </cell>
          <cell r="B91">
            <v>9183031</v>
          </cell>
          <cell r="C91">
            <v>16834229</v>
          </cell>
          <cell r="D91">
            <v>23759196</v>
          </cell>
          <cell r="E91">
            <v>498931</v>
          </cell>
          <cell r="F91">
            <v>50275387</v>
          </cell>
          <cell r="G91">
            <v>11136415</v>
          </cell>
          <cell r="H91">
            <v>61411802</v>
          </cell>
          <cell r="I91">
            <v>23759196</v>
          </cell>
        </row>
        <row r="92">
          <cell r="A92" t="str">
            <v>Expected return on assets</v>
          </cell>
          <cell r="B92">
            <v>-13367601</v>
          </cell>
          <cell r="C92">
            <v>-26450222</v>
          </cell>
          <cell r="D92">
            <v>-28855505</v>
          </cell>
          <cell r="E92">
            <v>-836739</v>
          </cell>
          <cell r="F92">
            <v>-69510067</v>
          </cell>
          <cell r="G92">
            <v>-20018064</v>
          </cell>
          <cell r="H92">
            <v>-89528131</v>
          </cell>
          <cell r="I92">
            <v>-28855505</v>
          </cell>
        </row>
        <row r="93">
          <cell r="A93" t="str">
            <v>Amortizations:</v>
          </cell>
        </row>
        <row r="94">
          <cell r="A94" t="str">
            <v>Transition</v>
          </cell>
          <cell r="B94">
            <v>0</v>
          </cell>
          <cell r="C94">
            <v>0</v>
          </cell>
          <cell r="D94">
            <v>0</v>
          </cell>
          <cell r="E94">
            <v>0</v>
          </cell>
          <cell r="F94">
            <v>0</v>
          </cell>
          <cell r="G94">
            <v>0</v>
          </cell>
          <cell r="H94">
            <v>0</v>
          </cell>
          <cell r="I94">
            <v>0</v>
          </cell>
        </row>
        <row r="95">
          <cell r="A95" t="str">
            <v>Prior service cost</v>
          </cell>
          <cell r="B95">
            <v>409874</v>
          </cell>
          <cell r="C95">
            <v>524248</v>
          </cell>
          <cell r="D95">
            <v>1678071</v>
          </cell>
          <cell r="E95">
            <v>0</v>
          </cell>
          <cell r="F95">
            <v>2612193</v>
          </cell>
          <cell r="G95">
            <v>4968468</v>
          </cell>
          <cell r="H95">
            <v>7580661</v>
          </cell>
          <cell r="I95">
            <v>1678071</v>
          </cell>
        </row>
        <row r="96">
          <cell r="A96" t="str">
            <v>(Gain)/loss</v>
          </cell>
          <cell r="B96">
            <v>5850690</v>
          </cell>
          <cell r="C96">
            <v>8297707</v>
          </cell>
          <cell r="D96">
            <v>3826406</v>
          </cell>
          <cell r="E96">
            <v>92980</v>
          </cell>
          <cell r="F96">
            <v>18067783</v>
          </cell>
          <cell r="G96">
            <v>7244424</v>
          </cell>
          <cell r="H96">
            <v>25312207</v>
          </cell>
          <cell r="I96">
            <v>8396211</v>
          </cell>
        </row>
        <row r="97">
          <cell r="A97" t="str">
            <v>ASC 715 NPBC</v>
          </cell>
          <cell r="B97">
            <v>3890184</v>
          </cell>
          <cell r="C97">
            <v>5963084</v>
          </cell>
          <cell r="D97">
            <v>11806009</v>
          </cell>
          <cell r="E97">
            <v>-244828</v>
          </cell>
          <cell r="F97">
            <v>21414449</v>
          </cell>
          <cell r="G97">
            <v>4094544</v>
          </cell>
          <cell r="H97">
            <v>25508993</v>
          </cell>
          <cell r="I97">
            <v>16375814</v>
          </cell>
        </row>
      </sheetData>
      <sheetData sheetId="14"/>
      <sheetData sheetId="15"/>
      <sheetData sheetId="16"/>
      <sheetData sheetId="17"/>
      <sheetData sheetId="18"/>
      <sheetData sheetId="19"/>
      <sheetData sheetId="2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s (paste values)"/>
      <sheetName val="JMK topside notification"/>
      <sheetName val="Assumptions and Notes"/>
      <sheetName val="O&amp;M Comparison"/>
      <sheetName val="Pension Summary p.1"/>
      <sheetName val="Pension Exp Recon - KU p.1"/>
      <sheetName val="PEN Allocated by LKS to KU p.1a"/>
      <sheetName val="PEN Allocated by LGE to KU p.1b"/>
      <sheetName val="PowerPlan_CF Adj 2020 p.2f"/>
      <sheetName val="PowerPlan_CF Adj 2021 p.2"/>
      <sheetName val="PowerPlan_CF Adj 2022 p.2a"/>
      <sheetName val="PowerPlan_CF Adj 2023 p.2b"/>
      <sheetName val="PowerPlan_CF Adj 2024 p.2c"/>
      <sheetName val="PowerPlan_CF Adj 2025 p.2d"/>
      <sheetName val="Funding p.2e"/>
      <sheetName val="Pension - Expense REG 15 p.4-4b"/>
      <sheetName val="Pension - Expense DC p.4c-4e"/>
      <sheetName val="Non-Qualified - Expense p.4f"/>
      <sheetName val="Pension - Expense REG 15 p.4h"/>
      <sheetName val="Settlement Costs - Towers"/>
      <sheetName val="Double Corridor Adjustments p.3"/>
      <sheetName val="2021BP Calc p.3a"/>
      <sheetName val="ppdatanew"/>
      <sheetName val="2021BP Calc p.3ai"/>
      <sheetName val="ppdataoldi"/>
      <sheetName val="Parameter Screen p.3b"/>
      <sheetName val="C.Shultz Email p.3c  "/>
      <sheetName val="Cost of Service Study p.3d"/>
      <sheetName val="Double Corridor Adj p.5"/>
      <sheetName val="2020ActualCalc p.5a"/>
      <sheetName val="C.Shultz Email p.5b"/>
      <sheetName val="ppdata2020 p.5c"/>
      <sheetName val="Recon Item p.6"/>
      <sheetName val="Q50 KU summary p.6a"/>
      <sheetName val="Q50 LGE summary p.6b"/>
      <sheetName val="Entries p.6c"/>
      <sheetName val="UI Input p.6d"/>
      <sheetName val="check outer years"/>
      <sheetName val="Pension Report UI_Expense"/>
      <sheetName val="Pension Report UI_Funding"/>
      <sheetName val="Cash Flow Report UI"/>
      <sheetName val="Reg Asset UI"/>
      <sheetName val="UI JE's"/>
      <sheetName val="WKE U"/>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5">
          <cell r="B5" t="str">
            <v>Reg-15</v>
          </cell>
          <cell r="C5" t="str">
            <v>Reg-15</v>
          </cell>
          <cell r="D5" t="str">
            <v>Reg-15</v>
          </cell>
          <cell r="E5" t="str">
            <v>Fin-15</v>
          </cell>
        </row>
        <row r="6">
          <cell r="B6" t="str">
            <v>LG&amp;E</v>
          </cell>
          <cell r="C6" t="str">
            <v>KU</v>
          </cell>
          <cell r="D6" t="str">
            <v>Servco (Regulatory)</v>
          </cell>
          <cell r="E6" t="str">
            <v>Servco (Financial)</v>
          </cell>
        </row>
        <row r="7">
          <cell r="A7" t="str">
            <v>Service cost</v>
          </cell>
          <cell r="B7">
            <v>3580296</v>
          </cell>
          <cell r="C7">
            <v>6608020</v>
          </cell>
          <cell r="D7">
            <v>12268898</v>
          </cell>
          <cell r="E7">
            <v>12268898</v>
          </cell>
        </row>
        <row r="8">
          <cell r="A8" t="str">
            <v>Interest cost</v>
          </cell>
          <cell r="B8">
            <v>17146740</v>
          </cell>
          <cell r="C8">
            <v>13751864</v>
          </cell>
          <cell r="D8">
            <v>21020556</v>
          </cell>
          <cell r="E8">
            <v>21020556</v>
          </cell>
        </row>
        <row r="9">
          <cell r="A9" t="str">
            <v>Expected return on assets</v>
          </cell>
          <cell r="B9">
            <v>-36538591</v>
          </cell>
          <cell r="C9">
            <v>-29069210</v>
          </cell>
          <cell r="D9">
            <v>-29387843</v>
          </cell>
          <cell r="E9">
            <v>-29387843</v>
          </cell>
        </row>
        <row r="10">
          <cell r="A10" t="str">
            <v>Amortizations:</v>
          </cell>
        </row>
        <row r="11">
          <cell r="A11" t="str">
            <v>Transition</v>
          </cell>
          <cell r="B11">
            <v>0</v>
          </cell>
          <cell r="C11">
            <v>0</v>
          </cell>
          <cell r="D11">
            <v>0</v>
          </cell>
          <cell r="E11">
            <v>0</v>
          </cell>
        </row>
        <row r="12">
          <cell r="A12" t="str">
            <v>Prior service cost</v>
          </cell>
          <cell r="B12">
            <v>5192346</v>
          </cell>
          <cell r="C12">
            <v>565441</v>
          </cell>
          <cell r="D12">
            <v>1871259</v>
          </cell>
          <cell r="E12">
            <v>1871259</v>
          </cell>
        </row>
        <row r="13">
          <cell r="A13" t="str">
            <v>(Gain)/loss</v>
          </cell>
          <cell r="B13">
            <v>14087137</v>
          </cell>
          <cell r="C13">
            <v>9294413</v>
          </cell>
          <cell r="D13">
            <v>11091790</v>
          </cell>
          <cell r="E13">
            <v>6682970</v>
          </cell>
        </row>
        <row r="14">
          <cell r="A14" t="str">
            <v>ASC 715 NPBC</v>
          </cell>
          <cell r="B14">
            <v>3467928</v>
          </cell>
          <cell r="C14">
            <v>1150528</v>
          </cell>
          <cell r="D14">
            <v>16864660</v>
          </cell>
          <cell r="E14">
            <v>12455840</v>
          </cell>
        </row>
        <row r="20">
          <cell r="B20" t="str">
            <v>Reg-15</v>
          </cell>
          <cell r="C20" t="str">
            <v>Reg-15</v>
          </cell>
          <cell r="D20" t="str">
            <v>Reg-15</v>
          </cell>
          <cell r="E20" t="str">
            <v>Fin-15</v>
          </cell>
        </row>
        <row r="21">
          <cell r="B21" t="str">
            <v>LG&amp;E</v>
          </cell>
          <cell r="C21" t="str">
            <v>KU</v>
          </cell>
          <cell r="D21" t="str">
            <v>Servco (Regulatory)</v>
          </cell>
          <cell r="E21" t="str">
            <v>Servco (Financial)</v>
          </cell>
        </row>
        <row r="22">
          <cell r="A22" t="str">
            <v>Service cost</v>
          </cell>
          <cell r="B22">
            <v>3380856</v>
          </cell>
          <cell r="C22">
            <v>6125634</v>
          </cell>
          <cell r="D22">
            <v>11373268</v>
          </cell>
          <cell r="E22">
            <v>11373268</v>
          </cell>
        </row>
        <row r="23">
          <cell r="A23" t="str">
            <v>Interest cost</v>
          </cell>
          <cell r="B23">
            <v>16504405</v>
          </cell>
          <cell r="C23">
            <v>13478485</v>
          </cell>
          <cell r="D23">
            <v>20850199</v>
          </cell>
          <cell r="E23">
            <v>20850199</v>
          </cell>
        </row>
        <row r="24">
          <cell r="A24" t="str">
            <v>Expected return on assets</v>
          </cell>
          <cell r="B24">
            <v>-36277423</v>
          </cell>
          <cell r="C24">
            <v>-29063678</v>
          </cell>
          <cell r="D24">
            <v>-29797426</v>
          </cell>
          <cell r="E24">
            <v>-29797426</v>
          </cell>
        </row>
        <row r="25">
          <cell r="A25" t="str">
            <v>Amortizations:</v>
          </cell>
        </row>
        <row r="26">
          <cell r="A26" t="str">
            <v>Transition</v>
          </cell>
          <cell r="B26">
            <v>0</v>
          </cell>
          <cell r="C26">
            <v>0</v>
          </cell>
          <cell r="D26">
            <v>0</v>
          </cell>
          <cell r="E26">
            <v>0</v>
          </cell>
        </row>
        <row r="27">
          <cell r="A27" t="str">
            <v>Prior service cost</v>
          </cell>
          <cell r="B27">
            <v>4857641</v>
          </cell>
          <cell r="C27">
            <v>524248</v>
          </cell>
          <cell r="D27">
            <v>1871259</v>
          </cell>
          <cell r="E27">
            <v>1871259</v>
          </cell>
        </row>
        <row r="28">
          <cell r="A28" t="str">
            <v>(Gain)/loss</v>
          </cell>
          <cell r="B28">
            <v>14394416</v>
          </cell>
          <cell r="C28">
            <v>9464855</v>
          </cell>
          <cell r="D28">
            <v>11264083</v>
          </cell>
          <cell r="E28">
            <v>6855263</v>
          </cell>
        </row>
        <row r="29">
          <cell r="A29" t="str">
            <v>ASC 715 NPBC</v>
          </cell>
          <cell r="B29">
            <v>2859895</v>
          </cell>
          <cell r="C29">
            <v>529544</v>
          </cell>
          <cell r="D29">
            <v>15561383</v>
          </cell>
          <cell r="E29">
            <v>11152563</v>
          </cell>
        </row>
        <row r="46">
          <cell r="B46" t="str">
            <v>Reg-15</v>
          </cell>
          <cell r="C46" t="str">
            <v>Reg-15</v>
          </cell>
          <cell r="D46" t="str">
            <v>Reg-15</v>
          </cell>
          <cell r="E46" t="str">
            <v>Fin-15</v>
          </cell>
        </row>
        <row r="47">
          <cell r="B47" t="str">
            <v>LG&amp;E</v>
          </cell>
          <cell r="C47" t="str">
            <v>KU</v>
          </cell>
          <cell r="D47" t="str">
            <v>Servco (Regulatory)</v>
          </cell>
          <cell r="E47" t="str">
            <v>Servco (Financial)</v>
          </cell>
        </row>
        <row r="48">
          <cell r="A48" t="str">
            <v>Service cost</v>
          </cell>
          <cell r="B48">
            <v>3194364</v>
          </cell>
          <cell r="C48">
            <v>5678463</v>
          </cell>
          <cell r="D48">
            <v>10543020</v>
          </cell>
          <cell r="E48">
            <v>10543020</v>
          </cell>
        </row>
        <row r="49">
          <cell r="A49" t="str">
            <v>Interest cost</v>
          </cell>
          <cell r="B49">
            <v>15877346</v>
          </cell>
          <cell r="C49">
            <v>13187308</v>
          </cell>
          <cell r="D49">
            <v>20623483</v>
          </cell>
          <cell r="E49">
            <v>20623483</v>
          </cell>
        </row>
        <row r="50">
          <cell r="A50" t="str">
            <v>Expected return on assets</v>
          </cell>
          <cell r="B50">
            <v>-35956711</v>
          </cell>
          <cell r="C50">
            <v>-28971881</v>
          </cell>
          <cell r="D50">
            <v>-30078754</v>
          </cell>
          <cell r="E50">
            <v>-30078754</v>
          </cell>
        </row>
        <row r="51">
          <cell r="A51" t="str">
            <v>Amortizations:</v>
          </cell>
        </row>
        <row r="52">
          <cell r="A52" t="str">
            <v>Transition</v>
          </cell>
          <cell r="B52">
            <v>0</v>
          </cell>
          <cell r="C52">
            <v>0</v>
          </cell>
          <cell r="D52">
            <v>0</v>
          </cell>
          <cell r="E52">
            <v>0</v>
          </cell>
        </row>
        <row r="53">
          <cell r="A53" t="str">
            <v>Prior service cost</v>
          </cell>
          <cell r="B53">
            <v>3745014</v>
          </cell>
          <cell r="C53">
            <v>0</v>
          </cell>
          <cell r="D53">
            <v>1799676</v>
          </cell>
          <cell r="E53">
            <v>1799676</v>
          </cell>
        </row>
        <row r="54">
          <cell r="A54" t="str">
            <v>(Gain)/loss</v>
          </cell>
          <cell r="B54">
            <v>14769114</v>
          </cell>
          <cell r="C54">
            <v>9675317</v>
          </cell>
          <cell r="D54">
            <v>11490544</v>
          </cell>
          <cell r="E54">
            <v>7081724</v>
          </cell>
        </row>
        <row r="55">
          <cell r="A55" t="str">
            <v>ASC 715 NPBC</v>
          </cell>
          <cell r="B55">
            <v>1629127</v>
          </cell>
          <cell r="C55">
            <v>-430793</v>
          </cell>
          <cell r="D55">
            <v>14377969</v>
          </cell>
          <cell r="E55">
            <v>9969149</v>
          </cell>
        </row>
        <row r="61">
          <cell r="B61" t="str">
            <v>Reg-15</v>
          </cell>
          <cell r="C61" t="str">
            <v>Reg-15</v>
          </cell>
          <cell r="D61" t="str">
            <v>Reg-15</v>
          </cell>
          <cell r="E61" t="str">
            <v>Fin-15</v>
          </cell>
        </row>
        <row r="62">
          <cell r="B62" t="str">
            <v>LG&amp;E</v>
          </cell>
          <cell r="C62" t="str">
            <v>KU</v>
          </cell>
          <cell r="D62" t="str">
            <v>Servco (Regulatory)</v>
          </cell>
          <cell r="E62" t="str">
            <v>Servco (Financial)</v>
          </cell>
        </row>
        <row r="63">
          <cell r="A63" t="str">
            <v>Service cost</v>
          </cell>
          <cell r="B63">
            <v>3123393</v>
          </cell>
          <cell r="C63">
            <v>5263935</v>
          </cell>
          <cell r="D63">
            <v>9773380</v>
          </cell>
          <cell r="E63">
            <v>9773380</v>
          </cell>
        </row>
        <row r="64">
          <cell r="A64" t="str">
            <v>Interest cost</v>
          </cell>
          <cell r="B64">
            <v>15399136</v>
          </cell>
          <cell r="C64">
            <v>12878981</v>
          </cell>
          <cell r="D64">
            <v>20325793</v>
          </cell>
          <cell r="E64">
            <v>20325793</v>
          </cell>
        </row>
        <row r="65">
          <cell r="A65" t="str">
            <v>Expected return on assets</v>
          </cell>
          <cell r="B65">
            <v>-35652023</v>
          </cell>
          <cell r="C65">
            <v>-28841804</v>
          </cell>
          <cell r="D65">
            <v>-30253226</v>
          </cell>
          <cell r="E65">
            <v>-30253226</v>
          </cell>
        </row>
        <row r="66">
          <cell r="A66" t="str">
            <v>Amortizations:</v>
          </cell>
        </row>
        <row r="67">
          <cell r="A67" t="str">
            <v>Transition</v>
          </cell>
          <cell r="B67">
            <v>0</v>
          </cell>
          <cell r="C67">
            <v>0</v>
          </cell>
          <cell r="D67">
            <v>0</v>
          </cell>
          <cell r="E67">
            <v>0</v>
          </cell>
        </row>
        <row r="68">
          <cell r="A68" t="str">
            <v>Prior service cost</v>
          </cell>
          <cell r="B68">
            <v>2375498</v>
          </cell>
          <cell r="C68">
            <v>0</v>
          </cell>
          <cell r="D68">
            <v>508455</v>
          </cell>
          <cell r="E68">
            <v>508455</v>
          </cell>
        </row>
        <row r="69">
          <cell r="A69" t="str">
            <v>(Gain)/loss</v>
          </cell>
          <cell r="B69">
            <v>15115450</v>
          </cell>
          <cell r="C69">
            <v>9865822</v>
          </cell>
          <cell r="D69">
            <v>11708126</v>
          </cell>
          <cell r="E69">
            <v>7299306</v>
          </cell>
        </row>
        <row r="70">
          <cell r="A70" t="str">
            <v>ASC 715 NPBC</v>
          </cell>
          <cell r="B70">
            <v>361454</v>
          </cell>
          <cell r="C70">
            <v>-833066</v>
          </cell>
          <cell r="D70">
            <v>12062528</v>
          </cell>
          <cell r="E70">
            <v>7653708</v>
          </cell>
        </row>
        <row r="87">
          <cell r="B87" t="str">
            <v>Reg-15</v>
          </cell>
          <cell r="C87" t="str">
            <v>Reg-15</v>
          </cell>
          <cell r="D87" t="str">
            <v>Reg-15</v>
          </cell>
          <cell r="E87" t="str">
            <v>Fin-15</v>
          </cell>
        </row>
        <row r="88">
          <cell r="B88" t="str">
            <v>LG&amp;E</v>
          </cell>
          <cell r="C88" t="str">
            <v>KU</v>
          </cell>
          <cell r="D88" t="str">
            <v>Servco (Regulatory)</v>
          </cell>
          <cell r="E88" t="str">
            <v>Servco (Financial)</v>
          </cell>
        </row>
        <row r="89">
          <cell r="A89" t="str">
            <v>Service cost</v>
          </cell>
          <cell r="B89">
            <v>2957464</v>
          </cell>
          <cell r="C89">
            <v>4879667</v>
          </cell>
          <cell r="D89">
            <v>9059923</v>
          </cell>
          <cell r="E89">
            <v>9059923</v>
          </cell>
        </row>
        <row r="90">
          <cell r="A90" t="str">
            <v>Interest cost</v>
          </cell>
          <cell r="B90">
            <v>14798008</v>
          </cell>
          <cell r="C90">
            <v>12545085</v>
          </cell>
          <cell r="D90">
            <v>19978215</v>
          </cell>
          <cell r="E90">
            <v>19978215</v>
          </cell>
        </row>
        <row r="91">
          <cell r="A91" t="str">
            <v>Expected return on assets</v>
          </cell>
          <cell r="B91">
            <v>-35392917</v>
          </cell>
          <cell r="C91">
            <v>-28733605</v>
          </cell>
          <cell r="D91">
            <v>-30299606</v>
          </cell>
          <cell r="E91">
            <v>-30299606</v>
          </cell>
        </row>
        <row r="92">
          <cell r="A92" t="str">
            <v>Amortizations:</v>
          </cell>
        </row>
        <row r="93">
          <cell r="A93" t="str">
            <v>Transition</v>
          </cell>
          <cell r="B93">
            <v>0</v>
          </cell>
          <cell r="C93">
            <v>0</v>
          </cell>
          <cell r="D93">
            <v>0</v>
          </cell>
          <cell r="E93">
            <v>0</v>
          </cell>
        </row>
        <row r="94">
          <cell r="A94" t="str">
            <v>Prior service cost</v>
          </cell>
          <cell r="B94">
            <v>1604049</v>
          </cell>
          <cell r="C94">
            <v>0</v>
          </cell>
          <cell r="D94">
            <v>193188</v>
          </cell>
          <cell r="E94">
            <v>193188</v>
          </cell>
        </row>
        <row r="95">
          <cell r="A95" t="str">
            <v>(Gain)/loss</v>
          </cell>
          <cell r="B95">
            <v>15392101</v>
          </cell>
          <cell r="C95">
            <v>10022055</v>
          </cell>
          <cell r="D95">
            <v>11915932</v>
          </cell>
          <cell r="E95">
            <v>7507112</v>
          </cell>
        </row>
        <row r="96">
          <cell r="A96" t="str">
            <v>ASC 715 NPBC</v>
          </cell>
          <cell r="B96">
            <v>-641295</v>
          </cell>
          <cell r="C96">
            <v>-1286798</v>
          </cell>
          <cell r="D96">
            <v>10847652</v>
          </cell>
          <cell r="E96">
            <v>6438832</v>
          </cell>
        </row>
      </sheetData>
      <sheetData sheetId="16">
        <row r="5">
          <cell r="B5" t="str">
            <v>Regulatory</v>
          </cell>
          <cell r="C5" t="str">
            <v>Regulatory</v>
          </cell>
          <cell r="D5" t="str">
            <v>Financial</v>
          </cell>
          <cell r="E5" t="str">
            <v>Financial</v>
          </cell>
          <cell r="G5" t="str">
            <v>Regulatory</v>
          </cell>
        </row>
        <row r="6">
          <cell r="B6" t="str">
            <v>LG&amp;E</v>
          </cell>
          <cell r="C6" t="str">
            <v>KU</v>
          </cell>
          <cell r="D6" t="str">
            <v>Servco</v>
          </cell>
          <cell r="E6" t="str">
            <v>WKE</v>
          </cell>
          <cell r="F6" t="str">
            <v>Total</v>
          </cell>
          <cell r="G6" t="str">
            <v>Servco</v>
          </cell>
        </row>
        <row r="7">
          <cell r="A7" t="str">
            <v>Service cost</v>
          </cell>
          <cell r="B7">
            <v>3580296</v>
          </cell>
          <cell r="C7">
            <v>6608020</v>
          </cell>
          <cell r="D7">
            <v>12268898</v>
          </cell>
          <cell r="E7">
            <v>0</v>
          </cell>
          <cell r="F7">
            <v>22457214</v>
          </cell>
          <cell r="G7">
            <v>12268898</v>
          </cell>
        </row>
        <row r="8">
          <cell r="A8" t="str">
            <v>Interest cost</v>
          </cell>
          <cell r="B8">
            <v>17146740</v>
          </cell>
          <cell r="C8">
            <v>13751864</v>
          </cell>
          <cell r="D8">
            <v>21020556</v>
          </cell>
          <cell r="E8">
            <v>441657</v>
          </cell>
          <cell r="F8">
            <v>52360817</v>
          </cell>
          <cell r="G8">
            <v>21020556</v>
          </cell>
        </row>
        <row r="9">
          <cell r="A9" t="str">
            <v>Expected return on assets</v>
          </cell>
          <cell r="B9">
            <v>-36538591</v>
          </cell>
          <cell r="C9">
            <v>-29069210</v>
          </cell>
          <cell r="D9">
            <v>-29387843</v>
          </cell>
          <cell r="E9">
            <v>-890468</v>
          </cell>
          <cell r="F9">
            <v>-95886112</v>
          </cell>
          <cell r="G9">
            <v>-29387843</v>
          </cell>
        </row>
        <row r="10">
          <cell r="A10" t="str">
            <v>Amortizations:</v>
          </cell>
        </row>
        <row r="11">
          <cell r="A11" t="str">
            <v>Transition</v>
          </cell>
          <cell r="B11">
            <v>0</v>
          </cell>
          <cell r="C11">
            <v>0</v>
          </cell>
          <cell r="D11">
            <v>0</v>
          </cell>
          <cell r="E11">
            <v>0</v>
          </cell>
          <cell r="F11">
            <v>0</v>
          </cell>
          <cell r="G11">
            <v>0</v>
          </cell>
        </row>
        <row r="12">
          <cell r="A12" t="str">
            <v>Prior service cost</v>
          </cell>
          <cell r="B12">
            <v>5192346</v>
          </cell>
          <cell r="C12">
            <v>565441</v>
          </cell>
          <cell r="D12">
            <v>1871259</v>
          </cell>
          <cell r="E12">
            <v>0</v>
          </cell>
          <cell r="F12">
            <v>7629046</v>
          </cell>
          <cell r="G12">
            <v>1871259</v>
          </cell>
        </row>
        <row r="13">
          <cell r="A13" t="str">
            <v>(Gain)/loss</v>
          </cell>
          <cell r="B13">
            <v>19806921</v>
          </cell>
          <cell r="C13">
            <v>13081719</v>
          </cell>
          <cell r="D13">
            <v>11075151</v>
          </cell>
          <cell r="E13">
            <v>211902</v>
          </cell>
          <cell r="F13">
            <v>44175693</v>
          </cell>
          <cell r="G13">
            <v>15679017</v>
          </cell>
        </row>
        <row r="14">
          <cell r="A14" t="str">
            <v>ASC 715 NPBC</v>
          </cell>
          <cell r="B14">
            <v>9187712</v>
          </cell>
          <cell r="C14">
            <v>4937834</v>
          </cell>
          <cell r="D14">
            <v>16848021</v>
          </cell>
          <cell r="E14">
            <v>-236909</v>
          </cell>
          <cell r="F14">
            <v>30736658</v>
          </cell>
          <cell r="G14">
            <v>21451887</v>
          </cell>
        </row>
        <row r="20">
          <cell r="B20" t="str">
            <v>Regulatory</v>
          </cell>
          <cell r="C20" t="str">
            <v>Regulatory</v>
          </cell>
          <cell r="D20" t="str">
            <v>Financial</v>
          </cell>
          <cell r="E20" t="str">
            <v>Financial</v>
          </cell>
          <cell r="G20" t="str">
            <v>Regulatory</v>
          </cell>
        </row>
        <row r="21">
          <cell r="B21" t="str">
            <v>LG&amp;E</v>
          </cell>
          <cell r="C21" t="str">
            <v>KU</v>
          </cell>
          <cell r="D21" t="str">
            <v>Servco</v>
          </cell>
          <cell r="E21" t="str">
            <v>WKE</v>
          </cell>
          <cell r="F21" t="str">
            <v>Total</v>
          </cell>
          <cell r="G21" t="str">
            <v>Servco</v>
          </cell>
        </row>
        <row r="22">
          <cell r="A22" t="str">
            <v>Service cost</v>
          </cell>
          <cell r="B22">
            <v>3380856</v>
          </cell>
          <cell r="C22">
            <v>6125634</v>
          </cell>
          <cell r="D22">
            <v>11373268</v>
          </cell>
          <cell r="E22">
            <v>0</v>
          </cell>
          <cell r="F22">
            <v>20879758</v>
          </cell>
          <cell r="G22">
            <v>11373268</v>
          </cell>
        </row>
        <row r="23">
          <cell r="A23" t="str">
            <v>Interest cost</v>
          </cell>
          <cell r="B23">
            <v>16504405</v>
          </cell>
          <cell r="C23">
            <v>13478485</v>
          </cell>
          <cell r="D23">
            <v>20850199</v>
          </cell>
          <cell r="E23">
            <v>427357</v>
          </cell>
          <cell r="F23">
            <v>51260446</v>
          </cell>
          <cell r="G23">
            <v>20850199</v>
          </cell>
        </row>
        <row r="24">
          <cell r="A24" t="str">
            <v>Expected return on assets</v>
          </cell>
          <cell r="B24">
            <v>-36277423</v>
          </cell>
          <cell r="C24">
            <v>-29063678</v>
          </cell>
          <cell r="D24">
            <v>-29797426</v>
          </cell>
          <cell r="E24">
            <v>-886632</v>
          </cell>
          <cell r="F24">
            <v>-96025159</v>
          </cell>
          <cell r="G24">
            <v>-29797426</v>
          </cell>
        </row>
        <row r="25">
          <cell r="A25" t="str">
            <v>Amortizations:</v>
          </cell>
        </row>
        <row r="26">
          <cell r="A26" t="str">
            <v>Transition</v>
          </cell>
          <cell r="B26">
            <v>0</v>
          </cell>
          <cell r="C26">
            <v>0</v>
          </cell>
          <cell r="D26">
            <v>0</v>
          </cell>
          <cell r="E26">
            <v>0</v>
          </cell>
          <cell r="F26">
            <v>0</v>
          </cell>
          <cell r="G26">
            <v>0</v>
          </cell>
        </row>
        <row r="27">
          <cell r="A27" t="str">
            <v>Prior service cost</v>
          </cell>
          <cell r="B27">
            <v>4857641</v>
          </cell>
          <cell r="C27">
            <v>524248</v>
          </cell>
          <cell r="D27">
            <v>1871259</v>
          </cell>
          <cell r="E27">
            <v>0</v>
          </cell>
          <cell r="F27">
            <v>7253148</v>
          </cell>
          <cell r="G27">
            <v>1871259</v>
          </cell>
        </row>
        <row r="28">
          <cell r="A28" t="str">
            <v>(Gain)/loss</v>
          </cell>
          <cell r="B28">
            <v>16583266</v>
          </cell>
          <cell r="C28">
            <v>11328251</v>
          </cell>
          <cell r="D28">
            <v>10055791</v>
          </cell>
          <cell r="E28">
            <v>201993</v>
          </cell>
          <cell r="F28">
            <v>38169301</v>
          </cell>
          <cell r="G28">
            <v>14080601</v>
          </cell>
        </row>
        <row r="29">
          <cell r="A29" t="str">
            <v>ASC 715 NPBC</v>
          </cell>
          <cell r="B29">
            <v>5048745</v>
          </cell>
          <cell r="C29">
            <v>2392940</v>
          </cell>
          <cell r="D29">
            <v>14353091</v>
          </cell>
          <cell r="E29">
            <v>-257282</v>
          </cell>
          <cell r="F29">
            <v>21537494</v>
          </cell>
          <cell r="G29">
            <v>18377901</v>
          </cell>
        </row>
        <row r="45">
          <cell r="B45" t="str">
            <v>Regulatory</v>
          </cell>
          <cell r="C45" t="str">
            <v>Regulatory</v>
          </cell>
          <cell r="D45" t="str">
            <v>Financial</v>
          </cell>
          <cell r="E45" t="str">
            <v>Financial</v>
          </cell>
          <cell r="G45" t="str">
            <v>Regulatory</v>
          </cell>
        </row>
        <row r="46">
          <cell r="B46" t="str">
            <v>LG&amp;E</v>
          </cell>
          <cell r="C46" t="str">
            <v>KU</v>
          </cell>
          <cell r="D46" t="str">
            <v>Servco</v>
          </cell>
          <cell r="E46" t="str">
            <v>WKE</v>
          </cell>
          <cell r="F46" t="str">
            <v>Total</v>
          </cell>
          <cell r="G46" t="str">
            <v>Servco</v>
          </cell>
        </row>
        <row r="47">
          <cell r="A47" t="str">
            <v>Service cost</v>
          </cell>
          <cell r="B47">
            <v>3194364</v>
          </cell>
          <cell r="C47">
            <v>5678463</v>
          </cell>
          <cell r="D47">
            <v>10543020</v>
          </cell>
          <cell r="E47">
            <v>0</v>
          </cell>
          <cell r="F47">
            <v>19415847</v>
          </cell>
          <cell r="G47">
            <v>10543020</v>
          </cell>
        </row>
        <row r="48">
          <cell r="A48" t="str">
            <v>Interest cost</v>
          </cell>
          <cell r="B48">
            <v>15877346</v>
          </cell>
          <cell r="C48">
            <v>13187308</v>
          </cell>
          <cell r="D48">
            <v>20623483</v>
          </cell>
          <cell r="E48">
            <v>412588</v>
          </cell>
          <cell r="F48">
            <v>50100725</v>
          </cell>
          <cell r="G48">
            <v>20623483</v>
          </cell>
        </row>
        <row r="49">
          <cell r="A49" t="str">
            <v>Expected return on assets</v>
          </cell>
          <cell r="B49">
            <v>-35956711</v>
          </cell>
          <cell r="C49">
            <v>-28971881</v>
          </cell>
          <cell r="D49">
            <v>-30078754</v>
          </cell>
          <cell r="E49">
            <v>-883272</v>
          </cell>
          <cell r="F49">
            <v>-95890618</v>
          </cell>
          <cell r="G49">
            <v>-30078754</v>
          </cell>
        </row>
        <row r="50">
          <cell r="A50" t="str">
            <v>Amortizations:</v>
          </cell>
        </row>
        <row r="51">
          <cell r="A51" t="str">
            <v>Transition</v>
          </cell>
          <cell r="B51">
            <v>0</v>
          </cell>
          <cell r="C51">
            <v>0</v>
          </cell>
          <cell r="D51">
            <v>0</v>
          </cell>
          <cell r="E51">
            <v>0</v>
          </cell>
          <cell r="F51">
            <v>0</v>
          </cell>
          <cell r="G51">
            <v>0</v>
          </cell>
        </row>
        <row r="52">
          <cell r="A52" t="str">
            <v>Prior service cost</v>
          </cell>
          <cell r="B52">
            <v>3745014</v>
          </cell>
          <cell r="C52">
            <v>0</v>
          </cell>
          <cell r="D52">
            <v>1799676</v>
          </cell>
          <cell r="E52">
            <v>0</v>
          </cell>
          <cell r="F52">
            <v>5544690</v>
          </cell>
          <cell r="G52">
            <v>1799676</v>
          </cell>
        </row>
        <row r="53">
          <cell r="A53" t="str">
            <v>(Gain)/loss</v>
          </cell>
          <cell r="B53">
            <v>14462632</v>
          </cell>
          <cell r="C53">
            <v>10341280</v>
          </cell>
          <cell r="D53">
            <v>9267288</v>
          </cell>
          <cell r="E53">
            <v>189120</v>
          </cell>
          <cell r="F53">
            <v>34260320</v>
          </cell>
          <cell r="G53">
            <v>12776178</v>
          </cell>
        </row>
        <row r="54">
          <cell r="A54" t="str">
            <v>ASC 715 NPBC</v>
          </cell>
          <cell r="B54">
            <v>1322645</v>
          </cell>
          <cell r="C54">
            <v>235170</v>
          </cell>
          <cell r="D54">
            <v>12154713</v>
          </cell>
          <cell r="E54">
            <v>-281564</v>
          </cell>
          <cell r="F54">
            <v>13430964</v>
          </cell>
          <cell r="G54">
            <v>15663603</v>
          </cell>
        </row>
        <row r="60">
          <cell r="B60" t="str">
            <v>Regulatory</v>
          </cell>
          <cell r="C60" t="str">
            <v>Regulatory</v>
          </cell>
          <cell r="D60" t="str">
            <v>Financial</v>
          </cell>
          <cell r="E60" t="str">
            <v>Financial</v>
          </cell>
          <cell r="G60" t="str">
            <v>Regulatory</v>
          </cell>
        </row>
        <row r="61">
          <cell r="B61" t="str">
            <v>LG&amp;E</v>
          </cell>
          <cell r="C61" t="str">
            <v>KU</v>
          </cell>
          <cell r="D61" t="str">
            <v>Servco</v>
          </cell>
          <cell r="E61" t="str">
            <v>WKE</v>
          </cell>
          <cell r="F61" t="str">
            <v>Total</v>
          </cell>
          <cell r="G61" t="str">
            <v>Servco</v>
          </cell>
        </row>
        <row r="62">
          <cell r="A62" t="str">
            <v>Service cost</v>
          </cell>
          <cell r="B62">
            <v>3123393</v>
          </cell>
          <cell r="C62">
            <v>5263935</v>
          </cell>
          <cell r="D62">
            <v>9773380</v>
          </cell>
          <cell r="E62">
            <v>0</v>
          </cell>
          <cell r="F62">
            <v>18160708</v>
          </cell>
          <cell r="G62">
            <v>9773380</v>
          </cell>
        </row>
        <row r="63">
          <cell r="A63" t="str">
            <v>Interest cost</v>
          </cell>
          <cell r="B63">
            <v>15399136</v>
          </cell>
          <cell r="C63">
            <v>12878981</v>
          </cell>
          <cell r="D63">
            <v>20325793</v>
          </cell>
          <cell r="E63">
            <v>397454</v>
          </cell>
          <cell r="F63">
            <v>49001364</v>
          </cell>
          <cell r="G63">
            <v>20325793</v>
          </cell>
        </row>
        <row r="64">
          <cell r="A64" t="str">
            <v>Expected return on assets</v>
          </cell>
          <cell r="B64">
            <v>-35652023</v>
          </cell>
          <cell r="C64">
            <v>-28841804</v>
          </cell>
          <cell r="D64">
            <v>-30253226</v>
          </cell>
          <cell r="E64">
            <v>-880567</v>
          </cell>
          <cell r="F64">
            <v>-95627620</v>
          </cell>
          <cell r="G64">
            <v>-30253226</v>
          </cell>
        </row>
        <row r="65">
          <cell r="A65" t="str">
            <v>Amortizations:</v>
          </cell>
        </row>
        <row r="66">
          <cell r="A66" t="str">
            <v>Transition</v>
          </cell>
          <cell r="B66">
            <v>0</v>
          </cell>
          <cell r="C66">
            <v>0</v>
          </cell>
          <cell r="D66">
            <v>0</v>
          </cell>
          <cell r="E66">
            <v>0</v>
          </cell>
          <cell r="F66">
            <v>0</v>
          </cell>
          <cell r="G66">
            <v>0</v>
          </cell>
        </row>
        <row r="67">
          <cell r="A67" t="str">
            <v>Prior service cost</v>
          </cell>
          <cell r="B67">
            <v>2375498</v>
          </cell>
          <cell r="C67">
            <v>0</v>
          </cell>
          <cell r="D67">
            <v>508455</v>
          </cell>
          <cell r="E67">
            <v>0</v>
          </cell>
          <cell r="F67">
            <v>2883953</v>
          </cell>
          <cell r="G67">
            <v>508455</v>
          </cell>
        </row>
        <row r="68">
          <cell r="A68" t="str">
            <v>(Gain)/loss</v>
          </cell>
          <cell r="B68">
            <v>13181793</v>
          </cell>
          <cell r="C68">
            <v>9419052</v>
          </cell>
          <cell r="D68">
            <v>8546428</v>
          </cell>
          <cell r="E68">
            <v>173045</v>
          </cell>
          <cell r="F68">
            <v>31320318</v>
          </cell>
          <cell r="G68">
            <v>11596748</v>
          </cell>
        </row>
        <row r="69">
          <cell r="A69" t="str">
            <v>ASC 715 NPBC</v>
          </cell>
          <cell r="B69">
            <v>-1572203</v>
          </cell>
          <cell r="C69">
            <v>-1279836</v>
          </cell>
          <cell r="D69">
            <v>8900830</v>
          </cell>
          <cell r="E69">
            <v>-310068</v>
          </cell>
          <cell r="F69">
            <v>5738723</v>
          </cell>
          <cell r="G69">
            <v>11951150</v>
          </cell>
        </row>
        <row r="85">
          <cell r="B85" t="str">
            <v>Regulatory</v>
          </cell>
          <cell r="C85" t="str">
            <v>Regulatory</v>
          </cell>
          <cell r="D85" t="str">
            <v>Financial</v>
          </cell>
          <cell r="E85" t="str">
            <v>Financial</v>
          </cell>
          <cell r="G85" t="str">
            <v>Regulatory</v>
          </cell>
        </row>
        <row r="86">
          <cell r="B86" t="str">
            <v>LG&amp;E</v>
          </cell>
          <cell r="C86" t="str">
            <v>KU</v>
          </cell>
          <cell r="D86" t="str">
            <v>Servco</v>
          </cell>
          <cell r="E86" t="str">
            <v>WKE</v>
          </cell>
          <cell r="F86" t="str">
            <v>Total</v>
          </cell>
          <cell r="G86" t="str">
            <v>Servco</v>
          </cell>
        </row>
        <row r="87">
          <cell r="A87" t="str">
            <v>Service cost</v>
          </cell>
          <cell r="B87">
            <v>2957464</v>
          </cell>
          <cell r="C87">
            <v>4879667</v>
          </cell>
          <cell r="D87">
            <v>9059923</v>
          </cell>
          <cell r="E87">
            <v>0</v>
          </cell>
          <cell r="F87">
            <v>16897054</v>
          </cell>
          <cell r="G87">
            <v>9059923</v>
          </cell>
        </row>
        <row r="88">
          <cell r="A88" t="str">
            <v>Interest cost</v>
          </cell>
          <cell r="B88">
            <v>14798008</v>
          </cell>
          <cell r="C88">
            <v>12545085</v>
          </cell>
          <cell r="D88">
            <v>19978215</v>
          </cell>
          <cell r="E88">
            <v>382012</v>
          </cell>
          <cell r="F88">
            <v>47703320</v>
          </cell>
          <cell r="G88">
            <v>19978215</v>
          </cell>
        </row>
        <row r="89">
          <cell r="A89" t="str">
            <v>Expected return on assets</v>
          </cell>
          <cell r="B89">
            <v>-35392917</v>
          </cell>
          <cell r="C89">
            <v>-28733605</v>
          </cell>
          <cell r="D89">
            <v>-30299606</v>
          </cell>
          <cell r="E89">
            <v>-878621</v>
          </cell>
          <cell r="F89">
            <v>-95304749</v>
          </cell>
          <cell r="G89">
            <v>-30299606</v>
          </cell>
        </row>
        <row r="90">
          <cell r="A90" t="str">
            <v>Amortizations:</v>
          </cell>
        </row>
        <row r="91">
          <cell r="A91" t="str">
            <v>Transition</v>
          </cell>
          <cell r="B91">
            <v>0</v>
          </cell>
          <cell r="C91">
            <v>0</v>
          </cell>
          <cell r="D91">
            <v>0</v>
          </cell>
          <cell r="E91">
            <v>0</v>
          </cell>
          <cell r="F91">
            <v>0</v>
          </cell>
          <cell r="G91">
            <v>0</v>
          </cell>
        </row>
        <row r="92">
          <cell r="A92" t="str">
            <v>Prior service cost</v>
          </cell>
          <cell r="B92">
            <v>1604049</v>
          </cell>
          <cell r="C92">
            <v>0</v>
          </cell>
          <cell r="D92">
            <v>193188</v>
          </cell>
          <cell r="E92">
            <v>0</v>
          </cell>
          <cell r="F92">
            <v>1797237</v>
          </cell>
          <cell r="G92">
            <v>193188</v>
          </cell>
        </row>
        <row r="93">
          <cell r="A93" t="str">
            <v>(Gain)/loss</v>
          </cell>
          <cell r="B93">
            <v>12060555</v>
          </cell>
          <cell r="C93">
            <v>8522618</v>
          </cell>
          <cell r="D93">
            <v>7884829</v>
          </cell>
          <cell r="E93">
            <v>157479</v>
          </cell>
          <cell r="F93">
            <v>28625481</v>
          </cell>
          <cell r="G93">
            <v>10528569</v>
          </cell>
        </row>
        <row r="94">
          <cell r="A94" t="str">
            <v>ASC 715 NPBC</v>
          </cell>
          <cell r="B94">
            <v>-3972841</v>
          </cell>
          <cell r="C94">
            <v>-2786235</v>
          </cell>
          <cell r="D94">
            <v>6816549</v>
          </cell>
          <cell r="E94">
            <v>-339130</v>
          </cell>
          <cell r="F94">
            <v>-281657</v>
          </cell>
          <cell r="G94">
            <v>9460289</v>
          </cell>
        </row>
      </sheetData>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Add'l Notes"/>
      <sheetName val="Input"/>
      <sheetName val="PSC Amort Schedule"/>
      <sheetName val="Discl Asset info from Client"/>
      <sheetName val="Qualified Pension - Expense RM"/>
      <sheetName val="Pension - Expense REG 15 RM"/>
      <sheetName val="Expense Liability Input"/>
      <sheetName val="Calc of MRVA &amp; GL for expense"/>
      <sheetName val="Pension - Expense REG 15"/>
      <sheetName val="Qualified Pension - Expense"/>
      <sheetName val="GainLoss Amort Schedule"/>
      <sheetName val="LGEU Client Exhibit"/>
      <sheetName val="LGENU Client Exhibit"/>
      <sheetName val="ServCo FIN Client Exhibit"/>
      <sheetName val="KU Client Exhibit"/>
      <sheetName val="ServCo REG Client Exhibit"/>
      <sheetName val="Pricing Exhibit"/>
      <sheetName val="Calc of MRVA &amp; GL for disclosur"/>
      <sheetName val="Qualified Pension - Disclosure"/>
      <sheetName val="Disclosure Liability"/>
      <sheetName val="Cashflows"/>
      <sheetName val="Qualified Pension - BS"/>
      <sheetName val="Get_Name_Ranges"/>
      <sheetName val="BargYEWalk17"/>
      <sheetName val="Results for Budget Estimate"/>
    </sheetNames>
    <sheetDataSet>
      <sheetData sheetId="0"/>
      <sheetData sheetId="1"/>
      <sheetData sheetId="2">
        <row r="9">
          <cell r="B9">
            <v>43466</v>
          </cell>
          <cell r="C9">
            <v>43101</v>
          </cell>
        </row>
        <row r="10">
          <cell r="B10">
            <v>43830</v>
          </cell>
          <cell r="C10">
            <v>43465</v>
          </cell>
        </row>
        <row r="14">
          <cell r="B14">
            <v>4.3299999999999998E-2</v>
          </cell>
        </row>
        <row r="15">
          <cell r="B15">
            <v>4.3499999999999997E-2</v>
          </cell>
        </row>
        <row r="16">
          <cell r="B16">
            <v>4.3499999999999997E-2</v>
          </cell>
        </row>
        <row r="17">
          <cell r="B17">
            <v>4.3499999999999997E-2</v>
          </cell>
        </row>
        <row r="18">
          <cell r="B18">
            <v>4.3499999999999997E-2</v>
          </cell>
        </row>
        <row r="19">
          <cell r="B19" t="str">
            <v>N/A</v>
          </cell>
        </row>
        <row r="21">
          <cell r="B21">
            <v>7.2499999999999995E-2</v>
          </cell>
          <cell r="C21">
            <v>7.2499999999999995E-2</v>
          </cell>
        </row>
        <row r="22">
          <cell r="B22">
            <v>7.2499999999999995E-2</v>
          </cell>
          <cell r="C22">
            <v>7.2499999999999995E-2</v>
          </cell>
        </row>
        <row r="23">
          <cell r="B23">
            <v>7.2499999999999995E-2</v>
          </cell>
          <cell r="C23">
            <v>7.2499999999999995E-2</v>
          </cell>
        </row>
        <row r="24">
          <cell r="B24">
            <v>7.2499999999999995E-2</v>
          </cell>
          <cell r="C24">
            <v>7.2499999999999995E-2</v>
          </cell>
        </row>
        <row r="25">
          <cell r="B25">
            <v>7.2499999999999995E-2</v>
          </cell>
          <cell r="C25">
            <v>7.2499999999999995E-2</v>
          </cell>
        </row>
        <row r="26">
          <cell r="B26">
            <v>0</v>
          </cell>
          <cell r="C26">
            <v>0</v>
          </cell>
        </row>
        <row r="28">
          <cell r="B28" t="str">
            <v>N/A</v>
          </cell>
        </row>
        <row r="29">
          <cell r="B29">
            <v>3.5000000000000003E-2</v>
          </cell>
        </row>
        <row r="30">
          <cell r="B30">
            <v>3.5000000000000003E-2</v>
          </cell>
        </row>
        <row r="31">
          <cell r="B31">
            <v>3.5000000000000003E-2</v>
          </cell>
        </row>
        <row r="32">
          <cell r="B32" t="str">
            <v>N/A</v>
          </cell>
        </row>
        <row r="56">
          <cell r="B56">
            <v>24235149</v>
          </cell>
        </row>
        <row r="57">
          <cell r="B57">
            <v>17503043</v>
          </cell>
        </row>
        <row r="58">
          <cell r="B58">
            <v>35570907</v>
          </cell>
        </row>
        <row r="59">
          <cell r="B59">
            <v>30030005</v>
          </cell>
        </row>
        <row r="60">
          <cell r="B60">
            <v>840252</v>
          </cell>
        </row>
        <row r="61">
          <cell r="B61">
            <v>2996358</v>
          </cell>
        </row>
        <row r="63">
          <cell r="B63">
            <v>7.1511100000000001</v>
          </cell>
        </row>
        <row r="64">
          <cell r="B64">
            <v>7.2894699999999997</v>
          </cell>
        </row>
        <row r="65">
          <cell r="B65">
            <v>7.2894699999999997</v>
          </cell>
        </row>
        <row r="66">
          <cell r="B66">
            <v>7.2894699999999997</v>
          </cell>
        </row>
        <row r="67">
          <cell r="B67">
            <v>7.2894699999999997</v>
          </cell>
        </row>
        <row r="71">
          <cell r="B71">
            <v>4.3299999999999998E-2</v>
          </cell>
          <cell r="C71">
            <v>4.3299999999999998E-2</v>
          </cell>
        </row>
        <row r="72">
          <cell r="B72">
            <v>4.3499999999999997E-2</v>
          </cell>
          <cell r="C72">
            <v>4.3499999999999997E-2</v>
          </cell>
        </row>
        <row r="73">
          <cell r="B73">
            <v>4.3499999999999997E-2</v>
          </cell>
          <cell r="C73">
            <v>4.3499999999999997E-2</v>
          </cell>
        </row>
        <row r="74">
          <cell r="B74">
            <v>4.3499999999999997E-2</v>
          </cell>
          <cell r="C74">
            <v>4.3499999999999997E-2</v>
          </cell>
        </row>
        <row r="75">
          <cell r="B75">
            <v>4.3499999999999997E-2</v>
          </cell>
          <cell r="C75">
            <v>4.3499999999999997E-2</v>
          </cell>
        </row>
        <row r="76">
          <cell r="B76" t="str">
            <v>N/A</v>
          </cell>
          <cell r="C76" t="str">
            <v>N/A</v>
          </cell>
        </row>
        <row r="78">
          <cell r="B78">
            <v>7.2499999999999995E-2</v>
          </cell>
          <cell r="C78">
            <v>7.2499999999999995E-2</v>
          </cell>
        </row>
        <row r="79">
          <cell r="B79">
            <v>7.2499999999999995E-2</v>
          </cell>
          <cell r="C79">
            <v>7.2499999999999995E-2</v>
          </cell>
        </row>
        <row r="80">
          <cell r="B80">
            <v>7.2499999999999995E-2</v>
          </cell>
          <cell r="C80">
            <v>7.2499999999999995E-2</v>
          </cell>
        </row>
        <row r="81">
          <cell r="B81">
            <v>7.2499999999999995E-2</v>
          </cell>
          <cell r="C81">
            <v>7.2499999999999995E-2</v>
          </cell>
        </row>
        <row r="82">
          <cell r="B82">
            <v>7.2499999999999995E-2</v>
          </cell>
          <cell r="C82">
            <v>7.2499999999999995E-2</v>
          </cell>
        </row>
        <row r="83">
          <cell r="B83">
            <v>0</v>
          </cell>
          <cell r="C83">
            <v>0</v>
          </cell>
        </row>
        <row r="85">
          <cell r="B85" t="str">
            <v>N/A</v>
          </cell>
          <cell r="C85" t="str">
            <v>N/A</v>
          </cell>
        </row>
        <row r="86">
          <cell r="B86">
            <v>3.5000000000000003E-2</v>
          </cell>
          <cell r="C86">
            <v>3.5000000000000003E-2</v>
          </cell>
        </row>
        <row r="87">
          <cell r="B87">
            <v>3.5000000000000003E-2</v>
          </cell>
          <cell r="C87">
            <v>3.5000000000000003E-2</v>
          </cell>
        </row>
        <row r="88">
          <cell r="B88">
            <v>3.5000000000000003E-2</v>
          </cell>
          <cell r="C88">
            <v>3.5000000000000003E-2</v>
          </cell>
        </row>
        <row r="89">
          <cell r="B89" t="str">
            <v>N/A</v>
          </cell>
          <cell r="C89" t="str">
            <v>N/A</v>
          </cell>
        </row>
        <row r="90">
          <cell r="B90" t="str">
            <v>N/A</v>
          </cell>
          <cell r="C90" t="str">
            <v>N/A</v>
          </cell>
        </row>
        <row r="93">
          <cell r="B93">
            <v>6.6511100000000001</v>
          </cell>
        </row>
        <row r="94">
          <cell r="B94">
            <v>6.7894699999999997</v>
          </cell>
        </row>
        <row r="95">
          <cell r="B95">
            <v>6.7894699999999997</v>
          </cell>
        </row>
        <row r="96">
          <cell r="B96">
            <v>6.7894699999999997</v>
          </cell>
        </row>
        <row r="97">
          <cell r="B97">
            <v>6.7894699999999997</v>
          </cell>
        </row>
        <row r="98">
          <cell r="B98">
            <v>0</v>
          </cell>
        </row>
        <row r="102">
          <cell r="B102">
            <v>285291210</v>
          </cell>
          <cell r="C102">
            <v>285291210</v>
          </cell>
        </row>
        <row r="103">
          <cell r="B103">
            <v>285291210</v>
          </cell>
        </row>
        <row r="105">
          <cell r="B105">
            <v>281373893.41000003</v>
          </cell>
          <cell r="C105">
            <v>281373893.41000003</v>
          </cell>
        </row>
        <row r="107">
          <cell r="B107">
            <v>10000000</v>
          </cell>
        </row>
        <row r="108">
          <cell r="B108">
            <v>-29919303</v>
          </cell>
        </row>
        <row r="111">
          <cell r="C111">
            <v>21684269</v>
          </cell>
        </row>
        <row r="112">
          <cell r="B112">
            <v>4882609</v>
          </cell>
          <cell r="C112">
            <v>5217508</v>
          </cell>
        </row>
        <row r="114">
          <cell r="C114">
            <v>21684268.684744164</v>
          </cell>
        </row>
        <row r="115">
          <cell r="B115">
            <v>119152072.75</v>
          </cell>
          <cell r="C115">
            <v>106956740.33999997</v>
          </cell>
        </row>
        <row r="117">
          <cell r="B117">
            <v>-3917317</v>
          </cell>
          <cell r="C117">
            <v>-3917317</v>
          </cell>
        </row>
        <row r="119">
          <cell r="B119">
            <v>0</v>
          </cell>
        </row>
        <row r="123">
          <cell r="B123">
            <v>213060611</v>
          </cell>
          <cell r="C123">
            <v>232768145</v>
          </cell>
        </row>
        <row r="124">
          <cell r="B124">
            <v>197432645</v>
          </cell>
        </row>
        <row r="126">
          <cell r="B126">
            <v>226066579.64455712</v>
          </cell>
          <cell r="C126">
            <v>226066579.64455712</v>
          </cell>
        </row>
        <row r="127">
          <cell r="B127">
            <v>251679405</v>
          </cell>
          <cell r="C127">
            <v>210991606</v>
          </cell>
        </row>
        <row r="128">
          <cell r="B128">
            <v>44000000</v>
          </cell>
        </row>
        <row r="129">
          <cell r="B129">
            <v>-14763247</v>
          </cell>
          <cell r="C129">
            <v>-14763247</v>
          </cell>
        </row>
        <row r="132">
          <cell r="C132">
            <v>2241526</v>
          </cell>
        </row>
        <row r="133">
          <cell r="B133">
            <v>409874</v>
          </cell>
          <cell r="C133">
            <v>409879</v>
          </cell>
        </row>
        <row r="135">
          <cell r="C135">
            <v>2241526</v>
          </cell>
        </row>
        <row r="136">
          <cell r="B136">
            <v>113121485.75402567</v>
          </cell>
          <cell r="C136">
            <v>88807492.109468549</v>
          </cell>
        </row>
        <row r="138">
          <cell r="B138">
            <v>13005969</v>
          </cell>
          <cell r="C138">
            <v>-6701565</v>
          </cell>
        </row>
        <row r="140">
          <cell r="B140">
            <v>0</v>
          </cell>
        </row>
        <row r="145">
          <cell r="B145">
            <v>506878887</v>
          </cell>
          <cell r="C145">
            <v>559829500</v>
          </cell>
        </row>
        <row r="146">
          <cell r="B146">
            <v>460897398</v>
          </cell>
        </row>
        <row r="148">
          <cell r="B148">
            <v>373760461.97439075</v>
          </cell>
          <cell r="C148">
            <v>373760461.97439075</v>
          </cell>
        </row>
        <row r="149">
          <cell r="B149">
            <v>411227667</v>
          </cell>
          <cell r="C149">
            <v>415586048</v>
          </cell>
        </row>
        <row r="150">
          <cell r="B150">
            <v>5000000</v>
          </cell>
        </row>
        <row r="151">
          <cell r="B151">
            <v>-29406989</v>
          </cell>
          <cell r="C151">
            <v>-29406989</v>
          </cell>
        </row>
        <row r="155">
          <cell r="B155">
            <v>1678071</v>
          </cell>
        </row>
        <row r="157">
          <cell r="C157">
            <v>8634039</v>
          </cell>
        </row>
        <row r="158">
          <cell r="B158">
            <v>44444390.532390907</v>
          </cell>
          <cell r="C158">
            <v>98666327.558000162</v>
          </cell>
        </row>
        <row r="160">
          <cell r="B160">
            <v>-133118425</v>
          </cell>
          <cell r="C160">
            <v>-186069038</v>
          </cell>
        </row>
        <row r="162">
          <cell r="B162">
            <v>0</v>
          </cell>
        </row>
        <row r="166">
          <cell r="B166">
            <v>355558249</v>
          </cell>
          <cell r="C166">
            <v>402350560</v>
          </cell>
        </row>
        <row r="167">
          <cell r="B167">
            <v>335978805</v>
          </cell>
        </row>
        <row r="169">
          <cell r="B169">
            <v>400851980.90088916</v>
          </cell>
          <cell r="C169">
            <v>400851980.90088916</v>
          </cell>
        </row>
        <row r="170">
          <cell r="B170">
            <v>444363019</v>
          </cell>
          <cell r="C170">
            <v>410150484</v>
          </cell>
        </row>
        <row r="171">
          <cell r="B171">
            <v>46000000</v>
          </cell>
        </row>
        <row r="172">
          <cell r="B172">
            <v>-32693571</v>
          </cell>
          <cell r="C172">
            <v>-32693571</v>
          </cell>
        </row>
        <row r="175">
          <cell r="C175">
            <v>2220571</v>
          </cell>
        </row>
        <row r="176">
          <cell r="B176">
            <v>565441</v>
          </cell>
          <cell r="C176">
            <v>565441</v>
          </cell>
        </row>
        <row r="178">
          <cell r="C178">
            <v>2220571</v>
          </cell>
        </row>
        <row r="179">
          <cell r="B179">
            <v>134783405.82636458</v>
          </cell>
          <cell r="C179">
            <v>133710460.92547542</v>
          </cell>
        </row>
        <row r="181">
          <cell r="B181">
            <v>45293732</v>
          </cell>
          <cell r="C181">
            <v>-1498579</v>
          </cell>
        </row>
        <row r="183">
          <cell r="B183">
            <v>0</v>
          </cell>
        </row>
        <row r="187">
          <cell r="B187">
            <v>11668357</v>
          </cell>
          <cell r="C187">
            <v>13007474</v>
          </cell>
        </row>
        <row r="188">
          <cell r="B188">
            <v>11668358</v>
          </cell>
        </row>
        <row r="190">
          <cell r="B190">
            <v>11600283.090162991</v>
          </cell>
          <cell r="C190">
            <v>11600283.090162991</v>
          </cell>
        </row>
        <row r="191">
          <cell r="B191">
            <v>12969799</v>
          </cell>
          <cell r="C191">
            <v>13294187</v>
          </cell>
        </row>
        <row r="192">
          <cell r="B192">
            <v>0</v>
          </cell>
        </row>
        <row r="193">
          <cell r="B193">
            <v>-912750</v>
          </cell>
          <cell r="C193">
            <v>-912750</v>
          </cell>
        </row>
        <row r="197">
          <cell r="B197">
            <v>0</v>
          </cell>
        </row>
        <row r="199">
          <cell r="C199">
            <v>0</v>
          </cell>
        </row>
        <row r="200">
          <cell r="B200">
            <v>2063563.5494429171</v>
          </cell>
          <cell r="C200">
            <v>3074722.4592799265</v>
          </cell>
        </row>
        <row r="201">
          <cell r="B201">
            <v>-68074</v>
          </cell>
          <cell r="C201">
            <v>-1407191</v>
          </cell>
        </row>
        <row r="203">
          <cell r="B203">
            <v>0</v>
          </cell>
        </row>
        <row r="204">
          <cell r="B204">
            <v>0</v>
          </cell>
        </row>
        <row r="207">
          <cell r="B207">
            <v>0</v>
          </cell>
          <cell r="C207">
            <v>0</v>
          </cell>
        </row>
        <row r="208">
          <cell r="B208">
            <v>0</v>
          </cell>
        </row>
        <row r="210">
          <cell r="B210">
            <v>0</v>
          </cell>
          <cell r="C210">
            <v>0</v>
          </cell>
        </row>
        <row r="211">
          <cell r="B211">
            <v>-265668</v>
          </cell>
          <cell r="C211">
            <v>-332085</v>
          </cell>
        </row>
        <row r="212">
          <cell r="B212">
            <v>0</v>
          </cell>
        </row>
        <row r="213">
          <cell r="B213">
            <v>0</v>
          </cell>
          <cell r="C213">
            <v>0</v>
          </cell>
        </row>
        <row r="217">
          <cell r="B217">
            <v>0</v>
          </cell>
        </row>
        <row r="219">
          <cell r="C219">
            <v>0</v>
          </cell>
        </row>
        <row r="220">
          <cell r="B220">
            <v>0</v>
          </cell>
          <cell r="C220">
            <v>0</v>
          </cell>
        </row>
        <row r="221">
          <cell r="B221">
            <v>0</v>
          </cell>
          <cell r="C221">
            <v>0</v>
          </cell>
        </row>
        <row r="223">
          <cell r="B223">
            <v>0</v>
          </cell>
        </row>
        <row r="224">
          <cell r="B224">
            <v>0</v>
          </cell>
        </row>
        <row r="227">
          <cell r="C227">
            <v>559829500</v>
          </cell>
        </row>
        <row r="231">
          <cell r="B231">
            <v>5000000</v>
          </cell>
        </row>
        <row r="232">
          <cell r="C232">
            <v>8634043</v>
          </cell>
        </row>
        <row r="233">
          <cell r="B233">
            <v>1678071</v>
          </cell>
          <cell r="C233">
            <v>1678075</v>
          </cell>
        </row>
        <row r="235">
          <cell r="C235">
            <v>8634043</v>
          </cell>
        </row>
        <row r="236">
          <cell r="B236">
            <v>82140441.219890893</v>
          </cell>
          <cell r="C236">
            <v>142355895.01550013</v>
          </cell>
        </row>
        <row r="238">
          <cell r="B238">
            <v>-133118425</v>
          </cell>
          <cell r="C238">
            <v>-186069038</v>
          </cell>
        </row>
        <row r="240">
          <cell r="B240">
            <v>0</v>
          </cell>
        </row>
      </sheetData>
      <sheetData sheetId="3">
        <row r="11">
          <cell r="A11">
            <v>41639</v>
          </cell>
          <cell r="B11">
            <v>15386016</v>
          </cell>
          <cell r="C11">
            <v>2118027</v>
          </cell>
          <cell r="E11">
            <v>818314</v>
          </cell>
          <cell r="F11">
            <v>163663</v>
          </cell>
          <cell r="G11">
            <v>1079141</v>
          </cell>
          <cell r="H11">
            <v>179857</v>
          </cell>
          <cell r="I11">
            <v>930226</v>
          </cell>
          <cell r="J11">
            <v>155038</v>
          </cell>
          <cell r="K11">
            <v>1087609</v>
          </cell>
          <cell r="L11">
            <v>155373</v>
          </cell>
          <cell r="M11">
            <v>4799993</v>
          </cell>
          <cell r="N11">
            <v>685714</v>
          </cell>
          <cell r="O11">
            <v>6670733</v>
          </cell>
          <cell r="P11">
            <v>778382</v>
          </cell>
          <cell r="Q11">
            <v>0</v>
          </cell>
          <cell r="R11">
            <v>0</v>
          </cell>
          <cell r="S11">
            <v>0</v>
          </cell>
          <cell r="T11">
            <v>0</v>
          </cell>
          <cell r="U11">
            <v>0</v>
          </cell>
          <cell r="V11">
            <v>0</v>
          </cell>
        </row>
        <row r="12">
          <cell r="A12">
            <v>42004</v>
          </cell>
          <cell r="B12">
            <v>22160037</v>
          </cell>
          <cell r="C12">
            <v>3166370</v>
          </cell>
          <cell r="E12">
            <v>654651</v>
          </cell>
          <cell r="F12">
            <v>163663</v>
          </cell>
          <cell r="G12">
            <v>899284</v>
          </cell>
          <cell r="H12">
            <v>179857</v>
          </cell>
          <cell r="I12">
            <v>775188</v>
          </cell>
          <cell r="J12">
            <v>155038</v>
          </cell>
          <cell r="K12">
            <v>932236</v>
          </cell>
          <cell r="L12">
            <v>155373</v>
          </cell>
          <cell r="M12">
            <v>4114279</v>
          </cell>
          <cell r="N12">
            <v>685714</v>
          </cell>
          <cell r="O12">
            <v>5892351</v>
          </cell>
          <cell r="P12">
            <v>778382</v>
          </cell>
          <cell r="Q12">
            <v>8892048</v>
          </cell>
          <cell r="R12">
            <v>1048343</v>
          </cell>
          <cell r="S12">
            <v>0</v>
          </cell>
          <cell r="T12">
            <v>0</v>
          </cell>
          <cell r="U12">
            <v>0</v>
          </cell>
          <cell r="V12">
            <v>0</v>
          </cell>
          <cell r="W12">
            <v>0</v>
          </cell>
          <cell r="X12">
            <v>0</v>
          </cell>
        </row>
        <row r="13">
          <cell r="A13">
            <v>42369</v>
          </cell>
          <cell r="B13">
            <v>29308285</v>
          </cell>
          <cell r="C13">
            <v>4471357</v>
          </cell>
          <cell r="E13">
            <v>490988</v>
          </cell>
          <cell r="F13">
            <v>163663</v>
          </cell>
          <cell r="G13">
            <v>719427</v>
          </cell>
          <cell r="H13">
            <v>179857</v>
          </cell>
          <cell r="I13">
            <v>620150</v>
          </cell>
          <cell r="J13">
            <v>155038</v>
          </cell>
          <cell r="K13">
            <v>776863</v>
          </cell>
          <cell r="L13">
            <v>155373</v>
          </cell>
          <cell r="M13">
            <v>3428565</v>
          </cell>
          <cell r="N13">
            <v>685714</v>
          </cell>
          <cell r="O13">
            <v>5113969</v>
          </cell>
          <cell r="P13">
            <v>778382</v>
          </cell>
          <cell r="Q13">
            <v>7843705</v>
          </cell>
          <cell r="R13">
            <v>1048343</v>
          </cell>
          <cell r="S13">
            <v>10314618</v>
          </cell>
          <cell r="T13">
            <v>1304987</v>
          </cell>
          <cell r="U13">
            <v>0</v>
          </cell>
          <cell r="V13">
            <v>0</v>
          </cell>
        </row>
        <row r="14">
          <cell r="A14">
            <v>42735</v>
          </cell>
          <cell r="B14">
            <v>24836928</v>
          </cell>
          <cell r="C14">
            <v>4471357</v>
          </cell>
          <cell r="D14">
            <v>24836928</v>
          </cell>
          <cell r="E14">
            <v>327325</v>
          </cell>
          <cell r="F14">
            <v>163663</v>
          </cell>
          <cell r="G14">
            <v>539570</v>
          </cell>
          <cell r="H14">
            <v>179857</v>
          </cell>
          <cell r="I14">
            <v>465112</v>
          </cell>
          <cell r="J14">
            <v>155038</v>
          </cell>
          <cell r="K14">
            <v>621490</v>
          </cell>
          <cell r="L14">
            <v>155373</v>
          </cell>
          <cell r="M14">
            <v>2742851</v>
          </cell>
          <cell r="N14">
            <v>685714</v>
          </cell>
          <cell r="O14">
            <v>4335587</v>
          </cell>
          <cell r="P14">
            <v>778382</v>
          </cell>
          <cell r="Q14">
            <v>6795362</v>
          </cell>
          <cell r="R14">
            <v>1048343</v>
          </cell>
          <cell r="S14">
            <v>9009631</v>
          </cell>
          <cell r="T14">
            <v>1304987</v>
          </cell>
          <cell r="U14">
            <v>0</v>
          </cell>
          <cell r="V14">
            <v>0</v>
          </cell>
        </row>
        <row r="15">
          <cell r="A15">
            <v>43100</v>
          </cell>
          <cell r="B15">
            <v>27065442</v>
          </cell>
          <cell r="C15">
            <v>5381173</v>
          </cell>
          <cell r="D15">
            <v>27065442</v>
          </cell>
          <cell r="E15">
            <v>163662</v>
          </cell>
          <cell r="F15">
            <v>163662</v>
          </cell>
          <cell r="G15">
            <v>359713</v>
          </cell>
          <cell r="H15">
            <v>179857</v>
          </cell>
          <cell r="I15">
            <v>310074</v>
          </cell>
          <cell r="J15">
            <v>155038</v>
          </cell>
          <cell r="K15">
            <v>466117</v>
          </cell>
          <cell r="L15">
            <v>155373</v>
          </cell>
          <cell r="M15">
            <v>2057137</v>
          </cell>
          <cell r="N15">
            <v>685714</v>
          </cell>
          <cell r="O15">
            <v>3557205</v>
          </cell>
          <cell r="P15">
            <v>778382</v>
          </cell>
          <cell r="Q15">
            <v>5747019</v>
          </cell>
          <cell r="R15">
            <v>1048343</v>
          </cell>
          <cell r="S15">
            <v>7704644</v>
          </cell>
          <cell r="T15">
            <v>1304987</v>
          </cell>
          <cell r="U15">
            <v>6699871</v>
          </cell>
          <cell r="V15">
            <v>909817</v>
          </cell>
        </row>
        <row r="16">
          <cell r="A16">
            <v>43465</v>
          </cell>
          <cell r="B16">
            <v>21684269</v>
          </cell>
          <cell r="C16">
            <v>5217508</v>
          </cell>
          <cell r="D16">
            <v>21684269</v>
          </cell>
          <cell r="E16">
            <v>0</v>
          </cell>
          <cell r="F16">
            <v>0</v>
          </cell>
          <cell r="G16">
            <v>179856</v>
          </cell>
          <cell r="H16">
            <v>179856</v>
          </cell>
          <cell r="I16">
            <v>155036</v>
          </cell>
          <cell r="J16">
            <v>155036</v>
          </cell>
          <cell r="K16">
            <v>310744</v>
          </cell>
          <cell r="L16">
            <v>155373</v>
          </cell>
          <cell r="M16">
            <v>1371423</v>
          </cell>
          <cell r="N16">
            <v>685714</v>
          </cell>
          <cell r="O16">
            <v>2778823</v>
          </cell>
          <cell r="P16">
            <v>778382</v>
          </cell>
          <cell r="Q16">
            <v>4698676</v>
          </cell>
          <cell r="R16">
            <v>1048343</v>
          </cell>
          <cell r="S16">
            <v>6399657</v>
          </cell>
          <cell r="T16">
            <v>1304987</v>
          </cell>
          <cell r="U16">
            <v>5790054</v>
          </cell>
          <cell r="V16">
            <v>909817</v>
          </cell>
        </row>
        <row r="17">
          <cell r="A17">
            <v>43830</v>
          </cell>
          <cell r="B17">
            <v>16466761</v>
          </cell>
          <cell r="C17">
            <v>4882609</v>
          </cell>
          <cell r="D17">
            <v>16466761</v>
          </cell>
          <cell r="E17">
            <v>0</v>
          </cell>
          <cell r="F17">
            <v>0</v>
          </cell>
          <cell r="G17">
            <v>0</v>
          </cell>
          <cell r="H17">
            <v>0</v>
          </cell>
          <cell r="I17">
            <v>0</v>
          </cell>
          <cell r="J17">
            <v>0</v>
          </cell>
          <cell r="K17">
            <v>155371</v>
          </cell>
          <cell r="L17">
            <v>155371</v>
          </cell>
          <cell r="M17">
            <v>685709</v>
          </cell>
          <cell r="N17">
            <v>685709</v>
          </cell>
          <cell r="O17">
            <v>2000441</v>
          </cell>
          <cell r="P17">
            <v>778382</v>
          </cell>
          <cell r="Q17">
            <v>3650333</v>
          </cell>
          <cell r="R17">
            <v>1048343</v>
          </cell>
          <cell r="S17">
            <v>5094670</v>
          </cell>
          <cell r="T17">
            <v>1304987</v>
          </cell>
          <cell r="U17">
            <v>4880237</v>
          </cell>
          <cell r="V17">
            <v>909817</v>
          </cell>
        </row>
        <row r="18">
          <cell r="A18">
            <v>44196</v>
          </cell>
          <cell r="B18">
            <v>11584152</v>
          </cell>
          <cell r="C18">
            <v>4041529</v>
          </cell>
          <cell r="D18">
            <v>11584152</v>
          </cell>
          <cell r="E18">
            <v>0</v>
          </cell>
          <cell r="F18">
            <v>0</v>
          </cell>
          <cell r="G18">
            <v>0</v>
          </cell>
          <cell r="H18">
            <v>0</v>
          </cell>
          <cell r="I18">
            <v>0</v>
          </cell>
          <cell r="J18">
            <v>0</v>
          </cell>
          <cell r="K18">
            <v>0</v>
          </cell>
          <cell r="L18">
            <v>0</v>
          </cell>
          <cell r="M18">
            <v>0</v>
          </cell>
          <cell r="N18">
            <v>0</v>
          </cell>
          <cell r="O18">
            <v>1222059</v>
          </cell>
          <cell r="P18">
            <v>778382</v>
          </cell>
          <cell r="Q18">
            <v>2601990</v>
          </cell>
          <cell r="R18">
            <v>1048343</v>
          </cell>
          <cell r="S18">
            <v>3789683</v>
          </cell>
          <cell r="T18">
            <v>1304987</v>
          </cell>
          <cell r="U18">
            <v>3970420</v>
          </cell>
          <cell r="V18">
            <v>909817</v>
          </cell>
        </row>
        <row r="19">
          <cell r="A19">
            <v>44561</v>
          </cell>
          <cell r="B19">
            <v>7542623</v>
          </cell>
          <cell r="C19">
            <v>3706824</v>
          </cell>
          <cell r="D19">
            <v>7542623</v>
          </cell>
          <cell r="E19">
            <v>0</v>
          </cell>
          <cell r="F19">
            <v>0</v>
          </cell>
          <cell r="G19">
            <v>0</v>
          </cell>
          <cell r="H19">
            <v>0</v>
          </cell>
          <cell r="I19">
            <v>0</v>
          </cell>
          <cell r="J19">
            <v>0</v>
          </cell>
          <cell r="K19">
            <v>0</v>
          </cell>
          <cell r="L19">
            <v>0</v>
          </cell>
          <cell r="M19">
            <v>0</v>
          </cell>
          <cell r="N19">
            <v>0</v>
          </cell>
          <cell r="O19">
            <v>443677</v>
          </cell>
          <cell r="P19">
            <v>443677</v>
          </cell>
          <cell r="Q19">
            <v>1553647</v>
          </cell>
          <cell r="R19">
            <v>1048343</v>
          </cell>
          <cell r="S19">
            <v>2484696</v>
          </cell>
          <cell r="T19">
            <v>1304987</v>
          </cell>
          <cell r="U19">
            <v>3060603</v>
          </cell>
          <cell r="V19">
            <v>909817</v>
          </cell>
        </row>
        <row r="20">
          <cell r="A20">
            <v>44926</v>
          </cell>
          <cell r="B20">
            <v>3835799</v>
          </cell>
          <cell r="C20">
            <v>2594830</v>
          </cell>
          <cell r="D20">
            <v>3835799</v>
          </cell>
          <cell r="O20">
            <v>0</v>
          </cell>
          <cell r="P20">
            <v>0</v>
          </cell>
          <cell r="Q20">
            <v>505304</v>
          </cell>
          <cell r="R20">
            <v>505304</v>
          </cell>
          <cell r="S20">
            <v>1179709</v>
          </cell>
          <cell r="T20">
            <v>1179709</v>
          </cell>
          <cell r="U20">
            <v>2150786</v>
          </cell>
          <cell r="V20">
            <v>909817</v>
          </cell>
        </row>
        <row r="21">
          <cell r="A21">
            <v>45291</v>
          </cell>
          <cell r="B21">
            <v>1240969</v>
          </cell>
          <cell r="C21">
            <v>909817</v>
          </cell>
          <cell r="D21">
            <v>1240969</v>
          </cell>
          <cell r="O21">
            <v>0</v>
          </cell>
          <cell r="P21">
            <v>0</v>
          </cell>
          <cell r="Q21">
            <v>0</v>
          </cell>
          <cell r="R21">
            <v>0</v>
          </cell>
          <cell r="S21">
            <v>0</v>
          </cell>
          <cell r="T21">
            <v>0</v>
          </cell>
          <cell r="U21">
            <v>1240969</v>
          </cell>
          <cell r="V21">
            <v>909817</v>
          </cell>
          <cell r="W21">
            <v>0</v>
          </cell>
          <cell r="X21">
            <v>0</v>
          </cell>
        </row>
        <row r="22">
          <cell r="A22">
            <v>45657</v>
          </cell>
          <cell r="B22">
            <v>331152</v>
          </cell>
          <cell r="C22">
            <v>331152</v>
          </cell>
          <cell r="D22">
            <v>331152</v>
          </cell>
          <cell r="O22">
            <v>0</v>
          </cell>
          <cell r="P22">
            <v>0</v>
          </cell>
          <cell r="Q22">
            <v>0</v>
          </cell>
          <cell r="R22">
            <v>0</v>
          </cell>
          <cell r="S22">
            <v>0</v>
          </cell>
          <cell r="T22">
            <v>0</v>
          </cell>
          <cell r="U22">
            <v>331152</v>
          </cell>
          <cell r="V22">
            <v>331152</v>
          </cell>
          <cell r="W22">
            <v>0</v>
          </cell>
          <cell r="X22">
            <v>0</v>
          </cell>
        </row>
        <row r="29">
          <cell r="A29">
            <v>41639</v>
          </cell>
          <cell r="B29">
            <v>7097210</v>
          </cell>
          <cell r="C29">
            <v>1915249</v>
          </cell>
          <cell r="E29">
            <v>99792</v>
          </cell>
          <cell r="F29">
            <v>99792</v>
          </cell>
          <cell r="G29">
            <v>1055665</v>
          </cell>
          <cell r="H29">
            <v>527832</v>
          </cell>
          <cell r="I29">
            <v>277914</v>
          </cell>
          <cell r="J29">
            <v>92637</v>
          </cell>
          <cell r="K29">
            <v>121334</v>
          </cell>
          <cell r="L29">
            <v>40444</v>
          </cell>
          <cell r="M29">
            <v>136847</v>
          </cell>
          <cell r="N29">
            <v>34210</v>
          </cell>
          <cell r="O29">
            <v>460823</v>
          </cell>
          <cell r="P29">
            <v>115207</v>
          </cell>
          <cell r="Q29">
            <v>323211</v>
          </cell>
          <cell r="R29">
            <v>80803</v>
          </cell>
          <cell r="S29">
            <v>623100</v>
          </cell>
          <cell r="T29">
            <v>124619</v>
          </cell>
          <cell r="U29">
            <v>3998524</v>
          </cell>
          <cell r="V29">
            <v>799705</v>
          </cell>
        </row>
        <row r="30">
          <cell r="A30">
            <v>42004</v>
          </cell>
          <cell r="B30">
            <v>5262940</v>
          </cell>
          <cell r="C30">
            <v>1824525</v>
          </cell>
          <cell r="E30">
            <v>0</v>
          </cell>
          <cell r="F30">
            <v>0</v>
          </cell>
          <cell r="G30">
            <v>527833</v>
          </cell>
          <cell r="H30">
            <v>527832</v>
          </cell>
          <cell r="I30">
            <v>185277</v>
          </cell>
          <cell r="J30">
            <v>92637</v>
          </cell>
          <cell r="K30">
            <v>80890</v>
          </cell>
          <cell r="L30">
            <v>40444</v>
          </cell>
          <cell r="M30">
            <v>102637</v>
          </cell>
          <cell r="N30">
            <v>34210</v>
          </cell>
          <cell r="O30">
            <v>345616</v>
          </cell>
          <cell r="P30">
            <v>115207</v>
          </cell>
          <cell r="Q30">
            <v>242408</v>
          </cell>
          <cell r="R30">
            <v>80803</v>
          </cell>
          <cell r="S30">
            <v>498481</v>
          </cell>
          <cell r="T30">
            <v>124619</v>
          </cell>
          <cell r="U30">
            <v>3198819</v>
          </cell>
          <cell r="V30">
            <v>799705</v>
          </cell>
          <cell r="W30">
            <v>80979</v>
          </cell>
        </row>
        <row r="31">
          <cell r="A31">
            <v>42369</v>
          </cell>
          <cell r="B31">
            <v>6837647</v>
          </cell>
          <cell r="C31">
            <v>1697500</v>
          </cell>
          <cell r="E31">
            <v>0</v>
          </cell>
          <cell r="F31">
            <v>0</v>
          </cell>
          <cell r="G31">
            <v>1</v>
          </cell>
          <cell r="H31">
            <v>1</v>
          </cell>
          <cell r="I31">
            <v>92640</v>
          </cell>
          <cell r="J31">
            <v>92637</v>
          </cell>
          <cell r="K31">
            <v>40446</v>
          </cell>
          <cell r="L31">
            <v>40444</v>
          </cell>
          <cell r="M31">
            <v>68427</v>
          </cell>
          <cell r="N31">
            <v>34210</v>
          </cell>
          <cell r="O31">
            <v>230409</v>
          </cell>
          <cell r="P31">
            <v>115207</v>
          </cell>
          <cell r="Q31">
            <v>161605</v>
          </cell>
          <cell r="R31">
            <v>80803</v>
          </cell>
          <cell r="S31">
            <v>373862</v>
          </cell>
          <cell r="T31">
            <v>124619</v>
          </cell>
          <cell r="U31">
            <v>2399114</v>
          </cell>
          <cell r="V31">
            <v>799705</v>
          </cell>
          <cell r="W31">
            <v>71911</v>
          </cell>
        </row>
        <row r="32">
          <cell r="A32">
            <v>42735</v>
          </cell>
          <cell r="B32">
            <v>5140147</v>
          </cell>
          <cell r="C32">
            <v>1564417</v>
          </cell>
          <cell r="D32">
            <v>5140147</v>
          </cell>
          <cell r="E32">
            <v>0</v>
          </cell>
          <cell r="F32">
            <v>0</v>
          </cell>
          <cell r="G32">
            <v>0</v>
          </cell>
          <cell r="H32">
            <v>0</v>
          </cell>
          <cell r="I32">
            <v>3</v>
          </cell>
          <cell r="J32">
            <v>3</v>
          </cell>
          <cell r="K32">
            <v>2</v>
          </cell>
          <cell r="L32">
            <v>2</v>
          </cell>
          <cell r="M32">
            <v>34217</v>
          </cell>
          <cell r="N32">
            <v>34210</v>
          </cell>
          <cell r="O32">
            <v>115202</v>
          </cell>
          <cell r="P32">
            <v>115202</v>
          </cell>
          <cell r="Q32">
            <v>80802</v>
          </cell>
          <cell r="R32">
            <v>80802</v>
          </cell>
          <cell r="S32">
            <v>249243</v>
          </cell>
          <cell r="T32">
            <v>124619</v>
          </cell>
          <cell r="U32">
            <v>1599409</v>
          </cell>
          <cell r="V32">
            <v>799705</v>
          </cell>
          <cell r="W32">
            <v>62843</v>
          </cell>
        </row>
        <row r="33">
          <cell r="A33">
            <v>43100</v>
          </cell>
          <cell r="B33">
            <v>3575730</v>
          </cell>
          <cell r="C33">
            <v>1334204</v>
          </cell>
          <cell r="D33">
            <v>3575730</v>
          </cell>
          <cell r="E33">
            <v>0</v>
          </cell>
          <cell r="F33">
            <v>0</v>
          </cell>
          <cell r="G33">
            <v>0</v>
          </cell>
          <cell r="H33">
            <v>0</v>
          </cell>
          <cell r="I33">
            <v>0</v>
          </cell>
          <cell r="J33">
            <v>0</v>
          </cell>
          <cell r="K33">
            <v>0</v>
          </cell>
          <cell r="L33">
            <v>0</v>
          </cell>
          <cell r="M33">
            <v>7</v>
          </cell>
          <cell r="N33">
            <v>7</v>
          </cell>
          <cell r="O33">
            <v>0</v>
          </cell>
          <cell r="P33">
            <v>0</v>
          </cell>
          <cell r="Q33">
            <v>0</v>
          </cell>
          <cell r="R33">
            <v>0</v>
          </cell>
          <cell r="S33">
            <v>124624</v>
          </cell>
          <cell r="T33">
            <v>124619</v>
          </cell>
          <cell r="U33">
            <v>799704</v>
          </cell>
          <cell r="V33">
            <v>799704</v>
          </cell>
          <cell r="W33">
            <v>53775</v>
          </cell>
        </row>
        <row r="34">
          <cell r="A34">
            <v>43465</v>
          </cell>
          <cell r="B34">
            <v>2241526</v>
          </cell>
          <cell r="C34">
            <v>409879</v>
          </cell>
          <cell r="D34">
            <v>2241526</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5</v>
          </cell>
          <cell r="T34">
            <v>5</v>
          </cell>
          <cell r="U34">
            <v>0</v>
          </cell>
          <cell r="V34">
            <v>0</v>
          </cell>
          <cell r="W34">
            <v>44707</v>
          </cell>
        </row>
        <row r="35">
          <cell r="A35">
            <v>43830</v>
          </cell>
          <cell r="B35">
            <v>1831647</v>
          </cell>
          <cell r="C35">
            <v>409874</v>
          </cell>
          <cell r="D35">
            <v>1831647</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35639</v>
          </cell>
        </row>
        <row r="36">
          <cell r="A36">
            <v>44196</v>
          </cell>
          <cell r="B36">
            <v>1421773</v>
          </cell>
          <cell r="C36">
            <v>409874</v>
          </cell>
          <cell r="D36">
            <v>1421773</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26571</v>
          </cell>
        </row>
        <row r="37">
          <cell r="A37">
            <v>44561</v>
          </cell>
          <cell r="B37">
            <v>1011899</v>
          </cell>
          <cell r="C37">
            <v>409874</v>
          </cell>
          <cell r="D37">
            <v>1011899</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17503</v>
          </cell>
        </row>
        <row r="38">
          <cell r="A38">
            <v>44926</v>
          </cell>
          <cell r="B38">
            <v>602025</v>
          </cell>
          <cell r="C38">
            <v>409241</v>
          </cell>
          <cell r="D38">
            <v>602025</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8435</v>
          </cell>
        </row>
        <row r="39">
          <cell r="A39">
            <v>45291</v>
          </cell>
          <cell r="B39">
            <v>192784</v>
          </cell>
          <cell r="C39">
            <v>192784</v>
          </cell>
          <cell r="D39">
            <v>192784</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row>
        <row r="40">
          <cell r="A40">
            <v>45657</v>
          </cell>
          <cell r="B40">
            <v>0</v>
          </cell>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row>
        <row r="49">
          <cell r="A49">
            <v>41639</v>
          </cell>
          <cell r="B49">
            <v>0</v>
          </cell>
          <cell r="C49">
            <v>0</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row>
        <row r="50">
          <cell r="A50">
            <v>42004</v>
          </cell>
          <cell r="B50">
            <v>9132087</v>
          </cell>
          <cell r="C50">
            <v>1022630</v>
          </cell>
          <cell r="E50">
            <v>9132087</v>
          </cell>
          <cell r="F50">
            <v>1022630</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row>
        <row r="51">
          <cell r="A51">
            <v>42369</v>
          </cell>
          <cell r="B51">
            <v>13668252</v>
          </cell>
          <cell r="C51">
            <v>1678071</v>
          </cell>
          <cell r="E51">
            <v>8109457</v>
          </cell>
          <cell r="F51">
            <v>1022630</v>
          </cell>
          <cell r="G51">
            <v>5558795</v>
          </cell>
          <cell r="H51">
            <v>655441</v>
          </cell>
          <cell r="I51">
            <v>0</v>
          </cell>
          <cell r="J51">
            <v>0</v>
          </cell>
          <cell r="K51">
            <v>0</v>
          </cell>
          <cell r="L51">
            <v>0</v>
          </cell>
          <cell r="M51">
            <v>0</v>
          </cell>
          <cell r="N51">
            <v>0</v>
          </cell>
          <cell r="O51">
            <v>0</v>
          </cell>
          <cell r="P51">
            <v>0</v>
          </cell>
          <cell r="Q51">
            <v>0</v>
          </cell>
          <cell r="R51">
            <v>0</v>
          </cell>
          <cell r="S51">
            <v>0</v>
          </cell>
          <cell r="T51">
            <v>0</v>
          </cell>
          <cell r="U51">
            <v>0</v>
          </cell>
          <cell r="V51">
            <v>0</v>
          </cell>
        </row>
        <row r="52">
          <cell r="A52">
            <v>42735</v>
          </cell>
          <cell r="B52">
            <v>11990181</v>
          </cell>
          <cell r="C52">
            <v>1678071</v>
          </cell>
          <cell r="D52">
            <v>11990181</v>
          </cell>
          <cell r="E52">
            <v>7086827</v>
          </cell>
          <cell r="F52">
            <v>1022630</v>
          </cell>
          <cell r="G52">
            <v>4903354</v>
          </cell>
          <cell r="H52">
            <v>655441</v>
          </cell>
          <cell r="I52">
            <v>0</v>
          </cell>
          <cell r="J52">
            <v>0</v>
          </cell>
          <cell r="K52">
            <v>0</v>
          </cell>
          <cell r="L52">
            <v>0</v>
          </cell>
          <cell r="M52">
            <v>0</v>
          </cell>
          <cell r="N52">
            <v>0</v>
          </cell>
          <cell r="O52">
            <v>0</v>
          </cell>
          <cell r="P52">
            <v>0</v>
          </cell>
          <cell r="Q52">
            <v>0</v>
          </cell>
          <cell r="R52">
            <v>0</v>
          </cell>
          <cell r="S52">
            <v>0</v>
          </cell>
          <cell r="T52">
            <v>0</v>
          </cell>
          <cell r="U52">
            <v>0</v>
          </cell>
          <cell r="V52">
            <v>0</v>
          </cell>
        </row>
        <row r="53">
          <cell r="A53">
            <v>43100</v>
          </cell>
          <cell r="B53">
            <v>10312110</v>
          </cell>
          <cell r="C53">
            <v>1678071</v>
          </cell>
          <cell r="D53">
            <v>10312110</v>
          </cell>
          <cell r="E53">
            <v>6064197</v>
          </cell>
          <cell r="F53">
            <v>1022630</v>
          </cell>
          <cell r="G53">
            <v>4247913</v>
          </cell>
          <cell r="H53">
            <v>655441</v>
          </cell>
          <cell r="I53">
            <v>0</v>
          </cell>
          <cell r="J53">
            <v>0</v>
          </cell>
          <cell r="K53">
            <v>0</v>
          </cell>
          <cell r="L53">
            <v>0</v>
          </cell>
          <cell r="M53">
            <v>0</v>
          </cell>
          <cell r="N53">
            <v>0</v>
          </cell>
          <cell r="O53">
            <v>0</v>
          </cell>
          <cell r="P53">
            <v>0</v>
          </cell>
          <cell r="Q53">
            <v>0</v>
          </cell>
          <cell r="R53">
            <v>0</v>
          </cell>
          <cell r="S53">
            <v>0</v>
          </cell>
          <cell r="T53">
            <v>0</v>
          </cell>
          <cell r="U53">
            <v>0</v>
          </cell>
          <cell r="V53">
            <v>0</v>
          </cell>
        </row>
        <row r="54">
          <cell r="A54">
            <v>43465</v>
          </cell>
          <cell r="B54">
            <v>8634039</v>
          </cell>
          <cell r="C54">
            <v>1678071</v>
          </cell>
          <cell r="D54">
            <v>8634039</v>
          </cell>
          <cell r="E54">
            <v>5041567</v>
          </cell>
          <cell r="F54">
            <v>1022630</v>
          </cell>
          <cell r="G54">
            <v>3592472</v>
          </cell>
          <cell r="H54">
            <v>655441</v>
          </cell>
          <cell r="I54">
            <v>0</v>
          </cell>
          <cell r="J54">
            <v>0</v>
          </cell>
          <cell r="K54">
            <v>0</v>
          </cell>
          <cell r="L54">
            <v>0</v>
          </cell>
          <cell r="M54">
            <v>0</v>
          </cell>
          <cell r="N54">
            <v>0</v>
          </cell>
          <cell r="O54">
            <v>0</v>
          </cell>
          <cell r="P54">
            <v>0</v>
          </cell>
          <cell r="Q54">
            <v>0</v>
          </cell>
          <cell r="R54">
            <v>0</v>
          </cell>
          <cell r="S54">
            <v>0</v>
          </cell>
          <cell r="T54">
            <v>0</v>
          </cell>
          <cell r="U54">
            <v>0</v>
          </cell>
          <cell r="V54">
            <v>0</v>
          </cell>
        </row>
        <row r="55">
          <cell r="A55">
            <v>43830</v>
          </cell>
          <cell r="B55">
            <v>6955968</v>
          </cell>
          <cell r="C55">
            <v>1678071</v>
          </cell>
          <cell r="D55">
            <v>6955968</v>
          </cell>
          <cell r="E55">
            <v>4018937</v>
          </cell>
          <cell r="F55">
            <v>1022630</v>
          </cell>
          <cell r="G55">
            <v>2937031</v>
          </cell>
          <cell r="H55">
            <v>655441</v>
          </cell>
          <cell r="I55">
            <v>0</v>
          </cell>
          <cell r="J55">
            <v>0</v>
          </cell>
          <cell r="K55">
            <v>0</v>
          </cell>
          <cell r="L55">
            <v>0</v>
          </cell>
          <cell r="M55">
            <v>0</v>
          </cell>
          <cell r="N55">
            <v>0</v>
          </cell>
          <cell r="O55">
            <v>0</v>
          </cell>
          <cell r="P55">
            <v>0</v>
          </cell>
          <cell r="Q55">
            <v>0</v>
          </cell>
          <cell r="R55">
            <v>0</v>
          </cell>
          <cell r="S55">
            <v>0</v>
          </cell>
          <cell r="T55">
            <v>0</v>
          </cell>
          <cell r="U55">
            <v>0</v>
          </cell>
          <cell r="V55">
            <v>0</v>
          </cell>
        </row>
        <row r="56">
          <cell r="A56">
            <v>44196</v>
          </cell>
          <cell r="B56">
            <v>5277897</v>
          </cell>
          <cell r="C56">
            <v>1678071</v>
          </cell>
          <cell r="D56">
            <v>5277897</v>
          </cell>
          <cell r="E56">
            <v>2996307</v>
          </cell>
          <cell r="F56">
            <v>1022630</v>
          </cell>
          <cell r="G56">
            <v>2281590</v>
          </cell>
          <cell r="H56">
            <v>655441</v>
          </cell>
          <cell r="I56">
            <v>0</v>
          </cell>
          <cell r="J56">
            <v>0</v>
          </cell>
          <cell r="K56">
            <v>0</v>
          </cell>
          <cell r="L56">
            <v>0</v>
          </cell>
          <cell r="M56">
            <v>0</v>
          </cell>
          <cell r="N56">
            <v>0</v>
          </cell>
          <cell r="O56">
            <v>0</v>
          </cell>
          <cell r="P56">
            <v>0</v>
          </cell>
          <cell r="Q56">
            <v>0</v>
          </cell>
          <cell r="R56">
            <v>0</v>
          </cell>
          <cell r="S56">
            <v>0</v>
          </cell>
          <cell r="T56">
            <v>0</v>
          </cell>
          <cell r="U56">
            <v>0</v>
          </cell>
          <cell r="V56">
            <v>0</v>
          </cell>
        </row>
        <row r="57">
          <cell r="A57">
            <v>44561</v>
          </cell>
          <cell r="B57">
            <v>3599826</v>
          </cell>
          <cell r="C57">
            <v>1678071</v>
          </cell>
          <cell r="D57">
            <v>3599826</v>
          </cell>
          <cell r="E57">
            <v>1973677</v>
          </cell>
          <cell r="F57">
            <v>1022630</v>
          </cell>
          <cell r="G57">
            <v>1626149</v>
          </cell>
          <cell r="H57">
            <v>655441</v>
          </cell>
          <cell r="I57">
            <v>0</v>
          </cell>
          <cell r="J57">
            <v>0</v>
          </cell>
          <cell r="K57">
            <v>0</v>
          </cell>
          <cell r="L57">
            <v>0</v>
          </cell>
          <cell r="M57">
            <v>0</v>
          </cell>
          <cell r="N57">
            <v>0</v>
          </cell>
          <cell r="O57">
            <v>0</v>
          </cell>
          <cell r="P57">
            <v>0</v>
          </cell>
          <cell r="Q57">
            <v>0</v>
          </cell>
          <cell r="R57">
            <v>0</v>
          </cell>
          <cell r="S57">
            <v>0</v>
          </cell>
          <cell r="T57">
            <v>0</v>
          </cell>
          <cell r="U57">
            <v>0</v>
          </cell>
          <cell r="V57">
            <v>0</v>
          </cell>
        </row>
        <row r="58">
          <cell r="A58">
            <v>44926</v>
          </cell>
          <cell r="B58">
            <v>1921755</v>
          </cell>
          <cell r="C58">
            <v>1606488</v>
          </cell>
          <cell r="D58">
            <v>1921755</v>
          </cell>
          <cell r="E58">
            <v>951047</v>
          </cell>
          <cell r="F58">
            <v>951047</v>
          </cell>
          <cell r="G58">
            <v>970708</v>
          </cell>
          <cell r="H58">
            <v>655441</v>
          </cell>
          <cell r="I58">
            <v>0</v>
          </cell>
          <cell r="J58">
            <v>0</v>
          </cell>
          <cell r="K58">
            <v>0</v>
          </cell>
          <cell r="L58">
            <v>0</v>
          </cell>
          <cell r="M58">
            <v>0</v>
          </cell>
          <cell r="N58">
            <v>0</v>
          </cell>
          <cell r="O58">
            <v>0</v>
          </cell>
          <cell r="P58">
            <v>0</v>
          </cell>
          <cell r="Q58">
            <v>0</v>
          </cell>
          <cell r="R58">
            <v>0</v>
          </cell>
        </row>
        <row r="59">
          <cell r="A59">
            <v>45291</v>
          </cell>
          <cell r="B59">
            <v>315267</v>
          </cell>
          <cell r="C59">
            <v>315267</v>
          </cell>
          <cell r="D59">
            <v>315267</v>
          </cell>
          <cell r="E59">
            <v>0</v>
          </cell>
          <cell r="F59">
            <v>0</v>
          </cell>
          <cell r="G59">
            <v>315267</v>
          </cell>
          <cell r="H59">
            <v>315267</v>
          </cell>
          <cell r="I59">
            <v>0</v>
          </cell>
          <cell r="J59">
            <v>0</v>
          </cell>
          <cell r="K59">
            <v>0</v>
          </cell>
          <cell r="L59">
            <v>0</v>
          </cell>
          <cell r="M59">
            <v>0</v>
          </cell>
          <cell r="N59">
            <v>0</v>
          </cell>
          <cell r="O59">
            <v>0</v>
          </cell>
          <cell r="P59">
            <v>0</v>
          </cell>
          <cell r="Q59">
            <v>0</v>
          </cell>
          <cell r="R59">
            <v>0</v>
          </cell>
        </row>
        <row r="60">
          <cell r="A60">
            <v>45657</v>
          </cell>
          <cell r="B60">
            <v>0</v>
          </cell>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W60">
            <v>0</v>
          </cell>
          <cell r="X60">
            <v>0</v>
          </cell>
        </row>
        <row r="68">
          <cell r="A68">
            <v>41639</v>
          </cell>
          <cell r="B68">
            <v>1451525</v>
          </cell>
          <cell r="C68">
            <v>691710</v>
          </cell>
          <cell r="E68">
            <v>1331280</v>
          </cell>
          <cell r="F68">
            <v>665642</v>
          </cell>
          <cell r="G68">
            <v>6950</v>
          </cell>
          <cell r="H68">
            <v>2316</v>
          </cell>
          <cell r="I68">
            <v>5748</v>
          </cell>
          <cell r="J68">
            <v>1438</v>
          </cell>
          <cell r="K68">
            <v>10438</v>
          </cell>
          <cell r="L68">
            <v>2610</v>
          </cell>
          <cell r="M68">
            <v>5628</v>
          </cell>
          <cell r="N68">
            <v>1408</v>
          </cell>
          <cell r="O68">
            <v>21603</v>
          </cell>
          <cell r="P68">
            <v>4320</v>
          </cell>
          <cell r="Q68">
            <v>69878</v>
          </cell>
          <cell r="R68">
            <v>13976</v>
          </cell>
          <cell r="S68">
            <v>0</v>
          </cell>
          <cell r="T68">
            <v>0</v>
          </cell>
          <cell r="U68">
            <v>0</v>
          </cell>
          <cell r="V68">
            <v>0</v>
          </cell>
        </row>
        <row r="69">
          <cell r="A69">
            <v>42004</v>
          </cell>
          <cell r="B69">
            <v>5809201</v>
          </cell>
          <cell r="C69">
            <v>1257147</v>
          </cell>
          <cell r="E69">
            <v>665638</v>
          </cell>
          <cell r="F69">
            <v>665638</v>
          </cell>
          <cell r="G69">
            <v>4634</v>
          </cell>
          <cell r="H69">
            <v>2316</v>
          </cell>
          <cell r="I69">
            <v>4310</v>
          </cell>
          <cell r="J69">
            <v>1438</v>
          </cell>
          <cell r="K69">
            <v>7828</v>
          </cell>
          <cell r="L69">
            <v>2610</v>
          </cell>
          <cell r="M69">
            <v>4220</v>
          </cell>
          <cell r="N69">
            <v>1408</v>
          </cell>
          <cell r="O69">
            <v>17283</v>
          </cell>
          <cell r="P69">
            <v>4320</v>
          </cell>
          <cell r="Q69">
            <v>55902</v>
          </cell>
          <cell r="R69">
            <v>13976</v>
          </cell>
          <cell r="S69">
            <v>5049386</v>
          </cell>
          <cell r="T69">
            <v>565441</v>
          </cell>
          <cell r="U69">
            <v>0</v>
          </cell>
          <cell r="V69">
            <v>0</v>
          </cell>
        </row>
        <row r="70">
          <cell r="A70">
            <v>42369</v>
          </cell>
          <cell r="B70">
            <v>3916894</v>
          </cell>
          <cell r="C70">
            <v>565441</v>
          </cell>
          <cell r="E70">
            <v>0</v>
          </cell>
          <cell r="F70">
            <v>0</v>
          </cell>
          <cell r="G70">
            <v>2318</v>
          </cell>
          <cell r="H70">
            <v>2316</v>
          </cell>
          <cell r="I70">
            <v>2872</v>
          </cell>
          <cell r="J70">
            <v>1438</v>
          </cell>
          <cell r="K70">
            <v>5218</v>
          </cell>
          <cell r="L70">
            <v>2610</v>
          </cell>
          <cell r="M70">
            <v>2812</v>
          </cell>
          <cell r="N70">
            <v>1408</v>
          </cell>
          <cell r="O70">
            <v>12963</v>
          </cell>
          <cell r="P70">
            <v>4320</v>
          </cell>
          <cell r="Q70">
            <v>41926</v>
          </cell>
          <cell r="R70">
            <v>13976</v>
          </cell>
          <cell r="S70">
            <v>4483945</v>
          </cell>
          <cell r="T70">
            <v>565441</v>
          </cell>
          <cell r="U70">
            <v>3916894</v>
          </cell>
          <cell r="V70">
            <v>565441</v>
          </cell>
        </row>
        <row r="71">
          <cell r="A71">
            <v>42735</v>
          </cell>
          <cell r="B71">
            <v>3351453</v>
          </cell>
          <cell r="C71">
            <v>565441</v>
          </cell>
          <cell r="D71">
            <v>3351453</v>
          </cell>
          <cell r="E71">
            <v>0</v>
          </cell>
          <cell r="F71">
            <v>0</v>
          </cell>
          <cell r="G71">
            <v>2</v>
          </cell>
          <cell r="H71">
            <v>2</v>
          </cell>
          <cell r="I71">
            <v>1434</v>
          </cell>
          <cell r="J71">
            <v>1434</v>
          </cell>
          <cell r="K71">
            <v>2608</v>
          </cell>
          <cell r="L71">
            <v>2608</v>
          </cell>
          <cell r="M71">
            <v>1404</v>
          </cell>
          <cell r="N71">
            <v>1404</v>
          </cell>
          <cell r="O71">
            <v>8643</v>
          </cell>
          <cell r="P71">
            <v>4320</v>
          </cell>
          <cell r="Q71">
            <v>27950</v>
          </cell>
          <cell r="R71">
            <v>13976</v>
          </cell>
          <cell r="S71">
            <v>3918504</v>
          </cell>
          <cell r="T71">
            <v>565441</v>
          </cell>
          <cell r="U71">
            <v>3351453</v>
          </cell>
          <cell r="V71">
            <v>565441</v>
          </cell>
        </row>
        <row r="72">
          <cell r="A72">
            <v>43100</v>
          </cell>
          <cell r="B72">
            <v>2786012</v>
          </cell>
          <cell r="C72">
            <v>565441</v>
          </cell>
          <cell r="D72">
            <v>2786012</v>
          </cell>
          <cell r="E72">
            <v>0</v>
          </cell>
          <cell r="F72">
            <v>0</v>
          </cell>
          <cell r="G72">
            <v>0</v>
          </cell>
          <cell r="H72">
            <v>0</v>
          </cell>
          <cell r="I72">
            <v>0</v>
          </cell>
          <cell r="J72">
            <v>0</v>
          </cell>
          <cell r="K72">
            <v>0</v>
          </cell>
          <cell r="L72">
            <v>0</v>
          </cell>
          <cell r="M72">
            <v>0</v>
          </cell>
          <cell r="N72">
            <v>0</v>
          </cell>
          <cell r="O72">
            <v>4323</v>
          </cell>
          <cell r="P72">
            <v>4320</v>
          </cell>
          <cell r="Q72">
            <v>13974</v>
          </cell>
          <cell r="R72">
            <v>13974</v>
          </cell>
          <cell r="S72">
            <v>3353063</v>
          </cell>
          <cell r="T72">
            <v>565441</v>
          </cell>
          <cell r="U72">
            <v>2786012</v>
          </cell>
          <cell r="V72">
            <v>565441</v>
          </cell>
        </row>
        <row r="73">
          <cell r="A73">
            <v>43465</v>
          </cell>
          <cell r="B73">
            <v>2220571</v>
          </cell>
          <cell r="C73">
            <v>565441</v>
          </cell>
          <cell r="D73">
            <v>2220571</v>
          </cell>
          <cell r="E73">
            <v>0</v>
          </cell>
          <cell r="F73">
            <v>0</v>
          </cell>
          <cell r="G73">
            <v>0</v>
          </cell>
          <cell r="H73">
            <v>0</v>
          </cell>
          <cell r="I73">
            <v>0</v>
          </cell>
          <cell r="J73">
            <v>0</v>
          </cell>
          <cell r="K73">
            <v>0</v>
          </cell>
          <cell r="L73">
            <v>0</v>
          </cell>
          <cell r="M73">
            <v>0</v>
          </cell>
          <cell r="N73">
            <v>0</v>
          </cell>
          <cell r="O73">
            <v>3</v>
          </cell>
          <cell r="P73">
            <v>3</v>
          </cell>
          <cell r="Q73">
            <v>0</v>
          </cell>
          <cell r="R73">
            <v>0</v>
          </cell>
          <cell r="S73">
            <v>2787622</v>
          </cell>
          <cell r="T73">
            <v>565441</v>
          </cell>
          <cell r="U73">
            <v>2220571</v>
          </cell>
          <cell r="V73">
            <v>565441</v>
          </cell>
        </row>
        <row r="74">
          <cell r="A74">
            <v>43830</v>
          </cell>
          <cell r="B74">
            <v>1655130</v>
          </cell>
          <cell r="C74">
            <v>565441</v>
          </cell>
          <cell r="D74">
            <v>1655130</v>
          </cell>
          <cell r="E74">
            <v>0</v>
          </cell>
          <cell r="F74">
            <v>0</v>
          </cell>
          <cell r="G74">
            <v>0</v>
          </cell>
          <cell r="H74">
            <v>0</v>
          </cell>
          <cell r="I74">
            <v>0</v>
          </cell>
          <cell r="J74">
            <v>0</v>
          </cell>
          <cell r="K74">
            <v>0</v>
          </cell>
          <cell r="L74">
            <v>0</v>
          </cell>
          <cell r="M74">
            <v>0</v>
          </cell>
          <cell r="N74">
            <v>0</v>
          </cell>
          <cell r="O74">
            <v>0</v>
          </cell>
          <cell r="P74">
            <v>0</v>
          </cell>
          <cell r="Q74">
            <v>0</v>
          </cell>
          <cell r="R74">
            <v>0</v>
          </cell>
          <cell r="S74">
            <v>2222181</v>
          </cell>
          <cell r="T74">
            <v>565441</v>
          </cell>
          <cell r="U74">
            <v>1655130</v>
          </cell>
          <cell r="V74">
            <v>565441</v>
          </cell>
        </row>
        <row r="75">
          <cell r="A75">
            <v>44196</v>
          </cell>
          <cell r="B75">
            <v>1089689</v>
          </cell>
          <cell r="C75">
            <v>565441</v>
          </cell>
          <cell r="D75">
            <v>1089689</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1656740</v>
          </cell>
          <cell r="T75">
            <v>565441</v>
          </cell>
          <cell r="U75">
            <v>1089689</v>
          </cell>
          <cell r="V75">
            <v>565441</v>
          </cell>
        </row>
        <row r="76">
          <cell r="A76">
            <v>44561</v>
          </cell>
          <cell r="B76">
            <v>524248</v>
          </cell>
          <cell r="C76">
            <v>524248</v>
          </cell>
          <cell r="D76">
            <v>524248</v>
          </cell>
          <cell r="E76">
            <v>0</v>
          </cell>
          <cell r="F76">
            <v>0</v>
          </cell>
          <cell r="G76">
            <v>0</v>
          </cell>
          <cell r="H76">
            <v>0</v>
          </cell>
          <cell r="I76">
            <v>0</v>
          </cell>
          <cell r="J76">
            <v>0</v>
          </cell>
          <cell r="K76">
            <v>0</v>
          </cell>
          <cell r="L76">
            <v>0</v>
          </cell>
          <cell r="M76">
            <v>0</v>
          </cell>
          <cell r="N76">
            <v>0</v>
          </cell>
          <cell r="O76">
            <v>0</v>
          </cell>
          <cell r="P76">
            <v>0</v>
          </cell>
          <cell r="Q76">
            <v>0</v>
          </cell>
          <cell r="R76">
            <v>0</v>
          </cell>
          <cell r="S76">
            <v>1091299</v>
          </cell>
          <cell r="T76">
            <v>565441</v>
          </cell>
          <cell r="U76">
            <v>524248</v>
          </cell>
          <cell r="V76">
            <v>524248</v>
          </cell>
        </row>
        <row r="77">
          <cell r="A77">
            <v>44926</v>
          </cell>
          <cell r="B77">
            <v>0</v>
          </cell>
          <cell r="C77">
            <v>0</v>
          </cell>
          <cell r="D77">
            <v>0</v>
          </cell>
          <cell r="O77">
            <v>0</v>
          </cell>
          <cell r="P77">
            <v>0</v>
          </cell>
          <cell r="S77">
            <v>525858</v>
          </cell>
          <cell r="T77">
            <v>525858</v>
          </cell>
          <cell r="U77">
            <v>0</v>
          </cell>
          <cell r="V77">
            <v>0</v>
          </cell>
        </row>
        <row r="78">
          <cell r="A78">
            <v>45291</v>
          </cell>
          <cell r="B78">
            <v>0</v>
          </cell>
          <cell r="C78">
            <v>0</v>
          </cell>
          <cell r="D78">
            <v>0</v>
          </cell>
          <cell r="O78">
            <v>0</v>
          </cell>
          <cell r="P78">
            <v>0</v>
          </cell>
          <cell r="S78">
            <v>0</v>
          </cell>
          <cell r="T78">
            <v>0</v>
          </cell>
          <cell r="U78">
            <v>0</v>
          </cell>
          <cell r="V78">
            <v>0</v>
          </cell>
        </row>
        <row r="79">
          <cell r="A79">
            <v>45657</v>
          </cell>
          <cell r="B79">
            <v>0</v>
          </cell>
          <cell r="C79">
            <v>0</v>
          </cell>
          <cell r="D79">
            <v>0</v>
          </cell>
          <cell r="O79">
            <v>0</v>
          </cell>
          <cell r="P79">
            <v>0</v>
          </cell>
          <cell r="S79">
            <v>0</v>
          </cell>
          <cell r="T79">
            <v>0</v>
          </cell>
        </row>
        <row r="86">
          <cell r="A86">
            <v>41639</v>
          </cell>
          <cell r="B86">
            <v>0</v>
          </cell>
          <cell r="C86">
            <v>0</v>
          </cell>
          <cell r="E86">
            <v>0</v>
          </cell>
          <cell r="F86">
            <v>0</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row>
        <row r="87">
          <cell r="A87">
            <v>42004</v>
          </cell>
          <cell r="B87">
            <v>0</v>
          </cell>
          <cell r="C87">
            <v>0</v>
          </cell>
          <cell r="E87">
            <v>0</v>
          </cell>
          <cell r="F87">
            <v>0</v>
          </cell>
          <cell r="G87">
            <v>0</v>
          </cell>
          <cell r="H87">
            <v>0</v>
          </cell>
          <cell r="I87">
            <v>0</v>
          </cell>
          <cell r="J87">
            <v>0</v>
          </cell>
          <cell r="K87">
            <v>0</v>
          </cell>
          <cell r="L87">
            <v>0</v>
          </cell>
          <cell r="M87">
            <v>0</v>
          </cell>
          <cell r="N87">
            <v>0</v>
          </cell>
          <cell r="O87">
            <v>0</v>
          </cell>
          <cell r="P87">
            <v>0</v>
          </cell>
          <cell r="Q87">
            <v>0</v>
          </cell>
          <cell r="R87">
            <v>0</v>
          </cell>
          <cell r="S87">
            <v>0</v>
          </cell>
          <cell r="T87">
            <v>0</v>
          </cell>
          <cell r="U87">
            <v>0</v>
          </cell>
          <cell r="V87">
            <v>0</v>
          </cell>
        </row>
        <row r="88">
          <cell r="A88">
            <v>42369</v>
          </cell>
          <cell r="B88">
            <v>0</v>
          </cell>
          <cell r="C88">
            <v>0</v>
          </cell>
          <cell r="D88">
            <v>0</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row>
        <row r="89">
          <cell r="A89">
            <v>42735</v>
          </cell>
          <cell r="B89">
            <v>0</v>
          </cell>
          <cell r="C89">
            <v>0</v>
          </cell>
          <cell r="D89">
            <v>0</v>
          </cell>
          <cell r="E89">
            <v>0</v>
          </cell>
          <cell r="F89">
            <v>0</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row>
        <row r="90">
          <cell r="A90">
            <v>43100</v>
          </cell>
          <cell r="B90">
            <v>0</v>
          </cell>
          <cell r="C90">
            <v>0</v>
          </cell>
          <cell r="D90">
            <v>0</v>
          </cell>
          <cell r="E90">
            <v>0</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row>
        <row r="91">
          <cell r="A91">
            <v>43465</v>
          </cell>
          <cell r="B91">
            <v>0</v>
          </cell>
          <cell r="C91">
            <v>0</v>
          </cell>
          <cell r="D91">
            <v>0</v>
          </cell>
          <cell r="E91">
            <v>0</v>
          </cell>
          <cell r="F91">
            <v>0</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row>
        <row r="92">
          <cell r="A92">
            <v>43830</v>
          </cell>
          <cell r="B92">
            <v>0</v>
          </cell>
          <cell r="C92">
            <v>0</v>
          </cell>
          <cell r="D92">
            <v>0</v>
          </cell>
          <cell r="E92">
            <v>0</v>
          </cell>
          <cell r="F92">
            <v>0</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row>
        <row r="93">
          <cell r="A93">
            <v>44196</v>
          </cell>
          <cell r="B93">
            <v>0</v>
          </cell>
          <cell r="C93">
            <v>0</v>
          </cell>
          <cell r="D93">
            <v>0</v>
          </cell>
          <cell r="E93">
            <v>0</v>
          </cell>
          <cell r="F93">
            <v>0</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row>
        <row r="94">
          <cell r="A94">
            <v>44561</v>
          </cell>
          <cell r="B94">
            <v>0</v>
          </cell>
          <cell r="C94">
            <v>0</v>
          </cell>
          <cell r="D94">
            <v>0</v>
          </cell>
          <cell r="E94">
            <v>0</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row>
        <row r="95">
          <cell r="A95">
            <v>44926</v>
          </cell>
          <cell r="B95">
            <v>0</v>
          </cell>
          <cell r="C95">
            <v>0</v>
          </cell>
          <cell r="D95">
            <v>0</v>
          </cell>
          <cell r="E95">
            <v>0</v>
          </cell>
          <cell r="F95">
            <v>0</v>
          </cell>
          <cell r="O95">
            <v>0</v>
          </cell>
          <cell r="P95">
            <v>0</v>
          </cell>
          <cell r="W95">
            <v>0</v>
          </cell>
        </row>
        <row r="96">
          <cell r="A96">
            <v>45291</v>
          </cell>
          <cell r="B96">
            <v>0</v>
          </cell>
          <cell r="C96">
            <v>0</v>
          </cell>
          <cell r="D96">
            <v>0</v>
          </cell>
          <cell r="E96">
            <v>0</v>
          </cell>
          <cell r="F96">
            <v>0</v>
          </cell>
          <cell r="O96">
            <v>0</v>
          </cell>
          <cell r="P96">
            <v>0</v>
          </cell>
          <cell r="W96">
            <v>0</v>
          </cell>
        </row>
        <row r="97">
          <cell r="A97">
            <v>45657</v>
          </cell>
          <cell r="B97">
            <v>0</v>
          </cell>
          <cell r="C97">
            <v>0</v>
          </cell>
          <cell r="D97">
            <v>0</v>
          </cell>
          <cell r="E97">
            <v>0</v>
          </cell>
          <cell r="F97">
            <v>0</v>
          </cell>
          <cell r="O97">
            <v>0</v>
          </cell>
          <cell r="P97">
            <v>0</v>
          </cell>
          <cell r="W97">
            <v>0</v>
          </cell>
        </row>
        <row r="103">
          <cell r="A103">
            <v>41639</v>
          </cell>
          <cell r="B103">
            <v>0</v>
          </cell>
          <cell r="C103">
            <v>0</v>
          </cell>
          <cell r="E103">
            <v>0</v>
          </cell>
          <cell r="F103">
            <v>0</v>
          </cell>
          <cell r="G103">
            <v>0</v>
          </cell>
          <cell r="H103">
            <v>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row>
        <row r="104">
          <cell r="A104">
            <v>42004</v>
          </cell>
          <cell r="B104">
            <v>0</v>
          </cell>
          <cell r="C104">
            <v>0</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row>
        <row r="105">
          <cell r="A105">
            <v>42369</v>
          </cell>
          <cell r="B105">
            <v>0</v>
          </cell>
          <cell r="C105">
            <v>0</v>
          </cell>
          <cell r="E105">
            <v>0</v>
          </cell>
          <cell r="F105">
            <v>0</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row>
        <row r="106">
          <cell r="A106">
            <v>42735</v>
          </cell>
          <cell r="B106">
            <v>0</v>
          </cell>
          <cell r="C106">
            <v>0</v>
          </cell>
          <cell r="D106">
            <v>0</v>
          </cell>
          <cell r="E106">
            <v>0</v>
          </cell>
          <cell r="F106">
            <v>0</v>
          </cell>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row>
        <row r="107">
          <cell r="A107">
            <v>43100</v>
          </cell>
          <cell r="B107">
            <v>0</v>
          </cell>
          <cell r="C107">
            <v>0</v>
          </cell>
          <cell r="D107">
            <v>0</v>
          </cell>
          <cell r="E107">
            <v>0</v>
          </cell>
          <cell r="F107">
            <v>0</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row>
        <row r="108">
          <cell r="A108">
            <v>43465</v>
          </cell>
          <cell r="B108">
            <v>0</v>
          </cell>
          <cell r="C108">
            <v>0</v>
          </cell>
          <cell r="D108">
            <v>0</v>
          </cell>
          <cell r="E108">
            <v>0</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row>
        <row r="109">
          <cell r="A109">
            <v>43830</v>
          </cell>
          <cell r="B109">
            <v>0</v>
          </cell>
          <cell r="C109">
            <v>0</v>
          </cell>
          <cell r="D109">
            <v>0</v>
          </cell>
          <cell r="E109">
            <v>0</v>
          </cell>
          <cell r="F109">
            <v>0</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row>
        <row r="110">
          <cell r="A110">
            <v>44196</v>
          </cell>
          <cell r="B110">
            <v>0</v>
          </cell>
          <cell r="C110">
            <v>0</v>
          </cell>
          <cell r="D110">
            <v>0</v>
          </cell>
          <cell r="E110">
            <v>0</v>
          </cell>
          <cell r="F110">
            <v>0</v>
          </cell>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row>
        <row r="111">
          <cell r="A111">
            <v>44561</v>
          </cell>
          <cell r="B111">
            <v>0</v>
          </cell>
          <cell r="C111">
            <v>0</v>
          </cell>
          <cell r="D111">
            <v>0</v>
          </cell>
          <cell r="E111">
            <v>0</v>
          </cell>
          <cell r="F111">
            <v>0</v>
          </cell>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row>
        <row r="112">
          <cell r="A112">
            <v>44926</v>
          </cell>
          <cell r="B112">
            <v>0</v>
          </cell>
          <cell r="C112">
            <v>0</v>
          </cell>
          <cell r="D112">
            <v>0</v>
          </cell>
          <cell r="O112">
            <v>0</v>
          </cell>
          <cell r="P112">
            <v>0</v>
          </cell>
        </row>
        <row r="113">
          <cell r="A113">
            <v>45291</v>
          </cell>
          <cell r="B113">
            <v>0</v>
          </cell>
          <cell r="C113">
            <v>0</v>
          </cell>
          <cell r="D113">
            <v>0</v>
          </cell>
          <cell r="O113">
            <v>0</v>
          </cell>
          <cell r="P113">
            <v>0</v>
          </cell>
        </row>
        <row r="114">
          <cell r="A114">
            <v>45657</v>
          </cell>
          <cell r="B114">
            <v>0</v>
          </cell>
          <cell r="C114">
            <v>0</v>
          </cell>
          <cell r="D114">
            <v>0</v>
          </cell>
          <cell r="O114">
            <v>0</v>
          </cell>
          <cell r="P114">
            <v>0</v>
          </cell>
        </row>
        <row r="121">
          <cell r="A121">
            <v>41639</v>
          </cell>
          <cell r="B121">
            <v>11455908</v>
          </cell>
          <cell r="C121">
            <v>2502695</v>
          </cell>
          <cell r="E121">
            <v>4680</v>
          </cell>
          <cell r="F121">
            <v>4680</v>
          </cell>
          <cell r="G121">
            <v>214736</v>
          </cell>
          <cell r="H121">
            <v>107366</v>
          </cell>
          <cell r="I121">
            <v>32795</v>
          </cell>
          <cell r="J121">
            <v>10930</v>
          </cell>
          <cell r="K121">
            <v>291059</v>
          </cell>
          <cell r="L121">
            <v>97022</v>
          </cell>
          <cell r="M121">
            <v>269458</v>
          </cell>
          <cell r="N121">
            <v>67365</v>
          </cell>
          <cell r="O121">
            <v>1104681</v>
          </cell>
          <cell r="P121">
            <v>276170</v>
          </cell>
          <cell r="Q121">
            <v>629265</v>
          </cell>
          <cell r="R121">
            <v>157316</v>
          </cell>
          <cell r="S121">
            <v>1122510</v>
          </cell>
          <cell r="T121">
            <v>224502</v>
          </cell>
          <cell r="U121">
            <v>7786724</v>
          </cell>
          <cell r="V121">
            <v>1557344</v>
          </cell>
        </row>
        <row r="122">
          <cell r="A122">
            <v>42004</v>
          </cell>
          <cell r="B122">
            <v>18085300</v>
          </cell>
          <cell r="C122">
            <v>3520645</v>
          </cell>
          <cell r="E122">
            <v>0</v>
          </cell>
          <cell r="F122">
            <v>0</v>
          </cell>
          <cell r="G122">
            <v>107370</v>
          </cell>
          <cell r="H122">
            <v>107366</v>
          </cell>
          <cell r="I122">
            <v>21865</v>
          </cell>
          <cell r="J122">
            <v>10930</v>
          </cell>
          <cell r="K122">
            <v>194037</v>
          </cell>
          <cell r="L122">
            <v>97022</v>
          </cell>
          <cell r="M122">
            <v>202093</v>
          </cell>
          <cell r="N122">
            <v>67365</v>
          </cell>
          <cell r="O122">
            <v>828511</v>
          </cell>
          <cell r="P122">
            <v>276170</v>
          </cell>
          <cell r="Q122">
            <v>471949</v>
          </cell>
          <cell r="R122">
            <v>157316</v>
          </cell>
          <cell r="S122">
            <v>898008</v>
          </cell>
          <cell r="T122">
            <v>224502</v>
          </cell>
          <cell r="U122">
            <v>6229380</v>
          </cell>
          <cell r="V122">
            <v>1557344</v>
          </cell>
          <cell r="W122">
            <v>9132087</v>
          </cell>
          <cell r="X122">
            <v>1022630</v>
          </cell>
        </row>
        <row r="123">
          <cell r="A123">
            <v>42369</v>
          </cell>
          <cell r="B123">
            <v>20123450</v>
          </cell>
          <cell r="C123">
            <v>4068717</v>
          </cell>
          <cell r="E123">
            <v>0</v>
          </cell>
          <cell r="F123">
            <v>0</v>
          </cell>
          <cell r="G123">
            <v>4</v>
          </cell>
          <cell r="H123">
            <v>4</v>
          </cell>
          <cell r="I123">
            <v>10935</v>
          </cell>
          <cell r="J123">
            <v>10930</v>
          </cell>
          <cell r="K123">
            <v>97015</v>
          </cell>
          <cell r="L123">
            <v>97015</v>
          </cell>
          <cell r="M123">
            <v>134728</v>
          </cell>
          <cell r="N123">
            <v>67365</v>
          </cell>
          <cell r="O123">
            <v>552341</v>
          </cell>
          <cell r="P123">
            <v>276170</v>
          </cell>
          <cell r="Q123">
            <v>314633</v>
          </cell>
          <cell r="R123">
            <v>157316</v>
          </cell>
          <cell r="S123">
            <v>673506</v>
          </cell>
          <cell r="T123">
            <v>224502</v>
          </cell>
          <cell r="U123">
            <v>4672036</v>
          </cell>
          <cell r="V123">
            <v>1557344</v>
          </cell>
          <cell r="W123">
            <v>8109457</v>
          </cell>
          <cell r="X123">
            <v>1022630</v>
          </cell>
        </row>
        <row r="124">
          <cell r="A124">
            <v>42735</v>
          </cell>
          <cell r="B124">
            <v>16054733</v>
          </cell>
          <cell r="C124">
            <v>3960771</v>
          </cell>
          <cell r="D124">
            <v>16054733</v>
          </cell>
          <cell r="E124">
            <v>0</v>
          </cell>
          <cell r="F124">
            <v>0</v>
          </cell>
          <cell r="G124">
            <v>0</v>
          </cell>
          <cell r="H124">
            <v>0</v>
          </cell>
          <cell r="I124">
            <v>5</v>
          </cell>
          <cell r="J124">
            <v>5</v>
          </cell>
          <cell r="K124">
            <v>0</v>
          </cell>
          <cell r="L124">
            <v>0</v>
          </cell>
          <cell r="M124">
            <v>67363</v>
          </cell>
          <cell r="N124">
            <v>67363</v>
          </cell>
          <cell r="O124">
            <v>276171</v>
          </cell>
          <cell r="P124">
            <v>276170</v>
          </cell>
          <cell r="Q124">
            <v>157317</v>
          </cell>
          <cell r="R124">
            <v>157316</v>
          </cell>
          <cell r="S124">
            <v>449004</v>
          </cell>
          <cell r="T124">
            <v>224502</v>
          </cell>
          <cell r="U124">
            <v>3114692</v>
          </cell>
          <cell r="V124">
            <v>1557344</v>
          </cell>
          <cell r="W124">
            <v>7086827</v>
          </cell>
          <cell r="X124">
            <v>1022630</v>
          </cell>
        </row>
        <row r="125">
          <cell r="A125">
            <v>43100</v>
          </cell>
          <cell r="B125">
            <v>12093962</v>
          </cell>
          <cell r="C125">
            <v>3459919</v>
          </cell>
          <cell r="D125">
            <v>12093962</v>
          </cell>
          <cell r="E125">
            <v>0</v>
          </cell>
          <cell r="F125">
            <v>0</v>
          </cell>
          <cell r="G125">
            <v>0</v>
          </cell>
          <cell r="H125">
            <v>0</v>
          </cell>
          <cell r="I125">
            <v>0</v>
          </cell>
          <cell r="J125">
            <v>0</v>
          </cell>
          <cell r="K125">
            <v>0</v>
          </cell>
          <cell r="L125">
            <v>0</v>
          </cell>
          <cell r="M125">
            <v>0</v>
          </cell>
          <cell r="N125">
            <v>0</v>
          </cell>
          <cell r="O125">
            <v>1</v>
          </cell>
          <cell r="P125">
            <v>1</v>
          </cell>
          <cell r="Q125">
            <v>1</v>
          </cell>
          <cell r="R125">
            <v>1</v>
          </cell>
          <cell r="S125">
            <v>224502</v>
          </cell>
          <cell r="T125">
            <v>224502</v>
          </cell>
          <cell r="U125">
            <v>1557348</v>
          </cell>
          <cell r="V125">
            <v>1557344</v>
          </cell>
          <cell r="W125">
            <v>6064197</v>
          </cell>
          <cell r="X125">
            <v>1022630</v>
          </cell>
        </row>
        <row r="126">
          <cell r="A126">
            <v>43465</v>
          </cell>
          <cell r="B126">
            <v>8634043</v>
          </cell>
          <cell r="C126">
            <v>1678075</v>
          </cell>
          <cell r="D126">
            <v>8634043</v>
          </cell>
          <cell r="E126">
            <v>0</v>
          </cell>
          <cell r="F126">
            <v>0</v>
          </cell>
          <cell r="G126">
            <v>0</v>
          </cell>
          <cell r="H126">
            <v>0</v>
          </cell>
          <cell r="I126">
            <v>0</v>
          </cell>
          <cell r="J126">
            <v>0</v>
          </cell>
          <cell r="K126">
            <v>0</v>
          </cell>
          <cell r="L126">
            <v>0</v>
          </cell>
          <cell r="M126">
            <v>0</v>
          </cell>
          <cell r="N126">
            <v>0</v>
          </cell>
          <cell r="O126">
            <v>0</v>
          </cell>
          <cell r="P126">
            <v>0</v>
          </cell>
          <cell r="Q126">
            <v>0</v>
          </cell>
          <cell r="R126">
            <v>0</v>
          </cell>
          <cell r="S126">
            <v>0</v>
          </cell>
          <cell r="T126">
            <v>0</v>
          </cell>
          <cell r="U126">
            <v>4</v>
          </cell>
          <cell r="V126">
            <v>4</v>
          </cell>
          <cell r="W126">
            <v>5041567</v>
          </cell>
          <cell r="X126">
            <v>1022630</v>
          </cell>
        </row>
        <row r="127">
          <cell r="A127">
            <v>43830</v>
          </cell>
          <cell r="B127">
            <v>6955968</v>
          </cell>
          <cell r="C127">
            <v>1678071</v>
          </cell>
          <cell r="D127">
            <v>6955968</v>
          </cell>
          <cell r="E127">
            <v>0</v>
          </cell>
          <cell r="F127">
            <v>0</v>
          </cell>
          <cell r="G127">
            <v>0</v>
          </cell>
          <cell r="H127">
            <v>0</v>
          </cell>
          <cell r="I127">
            <v>0</v>
          </cell>
          <cell r="J127">
            <v>0</v>
          </cell>
          <cell r="K127">
            <v>0</v>
          </cell>
          <cell r="L127">
            <v>0</v>
          </cell>
          <cell r="M127">
            <v>0</v>
          </cell>
          <cell r="N127">
            <v>0</v>
          </cell>
          <cell r="O127">
            <v>0</v>
          </cell>
          <cell r="P127">
            <v>0</v>
          </cell>
          <cell r="Q127">
            <v>0</v>
          </cell>
          <cell r="R127">
            <v>0</v>
          </cell>
          <cell r="S127">
            <v>0</v>
          </cell>
          <cell r="T127">
            <v>0</v>
          </cell>
          <cell r="U127">
            <v>0</v>
          </cell>
          <cell r="V127">
            <v>0</v>
          </cell>
          <cell r="W127">
            <v>4018937</v>
          </cell>
          <cell r="X127">
            <v>1022630</v>
          </cell>
        </row>
        <row r="128">
          <cell r="A128">
            <v>44196</v>
          </cell>
          <cell r="B128">
            <v>5277897</v>
          </cell>
          <cell r="C128">
            <v>1678071</v>
          </cell>
          <cell r="D128">
            <v>5277897</v>
          </cell>
          <cell r="E128">
            <v>0</v>
          </cell>
          <cell r="F128">
            <v>0</v>
          </cell>
          <cell r="G128">
            <v>0</v>
          </cell>
          <cell r="H128">
            <v>0</v>
          </cell>
          <cell r="I128">
            <v>0</v>
          </cell>
          <cell r="J128">
            <v>0</v>
          </cell>
          <cell r="K128">
            <v>0</v>
          </cell>
          <cell r="L128">
            <v>0</v>
          </cell>
          <cell r="M128">
            <v>0</v>
          </cell>
          <cell r="N128">
            <v>0</v>
          </cell>
          <cell r="O128">
            <v>0</v>
          </cell>
          <cell r="P128">
            <v>0</v>
          </cell>
          <cell r="Q128">
            <v>0</v>
          </cell>
          <cell r="R128">
            <v>0</v>
          </cell>
          <cell r="S128">
            <v>0</v>
          </cell>
          <cell r="T128">
            <v>0</v>
          </cell>
          <cell r="U128">
            <v>0</v>
          </cell>
          <cell r="V128">
            <v>0</v>
          </cell>
          <cell r="W128">
            <v>2996307</v>
          </cell>
          <cell r="X128">
            <v>1022630</v>
          </cell>
        </row>
        <row r="129">
          <cell r="A129">
            <v>44561</v>
          </cell>
          <cell r="B129">
            <v>3599826</v>
          </cell>
          <cell r="C129">
            <v>1678071</v>
          </cell>
          <cell r="D129">
            <v>3599826</v>
          </cell>
          <cell r="E129">
            <v>0</v>
          </cell>
          <cell r="F129">
            <v>0</v>
          </cell>
          <cell r="G129">
            <v>0</v>
          </cell>
          <cell r="H129">
            <v>0</v>
          </cell>
          <cell r="I129">
            <v>0</v>
          </cell>
          <cell r="J129">
            <v>0</v>
          </cell>
          <cell r="K129">
            <v>0</v>
          </cell>
          <cell r="L129">
            <v>0</v>
          </cell>
          <cell r="M129">
            <v>0</v>
          </cell>
          <cell r="N129">
            <v>0</v>
          </cell>
          <cell r="O129">
            <v>0</v>
          </cell>
          <cell r="P129">
            <v>0</v>
          </cell>
          <cell r="Q129">
            <v>0</v>
          </cell>
          <cell r="R129">
            <v>0</v>
          </cell>
          <cell r="S129">
            <v>0</v>
          </cell>
          <cell r="T129">
            <v>0</v>
          </cell>
          <cell r="U129">
            <v>0</v>
          </cell>
          <cell r="V129">
            <v>0</v>
          </cell>
          <cell r="W129">
            <v>1973677</v>
          </cell>
          <cell r="X129">
            <v>1022630</v>
          </cell>
        </row>
        <row r="130">
          <cell r="A130">
            <v>44926</v>
          </cell>
          <cell r="B130">
            <v>1921755</v>
          </cell>
          <cell r="C130">
            <v>1606488</v>
          </cell>
          <cell r="D130">
            <v>1921755</v>
          </cell>
          <cell r="G130">
            <v>0</v>
          </cell>
          <cell r="H130">
            <v>0</v>
          </cell>
          <cell r="O130">
            <v>0</v>
          </cell>
          <cell r="P130">
            <v>0</v>
          </cell>
          <cell r="W130">
            <v>951047</v>
          </cell>
          <cell r="X130">
            <v>951047</v>
          </cell>
        </row>
        <row r="131">
          <cell r="A131">
            <v>45291</v>
          </cell>
          <cell r="B131">
            <v>315267</v>
          </cell>
          <cell r="C131">
            <v>315267</v>
          </cell>
          <cell r="D131">
            <v>315267</v>
          </cell>
          <cell r="G131">
            <v>0</v>
          </cell>
          <cell r="H131">
            <v>0</v>
          </cell>
          <cell r="O131">
            <v>0</v>
          </cell>
          <cell r="P131">
            <v>0</v>
          </cell>
          <cell r="W131">
            <v>0</v>
          </cell>
          <cell r="X131">
            <v>0</v>
          </cell>
        </row>
        <row r="132">
          <cell r="A132">
            <v>45657</v>
          </cell>
          <cell r="B132">
            <v>0</v>
          </cell>
          <cell r="C132">
            <v>0</v>
          </cell>
          <cell r="D132">
            <v>0</v>
          </cell>
          <cell r="G132">
            <v>0</v>
          </cell>
          <cell r="H132">
            <v>0</v>
          </cell>
          <cell r="O132">
            <v>0</v>
          </cell>
          <cell r="P132">
            <v>0</v>
          </cell>
          <cell r="W132">
            <v>0</v>
          </cell>
          <cell r="X132">
            <v>0</v>
          </cell>
        </row>
      </sheetData>
      <sheetData sheetId="4"/>
      <sheetData sheetId="5"/>
      <sheetData sheetId="6"/>
      <sheetData sheetId="7">
        <row r="19">
          <cell r="B19">
            <v>236575039</v>
          </cell>
          <cell r="E19">
            <v>561878806</v>
          </cell>
          <cell r="H19">
            <v>400900245</v>
          </cell>
          <cell r="K19">
            <v>12887608</v>
          </cell>
        </row>
        <row r="20">
          <cell r="B20">
            <v>1860575</v>
          </cell>
          <cell r="E20">
            <v>11033420</v>
          </cell>
          <cell r="H20">
            <v>6130763</v>
          </cell>
          <cell r="K20">
            <v>0</v>
          </cell>
        </row>
        <row r="21">
          <cell r="B21">
            <v>214494498</v>
          </cell>
          <cell r="E21">
            <v>497975878</v>
          </cell>
          <cell r="H21">
            <v>373588223</v>
          </cell>
          <cell r="K21">
            <v>12887608</v>
          </cell>
        </row>
        <row r="22">
          <cell r="B22">
            <v>4852411</v>
          </cell>
          <cell r="E22">
            <v>18568597</v>
          </cell>
          <cell r="H22">
            <v>9409779</v>
          </cell>
          <cell r="K22">
            <v>0</v>
          </cell>
        </row>
        <row r="23">
          <cell r="B23">
            <v>17503043</v>
          </cell>
          <cell r="E23">
            <v>35570907</v>
          </cell>
          <cell r="H23">
            <v>30030005</v>
          </cell>
          <cell r="K23">
            <v>840252</v>
          </cell>
        </row>
        <row r="34">
          <cell r="B34">
            <v>286145101</v>
          </cell>
        </row>
        <row r="35">
          <cell r="B35">
            <v>1020614</v>
          </cell>
        </row>
        <row r="36">
          <cell r="B36">
            <v>286145101</v>
          </cell>
        </row>
        <row r="38">
          <cell r="B38">
            <v>24235149</v>
          </cell>
        </row>
        <row r="49">
          <cell r="B49">
            <v>3378789</v>
          </cell>
        </row>
        <row r="50">
          <cell r="B50">
            <v>0</v>
          </cell>
        </row>
        <row r="51">
          <cell r="B51">
            <v>3378789</v>
          </cell>
        </row>
        <row r="53">
          <cell r="B53">
            <v>2996358</v>
          </cell>
        </row>
      </sheetData>
      <sheetData sheetId="8"/>
      <sheetData sheetId="9"/>
      <sheetData sheetId="10"/>
      <sheetData sheetId="11">
        <row r="38">
          <cell r="A38">
            <v>42186</v>
          </cell>
          <cell r="B38">
            <v>57123846</v>
          </cell>
          <cell r="C38">
            <v>3808256</v>
          </cell>
          <cell r="D38">
            <v>0</v>
          </cell>
          <cell r="F38">
            <v>57123846</v>
          </cell>
          <cell r="G38">
            <v>3808256</v>
          </cell>
        </row>
        <row r="39">
          <cell r="A39">
            <v>42370</v>
          </cell>
          <cell r="B39">
            <v>51210965</v>
          </cell>
          <cell r="C39">
            <v>3541006</v>
          </cell>
          <cell r="D39">
            <v>53315590</v>
          </cell>
          <cell r="E39">
            <v>55219718</v>
          </cell>
          <cell r="F39">
            <v>55219718</v>
          </cell>
          <cell r="G39">
            <v>3808256</v>
          </cell>
          <cell r="H39">
            <v>-4008753</v>
          </cell>
          <cell r="I39">
            <v>-267250</v>
          </cell>
          <cell r="J39">
            <v>0</v>
          </cell>
          <cell r="K39">
            <v>0</v>
          </cell>
          <cell r="N39">
            <v>0</v>
          </cell>
          <cell r="O39">
            <v>0</v>
          </cell>
          <cell r="P39">
            <v>0</v>
          </cell>
          <cell r="Q39">
            <v>0</v>
          </cell>
          <cell r="R39">
            <v>0</v>
          </cell>
          <cell r="S39">
            <v>0</v>
          </cell>
          <cell r="T39">
            <v>0</v>
          </cell>
          <cell r="U39">
            <v>0</v>
          </cell>
          <cell r="V39">
            <v>0</v>
          </cell>
          <cell r="W39">
            <v>0</v>
          </cell>
          <cell r="X39">
            <v>0</v>
          </cell>
          <cell r="Y39">
            <v>0</v>
          </cell>
        </row>
        <row r="40">
          <cell r="A40">
            <v>42736</v>
          </cell>
          <cell r="B40">
            <v>62715932</v>
          </cell>
          <cell r="C40">
            <v>4544071</v>
          </cell>
          <cell r="D40">
            <v>47669959</v>
          </cell>
          <cell r="E40">
            <v>47669959</v>
          </cell>
          <cell r="F40">
            <v>51411462</v>
          </cell>
          <cell r="G40">
            <v>3808256</v>
          </cell>
          <cell r="H40">
            <v>-3741503</v>
          </cell>
          <cell r="I40">
            <v>-267250</v>
          </cell>
          <cell r="J40">
            <v>15045973</v>
          </cell>
          <cell r="K40">
            <v>1003065</v>
          </cell>
          <cell r="N40">
            <v>0</v>
          </cell>
          <cell r="O40">
            <v>0</v>
          </cell>
          <cell r="P40">
            <v>0</v>
          </cell>
          <cell r="Q40">
            <v>0</v>
          </cell>
          <cell r="R40">
            <v>0</v>
          </cell>
          <cell r="S40">
            <v>0</v>
          </cell>
          <cell r="T40">
            <v>0</v>
          </cell>
          <cell r="U40">
            <v>0</v>
          </cell>
          <cell r="V40">
            <v>0</v>
          </cell>
          <cell r="W40">
            <v>0</v>
          </cell>
        </row>
        <row r="41">
          <cell r="A41">
            <v>43101</v>
          </cell>
          <cell r="B41">
            <v>69937097</v>
          </cell>
          <cell r="C41">
            <v>5328420</v>
          </cell>
          <cell r="D41">
            <v>58171861</v>
          </cell>
          <cell r="E41">
            <v>58171861</v>
          </cell>
          <cell r="F41">
            <v>47603206</v>
          </cell>
          <cell r="G41">
            <v>3808256</v>
          </cell>
          <cell r="H41">
            <v>-3474253</v>
          </cell>
          <cell r="I41">
            <v>-267250</v>
          </cell>
          <cell r="J41">
            <v>14042908</v>
          </cell>
          <cell r="K41">
            <v>1003065</v>
          </cell>
          <cell r="L41">
            <v>11765236</v>
          </cell>
          <cell r="M41">
            <v>784349</v>
          </cell>
          <cell r="N41">
            <v>0</v>
          </cell>
          <cell r="O41">
            <v>0</v>
          </cell>
          <cell r="P41">
            <v>0</v>
          </cell>
          <cell r="Q41">
            <v>0</v>
          </cell>
          <cell r="R41">
            <v>0</v>
          </cell>
          <cell r="S41">
            <v>0</v>
          </cell>
          <cell r="T41">
            <v>0</v>
          </cell>
          <cell r="U41">
            <v>0</v>
          </cell>
          <cell r="V41">
            <v>0</v>
          </cell>
          <cell r="W41">
            <v>0</v>
          </cell>
        </row>
        <row r="42">
          <cell r="A42">
            <v>43466</v>
          </cell>
          <cell r="B42">
            <v>52931097.644557118</v>
          </cell>
          <cell r="C42">
            <v>4549915</v>
          </cell>
          <cell r="D42">
            <v>52843441</v>
          </cell>
          <cell r="E42">
            <v>64608677</v>
          </cell>
          <cell r="F42">
            <v>43794950</v>
          </cell>
          <cell r="G42">
            <v>3808256</v>
          </cell>
          <cell r="H42">
            <v>-3207003</v>
          </cell>
          <cell r="I42">
            <v>-267250</v>
          </cell>
          <cell r="J42">
            <v>13039843</v>
          </cell>
          <cell r="K42">
            <v>1003065</v>
          </cell>
          <cell r="L42">
            <v>10980887</v>
          </cell>
          <cell r="M42">
            <v>784349</v>
          </cell>
          <cell r="N42">
            <v>-11677579.355442882</v>
          </cell>
          <cell r="O42">
            <v>-778505</v>
          </cell>
          <cell r="P42">
            <v>0</v>
          </cell>
          <cell r="Q42">
            <v>0</v>
          </cell>
          <cell r="R42">
            <v>0</v>
          </cell>
          <cell r="S42">
            <v>0</v>
          </cell>
          <cell r="T42">
            <v>0</v>
          </cell>
          <cell r="U42">
            <v>0</v>
          </cell>
          <cell r="V42">
            <v>0</v>
          </cell>
          <cell r="W42">
            <v>0</v>
          </cell>
        </row>
        <row r="43">
          <cell r="A43">
            <v>43831</v>
          </cell>
          <cell r="B43">
            <v>48381182.644557118</v>
          </cell>
          <cell r="C43">
            <v>4549915</v>
          </cell>
          <cell r="D43">
            <v>48293526</v>
          </cell>
          <cell r="E43">
            <v>48381182.644557118</v>
          </cell>
          <cell r="F43">
            <v>39986694</v>
          </cell>
          <cell r="G43">
            <v>3808256</v>
          </cell>
          <cell r="H43">
            <v>-2939753</v>
          </cell>
          <cell r="I43">
            <v>-267250</v>
          </cell>
          <cell r="J43">
            <v>12036778</v>
          </cell>
          <cell r="K43">
            <v>1003065</v>
          </cell>
          <cell r="L43">
            <v>10196538</v>
          </cell>
          <cell r="M43">
            <v>784349</v>
          </cell>
          <cell r="N43">
            <v>-10899074.355442882</v>
          </cell>
          <cell r="O43">
            <v>-778505</v>
          </cell>
          <cell r="P43">
            <v>0</v>
          </cell>
          <cell r="Q43">
            <v>0</v>
          </cell>
          <cell r="R43">
            <v>0</v>
          </cell>
          <cell r="S43">
            <v>0</v>
          </cell>
          <cell r="T43">
            <v>0</v>
          </cell>
          <cell r="U43">
            <v>0</v>
          </cell>
          <cell r="V43">
            <v>0</v>
          </cell>
          <cell r="W43">
            <v>0</v>
          </cell>
        </row>
        <row r="44">
          <cell r="A44">
            <v>44197</v>
          </cell>
          <cell r="B44">
            <v>43831267.644557118</v>
          </cell>
          <cell r="C44">
            <v>4549915</v>
          </cell>
          <cell r="D44">
            <v>43743611</v>
          </cell>
          <cell r="E44">
            <v>43831267.644557118</v>
          </cell>
          <cell r="F44">
            <v>36178438</v>
          </cell>
          <cell r="G44">
            <v>3808256</v>
          </cell>
          <cell r="H44">
            <v>-2672503</v>
          </cell>
          <cell r="I44">
            <v>-267250</v>
          </cell>
          <cell r="J44">
            <v>11033713</v>
          </cell>
          <cell r="K44">
            <v>1003065</v>
          </cell>
          <cell r="L44">
            <v>9412189</v>
          </cell>
          <cell r="M44">
            <v>784349</v>
          </cell>
          <cell r="N44">
            <v>-10120569.355442882</v>
          </cell>
          <cell r="O44">
            <v>-778505</v>
          </cell>
          <cell r="P44">
            <v>0</v>
          </cell>
          <cell r="Q44">
            <v>0</v>
          </cell>
          <cell r="R44">
            <v>0</v>
          </cell>
          <cell r="S44">
            <v>0</v>
          </cell>
          <cell r="T44">
            <v>0</v>
          </cell>
          <cell r="U44">
            <v>0</v>
          </cell>
          <cell r="V44">
            <v>0</v>
          </cell>
          <cell r="W44">
            <v>0</v>
          </cell>
        </row>
        <row r="45">
          <cell r="A45">
            <v>44562</v>
          </cell>
          <cell r="B45">
            <v>39281352.644557118</v>
          </cell>
          <cell r="C45">
            <v>4549915</v>
          </cell>
          <cell r="D45">
            <v>39193696</v>
          </cell>
          <cell r="E45">
            <v>39281352.644557118</v>
          </cell>
          <cell r="F45">
            <v>32370182</v>
          </cell>
          <cell r="G45">
            <v>3808256</v>
          </cell>
          <cell r="H45">
            <v>-2405253</v>
          </cell>
          <cell r="I45">
            <v>-267250</v>
          </cell>
          <cell r="J45">
            <v>10030648</v>
          </cell>
          <cell r="K45">
            <v>1003065</v>
          </cell>
          <cell r="L45">
            <v>8627840</v>
          </cell>
          <cell r="M45">
            <v>784349</v>
          </cell>
          <cell r="N45">
            <v>-9342064.3554428816</v>
          </cell>
          <cell r="O45">
            <v>-778505</v>
          </cell>
          <cell r="P45">
            <v>0</v>
          </cell>
          <cell r="Q45">
            <v>0</v>
          </cell>
          <cell r="R45">
            <v>0</v>
          </cell>
          <cell r="S45">
            <v>0</v>
          </cell>
          <cell r="T45">
            <v>0</v>
          </cell>
          <cell r="U45">
            <v>0</v>
          </cell>
          <cell r="V45">
            <v>0</v>
          </cell>
          <cell r="W45">
            <v>0</v>
          </cell>
        </row>
        <row r="46">
          <cell r="A46">
            <v>44927</v>
          </cell>
          <cell r="B46">
            <v>34731437.644557118</v>
          </cell>
          <cell r="C46">
            <v>4549915</v>
          </cell>
          <cell r="D46">
            <v>34643781</v>
          </cell>
          <cell r="E46">
            <v>34731437.644557118</v>
          </cell>
          <cell r="F46">
            <v>28561926</v>
          </cell>
          <cell r="G46">
            <v>3808256</v>
          </cell>
          <cell r="H46">
            <v>-2138003</v>
          </cell>
          <cell r="I46">
            <v>-267250</v>
          </cell>
          <cell r="J46">
            <v>9027583</v>
          </cell>
          <cell r="K46">
            <v>1003065</v>
          </cell>
          <cell r="L46">
            <v>7843491</v>
          </cell>
          <cell r="M46">
            <v>784349</v>
          </cell>
          <cell r="N46">
            <v>-8563559.3554428816</v>
          </cell>
          <cell r="O46">
            <v>-778505</v>
          </cell>
          <cell r="P46">
            <v>0</v>
          </cell>
          <cell r="Q46">
            <v>0</v>
          </cell>
          <cell r="R46">
            <v>0</v>
          </cell>
          <cell r="S46">
            <v>0</v>
          </cell>
          <cell r="T46">
            <v>0</v>
          </cell>
          <cell r="U46">
            <v>0</v>
          </cell>
          <cell r="V46">
            <v>0</v>
          </cell>
          <cell r="W46">
            <v>0</v>
          </cell>
        </row>
        <row r="47">
          <cell r="A47">
            <v>45292</v>
          </cell>
          <cell r="B47">
            <v>30181522.644557118</v>
          </cell>
          <cell r="C47">
            <v>4549915</v>
          </cell>
          <cell r="D47">
            <v>30093866</v>
          </cell>
          <cell r="E47">
            <v>30181522.644557118</v>
          </cell>
          <cell r="F47">
            <v>24753670</v>
          </cell>
          <cell r="G47">
            <v>3808256</v>
          </cell>
          <cell r="H47">
            <v>-1870753</v>
          </cell>
          <cell r="I47">
            <v>-267250</v>
          </cell>
          <cell r="J47">
            <v>8024518</v>
          </cell>
          <cell r="K47">
            <v>1003065</v>
          </cell>
          <cell r="L47">
            <v>7059142</v>
          </cell>
          <cell r="M47">
            <v>784349</v>
          </cell>
          <cell r="N47">
            <v>-7785054.3554428816</v>
          </cell>
          <cell r="O47">
            <v>-778505</v>
          </cell>
          <cell r="P47">
            <v>0</v>
          </cell>
          <cell r="Q47">
            <v>0</v>
          </cell>
          <cell r="R47">
            <v>0</v>
          </cell>
          <cell r="S47">
            <v>0</v>
          </cell>
          <cell r="T47">
            <v>0</v>
          </cell>
          <cell r="U47">
            <v>0</v>
          </cell>
        </row>
        <row r="48">
          <cell r="A48">
            <v>45658</v>
          </cell>
          <cell r="B48">
            <v>25631607.644557118</v>
          </cell>
          <cell r="C48">
            <v>4549915</v>
          </cell>
          <cell r="D48">
            <v>25543951</v>
          </cell>
          <cell r="E48">
            <v>25631607.644557118</v>
          </cell>
          <cell r="F48">
            <v>20945414</v>
          </cell>
          <cell r="G48">
            <v>3808256</v>
          </cell>
          <cell r="H48">
            <v>-1603503</v>
          </cell>
          <cell r="I48">
            <v>-267250</v>
          </cell>
          <cell r="J48">
            <v>7021453</v>
          </cell>
          <cell r="K48">
            <v>1003065</v>
          </cell>
          <cell r="L48">
            <v>6274793</v>
          </cell>
          <cell r="M48">
            <v>784349</v>
          </cell>
          <cell r="N48">
            <v>-7006549.3554428816</v>
          </cell>
          <cell r="O48">
            <v>-778505</v>
          </cell>
          <cell r="P48">
            <v>0</v>
          </cell>
          <cell r="Q48">
            <v>0</v>
          </cell>
          <cell r="R48">
            <v>0</v>
          </cell>
          <cell r="S48">
            <v>0</v>
          </cell>
          <cell r="T48">
            <v>0</v>
          </cell>
          <cell r="U48">
            <v>0</v>
          </cell>
          <cell r="X48">
            <v>0</v>
          </cell>
          <cell r="Y48">
            <v>0</v>
          </cell>
        </row>
        <row r="49">
          <cell r="A49">
            <v>46023</v>
          </cell>
          <cell r="B49">
            <v>21081692.644557118</v>
          </cell>
          <cell r="C49">
            <v>4549915</v>
          </cell>
          <cell r="D49">
            <v>20994036</v>
          </cell>
          <cell r="E49">
            <v>21081692.644557118</v>
          </cell>
          <cell r="F49">
            <v>17137158</v>
          </cell>
          <cell r="G49">
            <v>3808256</v>
          </cell>
          <cell r="H49">
            <v>-1336253</v>
          </cell>
          <cell r="I49">
            <v>-267250</v>
          </cell>
          <cell r="J49">
            <v>6018388</v>
          </cell>
          <cell r="K49">
            <v>1003065</v>
          </cell>
          <cell r="L49">
            <v>5490444</v>
          </cell>
          <cell r="M49">
            <v>784349</v>
          </cell>
          <cell r="N49">
            <v>-6228044.3554428816</v>
          </cell>
          <cell r="O49">
            <v>-778505</v>
          </cell>
          <cell r="P49">
            <v>0</v>
          </cell>
          <cell r="Q49">
            <v>0</v>
          </cell>
          <cell r="R49">
            <v>0</v>
          </cell>
          <cell r="S49">
            <v>0</v>
          </cell>
          <cell r="T49">
            <v>0</v>
          </cell>
          <cell r="U49">
            <v>0</v>
          </cell>
          <cell r="X49">
            <v>0</v>
          </cell>
          <cell r="Y49">
            <v>0</v>
          </cell>
        </row>
        <row r="50">
          <cell r="A50">
            <v>46388</v>
          </cell>
          <cell r="B50">
            <v>16531777.644557118</v>
          </cell>
          <cell r="C50">
            <v>4549915</v>
          </cell>
          <cell r="D50">
            <v>16444121</v>
          </cell>
          <cell r="E50">
            <v>16531777.644557118</v>
          </cell>
          <cell r="F50">
            <v>13328902</v>
          </cell>
          <cell r="G50">
            <v>3808256</v>
          </cell>
          <cell r="H50">
            <v>-1069003</v>
          </cell>
          <cell r="I50">
            <v>-267250</v>
          </cell>
          <cell r="J50">
            <v>5015323</v>
          </cell>
          <cell r="K50">
            <v>1003065</v>
          </cell>
          <cell r="L50">
            <v>4706095</v>
          </cell>
          <cell r="M50">
            <v>784349</v>
          </cell>
          <cell r="N50">
            <v>-5449539.3554428816</v>
          </cell>
          <cell r="O50">
            <v>-778505</v>
          </cell>
        </row>
        <row r="51">
          <cell r="A51">
            <v>46753</v>
          </cell>
          <cell r="B51">
            <v>11981862.644557118</v>
          </cell>
          <cell r="C51">
            <v>4549915</v>
          </cell>
          <cell r="D51">
            <v>11894206</v>
          </cell>
          <cell r="E51">
            <v>11981862.644557118</v>
          </cell>
          <cell r="F51">
            <v>9520646</v>
          </cell>
          <cell r="G51">
            <v>3808256</v>
          </cell>
          <cell r="H51">
            <v>-801753</v>
          </cell>
          <cell r="I51">
            <v>-267250</v>
          </cell>
          <cell r="J51">
            <v>4012258</v>
          </cell>
          <cell r="K51">
            <v>1003065</v>
          </cell>
          <cell r="L51">
            <v>3921746</v>
          </cell>
          <cell r="M51">
            <v>784349</v>
          </cell>
          <cell r="N51">
            <v>-4671034.3554428816</v>
          </cell>
          <cell r="O51">
            <v>-778505</v>
          </cell>
        </row>
        <row r="52">
          <cell r="A52">
            <v>47119</v>
          </cell>
          <cell r="B52">
            <v>7431947.6445571184</v>
          </cell>
          <cell r="C52">
            <v>4549915</v>
          </cell>
          <cell r="D52">
            <v>7344291</v>
          </cell>
          <cell r="E52">
            <v>7431947.6445571184</v>
          </cell>
          <cell r="F52">
            <v>5712390</v>
          </cell>
          <cell r="G52">
            <v>3808256</v>
          </cell>
          <cell r="H52">
            <v>-534503</v>
          </cell>
          <cell r="I52">
            <v>-267250</v>
          </cell>
          <cell r="J52">
            <v>3009193</v>
          </cell>
          <cell r="K52">
            <v>1003065</v>
          </cell>
          <cell r="L52">
            <v>3137397</v>
          </cell>
          <cell r="M52">
            <v>784349</v>
          </cell>
          <cell r="N52">
            <v>-3892529.3554428816</v>
          </cell>
          <cell r="O52">
            <v>-778505</v>
          </cell>
        </row>
        <row r="53">
          <cell r="A53">
            <v>47484</v>
          </cell>
          <cell r="B53">
            <v>2882032.6445571184</v>
          </cell>
          <cell r="C53">
            <v>2645793</v>
          </cell>
          <cell r="D53">
            <v>2794376</v>
          </cell>
          <cell r="E53">
            <v>2882032.6445571184</v>
          </cell>
          <cell r="F53">
            <v>1904134</v>
          </cell>
          <cell r="G53">
            <v>1904134</v>
          </cell>
          <cell r="H53">
            <v>-267253</v>
          </cell>
          <cell r="I53">
            <v>-267250</v>
          </cell>
          <cell r="J53">
            <v>2006128</v>
          </cell>
          <cell r="K53">
            <v>1003065</v>
          </cell>
          <cell r="L53">
            <v>2353048</v>
          </cell>
          <cell r="M53">
            <v>784349</v>
          </cell>
          <cell r="N53">
            <v>-3114024.3554428816</v>
          </cell>
          <cell r="O53">
            <v>-778505</v>
          </cell>
        </row>
        <row r="54">
          <cell r="A54">
            <v>47849</v>
          </cell>
          <cell r="B54">
            <v>236239.64455711842</v>
          </cell>
          <cell r="C54">
            <v>741657</v>
          </cell>
          <cell r="D54">
            <v>148583</v>
          </cell>
          <cell r="F54">
            <v>0</v>
          </cell>
          <cell r="G54">
            <v>0</v>
          </cell>
          <cell r="H54">
            <v>-3</v>
          </cell>
          <cell r="I54">
            <v>-267250</v>
          </cell>
          <cell r="J54">
            <v>1003063</v>
          </cell>
          <cell r="K54">
            <v>1003063</v>
          </cell>
          <cell r="L54">
            <v>1568699</v>
          </cell>
          <cell r="M54">
            <v>784349</v>
          </cell>
          <cell r="N54">
            <v>-2335519.3554428816</v>
          </cell>
          <cell r="O54">
            <v>-778505</v>
          </cell>
        </row>
        <row r="62">
          <cell r="A62">
            <v>42186</v>
          </cell>
          <cell r="B62">
            <v>27421738</v>
          </cell>
          <cell r="C62">
            <v>1828116</v>
          </cell>
          <cell r="D62">
            <v>0</v>
          </cell>
          <cell r="F62">
            <v>27421738</v>
          </cell>
          <cell r="G62">
            <v>1828116</v>
          </cell>
        </row>
        <row r="63">
          <cell r="A63">
            <v>42370</v>
          </cell>
          <cell r="B63">
            <v>26507680</v>
          </cell>
          <cell r="C63">
            <v>1828116</v>
          </cell>
          <cell r="D63">
            <v>25593622</v>
          </cell>
          <cell r="E63">
            <v>26507680</v>
          </cell>
          <cell r="F63">
            <v>26507680</v>
          </cell>
          <cell r="G63">
            <v>1828116</v>
          </cell>
          <cell r="H63">
            <v>0</v>
          </cell>
          <cell r="I63">
            <v>0</v>
          </cell>
          <cell r="J63">
            <v>0</v>
          </cell>
          <cell r="K63">
            <v>0</v>
          </cell>
          <cell r="P63">
            <v>0</v>
          </cell>
          <cell r="Q63">
            <v>0</v>
          </cell>
          <cell r="R63">
            <v>0</v>
          </cell>
          <cell r="S63">
            <v>0</v>
          </cell>
          <cell r="T63">
            <v>0</v>
          </cell>
          <cell r="U63">
            <v>0</v>
          </cell>
          <cell r="V63">
            <v>0</v>
          </cell>
          <cell r="W63">
            <v>0</v>
          </cell>
          <cell r="X63">
            <v>0</v>
          </cell>
          <cell r="Y63">
            <v>0</v>
          </cell>
          <cell r="Z63">
            <v>0</v>
          </cell>
          <cell r="AA63">
            <v>0</v>
          </cell>
        </row>
        <row r="64">
          <cell r="A64">
            <v>42736</v>
          </cell>
          <cell r="B64">
            <v>31792171</v>
          </cell>
          <cell r="C64">
            <v>2302290</v>
          </cell>
          <cell r="D64">
            <v>24679564</v>
          </cell>
          <cell r="E64">
            <v>24679564</v>
          </cell>
          <cell r="F64">
            <v>24679564</v>
          </cell>
          <cell r="G64">
            <v>1828116</v>
          </cell>
          <cell r="H64">
            <v>0</v>
          </cell>
          <cell r="I64">
            <v>0</v>
          </cell>
          <cell r="J64">
            <v>7112607</v>
          </cell>
          <cell r="K64">
            <v>474174</v>
          </cell>
          <cell r="P64">
            <v>0</v>
          </cell>
          <cell r="Q64">
            <v>0</v>
          </cell>
          <cell r="R64">
            <v>0</v>
          </cell>
          <cell r="S64">
            <v>0</v>
          </cell>
          <cell r="T64">
            <v>0</v>
          </cell>
          <cell r="U64">
            <v>0</v>
          </cell>
          <cell r="V64">
            <v>0</v>
          </cell>
          <cell r="W64">
            <v>0</v>
          </cell>
          <cell r="X64">
            <v>0</v>
          </cell>
          <cell r="Y64">
            <v>0</v>
          </cell>
        </row>
        <row r="65">
          <cell r="A65">
            <v>43101</v>
          </cell>
          <cell r="B65">
            <v>65241802</v>
          </cell>
          <cell r="C65">
            <v>4685751</v>
          </cell>
          <cell r="D65">
            <v>29489881</v>
          </cell>
          <cell r="E65">
            <v>29489881</v>
          </cell>
          <cell r="F65">
            <v>22851448</v>
          </cell>
          <cell r="G65">
            <v>1828116</v>
          </cell>
          <cell r="H65">
            <v>0</v>
          </cell>
          <cell r="I65">
            <v>0</v>
          </cell>
          <cell r="J65">
            <v>6638433</v>
          </cell>
          <cell r="K65">
            <v>474174</v>
          </cell>
          <cell r="L65">
            <v>0</v>
          </cell>
          <cell r="M65">
            <v>0</v>
          </cell>
          <cell r="N65">
            <v>35751921</v>
          </cell>
          <cell r="O65">
            <v>2383461</v>
          </cell>
          <cell r="P65">
            <v>0</v>
          </cell>
          <cell r="Q65">
            <v>0</v>
          </cell>
          <cell r="R65">
            <v>0</v>
          </cell>
          <cell r="S65">
            <v>0</v>
          </cell>
          <cell r="T65">
            <v>0</v>
          </cell>
          <cell r="U65">
            <v>0</v>
          </cell>
          <cell r="V65">
            <v>0</v>
          </cell>
          <cell r="W65">
            <v>0</v>
          </cell>
          <cell r="X65">
            <v>0</v>
          </cell>
          <cell r="Y65">
            <v>0</v>
          </cell>
        </row>
        <row r="66">
          <cell r="A66">
            <v>43466</v>
          </cell>
          <cell r="B66">
            <v>10626757.974390745</v>
          </cell>
          <cell r="C66">
            <v>1357131</v>
          </cell>
          <cell r="D66">
            <v>24804130</v>
          </cell>
          <cell r="E66">
            <v>60556051</v>
          </cell>
          <cell r="F66">
            <v>21023332</v>
          </cell>
          <cell r="G66">
            <v>1828116</v>
          </cell>
          <cell r="H66">
            <v>0</v>
          </cell>
          <cell r="I66">
            <v>0</v>
          </cell>
          <cell r="J66">
            <v>6164259</v>
          </cell>
          <cell r="K66">
            <v>474174</v>
          </cell>
          <cell r="L66">
            <v>0</v>
          </cell>
          <cell r="M66">
            <v>0</v>
          </cell>
          <cell r="N66">
            <v>33368460</v>
          </cell>
          <cell r="O66">
            <v>2383461</v>
          </cell>
          <cell r="P66">
            <v>-49929293.025609255</v>
          </cell>
          <cell r="Q66">
            <v>-3328620</v>
          </cell>
          <cell r="R66">
            <v>0</v>
          </cell>
          <cell r="S66">
            <v>0</v>
          </cell>
          <cell r="T66">
            <v>0</v>
          </cell>
          <cell r="U66">
            <v>0</v>
          </cell>
          <cell r="V66">
            <v>0</v>
          </cell>
          <cell r="W66">
            <v>0</v>
          </cell>
          <cell r="X66">
            <v>0</v>
          </cell>
          <cell r="Y66">
            <v>0</v>
          </cell>
        </row>
        <row r="67">
          <cell r="A67">
            <v>43831</v>
          </cell>
          <cell r="B67">
            <v>9269626.9743907452</v>
          </cell>
          <cell r="C67">
            <v>1357131</v>
          </cell>
          <cell r="D67">
            <v>23446999</v>
          </cell>
          <cell r="E67">
            <v>9269626.9743907452</v>
          </cell>
          <cell r="F67">
            <v>19195216</v>
          </cell>
          <cell r="G67">
            <v>1828116</v>
          </cell>
          <cell r="H67">
            <v>0</v>
          </cell>
          <cell r="I67">
            <v>0</v>
          </cell>
          <cell r="J67">
            <v>5690085</v>
          </cell>
          <cell r="K67">
            <v>474174</v>
          </cell>
          <cell r="L67">
            <v>0</v>
          </cell>
          <cell r="M67">
            <v>0</v>
          </cell>
          <cell r="N67">
            <v>30984999</v>
          </cell>
          <cell r="O67">
            <v>2383461</v>
          </cell>
          <cell r="P67">
            <v>-46600673.025609255</v>
          </cell>
          <cell r="Q67">
            <v>-3328620</v>
          </cell>
          <cell r="R67">
            <v>0</v>
          </cell>
          <cell r="S67">
            <v>0</v>
          </cell>
          <cell r="T67">
            <v>0</v>
          </cell>
          <cell r="U67">
            <v>0</v>
          </cell>
          <cell r="V67">
            <v>0</v>
          </cell>
          <cell r="W67">
            <v>0</v>
          </cell>
          <cell r="X67">
            <v>0</v>
          </cell>
          <cell r="Y67">
            <v>0</v>
          </cell>
        </row>
        <row r="68">
          <cell r="A68">
            <v>44197</v>
          </cell>
          <cell r="B68">
            <v>7912495.9743907452</v>
          </cell>
          <cell r="C68">
            <v>1357131</v>
          </cell>
          <cell r="D68">
            <v>22089868</v>
          </cell>
          <cell r="E68">
            <v>7912495.9743907452</v>
          </cell>
          <cell r="F68">
            <v>17367100</v>
          </cell>
          <cell r="G68">
            <v>1828116</v>
          </cell>
          <cell r="H68">
            <v>0</v>
          </cell>
          <cell r="I68">
            <v>0</v>
          </cell>
          <cell r="J68">
            <v>5215911</v>
          </cell>
          <cell r="K68">
            <v>474174</v>
          </cell>
          <cell r="L68">
            <v>0</v>
          </cell>
          <cell r="M68">
            <v>0</v>
          </cell>
          <cell r="N68">
            <v>28601538</v>
          </cell>
          <cell r="O68">
            <v>2383461</v>
          </cell>
          <cell r="P68">
            <v>-43272053.025609255</v>
          </cell>
          <cell r="Q68">
            <v>-3328620</v>
          </cell>
          <cell r="R68">
            <v>0</v>
          </cell>
          <cell r="S68">
            <v>0</v>
          </cell>
          <cell r="T68">
            <v>0</v>
          </cell>
          <cell r="U68">
            <v>0</v>
          </cell>
          <cell r="V68">
            <v>0</v>
          </cell>
          <cell r="W68">
            <v>0</v>
          </cell>
          <cell r="X68">
            <v>0</v>
          </cell>
          <cell r="Y68">
            <v>0</v>
          </cell>
        </row>
        <row r="69">
          <cell r="A69">
            <v>44562</v>
          </cell>
          <cell r="B69">
            <v>6555364.9743907452</v>
          </cell>
          <cell r="C69">
            <v>1357131</v>
          </cell>
          <cell r="D69">
            <v>20732737</v>
          </cell>
          <cell r="E69">
            <v>6555364.9743907452</v>
          </cell>
          <cell r="F69">
            <v>15538984</v>
          </cell>
          <cell r="G69">
            <v>1828116</v>
          </cell>
          <cell r="H69">
            <v>0</v>
          </cell>
          <cell r="I69">
            <v>0</v>
          </cell>
          <cell r="J69">
            <v>4741737</v>
          </cell>
          <cell r="K69">
            <v>474174</v>
          </cell>
          <cell r="L69">
            <v>0</v>
          </cell>
          <cell r="M69">
            <v>0</v>
          </cell>
          <cell r="N69">
            <v>26218077</v>
          </cell>
          <cell r="O69">
            <v>2383461</v>
          </cell>
          <cell r="P69">
            <v>-39943433.025609255</v>
          </cell>
          <cell r="Q69">
            <v>-3328620</v>
          </cell>
          <cell r="R69">
            <v>0</v>
          </cell>
          <cell r="S69">
            <v>0</v>
          </cell>
          <cell r="T69">
            <v>0</v>
          </cell>
          <cell r="U69">
            <v>0</v>
          </cell>
          <cell r="V69">
            <v>0</v>
          </cell>
          <cell r="W69">
            <v>0</v>
          </cell>
          <cell r="X69">
            <v>0</v>
          </cell>
          <cell r="Y69">
            <v>0</v>
          </cell>
        </row>
        <row r="70">
          <cell r="A70">
            <v>44927</v>
          </cell>
          <cell r="B70">
            <v>5198233.9743907452</v>
          </cell>
          <cell r="C70">
            <v>1357131</v>
          </cell>
          <cell r="D70">
            <v>19375606</v>
          </cell>
          <cell r="E70">
            <v>5198233.9743907452</v>
          </cell>
          <cell r="F70">
            <v>13710868</v>
          </cell>
          <cell r="G70">
            <v>1828116</v>
          </cell>
          <cell r="H70">
            <v>0</v>
          </cell>
          <cell r="I70">
            <v>0</v>
          </cell>
          <cell r="J70">
            <v>4267563</v>
          </cell>
          <cell r="K70">
            <v>474174</v>
          </cell>
          <cell r="L70">
            <v>0</v>
          </cell>
          <cell r="M70">
            <v>0</v>
          </cell>
          <cell r="N70">
            <v>23834616</v>
          </cell>
          <cell r="O70">
            <v>2383461</v>
          </cell>
          <cell r="P70">
            <v>-36614813.025609255</v>
          </cell>
          <cell r="Q70">
            <v>-3328620</v>
          </cell>
          <cell r="R70">
            <v>0</v>
          </cell>
          <cell r="S70">
            <v>0</v>
          </cell>
          <cell r="T70">
            <v>0</v>
          </cell>
          <cell r="U70">
            <v>0</v>
          </cell>
          <cell r="V70">
            <v>0</v>
          </cell>
          <cell r="W70">
            <v>0</v>
          </cell>
          <cell r="X70">
            <v>0</v>
          </cell>
          <cell r="Y70">
            <v>0</v>
          </cell>
        </row>
        <row r="71">
          <cell r="A71">
            <v>45292</v>
          </cell>
          <cell r="B71">
            <v>3841102.9743907452</v>
          </cell>
          <cell r="C71">
            <v>1357131</v>
          </cell>
          <cell r="D71">
            <v>18018475</v>
          </cell>
          <cell r="E71">
            <v>3841102.9743907452</v>
          </cell>
          <cell r="F71">
            <v>11882752</v>
          </cell>
          <cell r="G71">
            <v>1828116</v>
          </cell>
          <cell r="H71">
            <v>0</v>
          </cell>
          <cell r="I71">
            <v>0</v>
          </cell>
          <cell r="J71">
            <v>3793389</v>
          </cell>
          <cell r="K71">
            <v>474174</v>
          </cell>
          <cell r="L71">
            <v>0</v>
          </cell>
          <cell r="M71">
            <v>0</v>
          </cell>
          <cell r="N71">
            <v>21451155</v>
          </cell>
          <cell r="O71">
            <v>2383461</v>
          </cell>
          <cell r="P71">
            <v>-33286193.025609255</v>
          </cell>
          <cell r="Q71">
            <v>-3328620</v>
          </cell>
          <cell r="R71">
            <v>0</v>
          </cell>
          <cell r="S71">
            <v>0</v>
          </cell>
          <cell r="T71">
            <v>0</v>
          </cell>
          <cell r="U71">
            <v>0</v>
          </cell>
          <cell r="V71">
            <v>0</v>
          </cell>
          <cell r="W71">
            <v>0</v>
          </cell>
        </row>
        <row r="72">
          <cell r="A72">
            <v>45658</v>
          </cell>
          <cell r="B72">
            <v>2483971.9743907452</v>
          </cell>
          <cell r="C72">
            <v>1357131</v>
          </cell>
          <cell r="D72">
            <v>16661344</v>
          </cell>
          <cell r="E72">
            <v>2483971.9743907452</v>
          </cell>
          <cell r="F72">
            <v>10054636</v>
          </cell>
          <cell r="G72">
            <v>1828116</v>
          </cell>
          <cell r="H72">
            <v>0</v>
          </cell>
          <cell r="I72">
            <v>0</v>
          </cell>
          <cell r="J72">
            <v>3319215</v>
          </cell>
          <cell r="K72">
            <v>474174</v>
          </cell>
          <cell r="L72">
            <v>0</v>
          </cell>
          <cell r="M72">
            <v>0</v>
          </cell>
          <cell r="N72">
            <v>19067694</v>
          </cell>
          <cell r="O72">
            <v>2383461</v>
          </cell>
          <cell r="P72">
            <v>-29957573.025609255</v>
          </cell>
          <cell r="Q72">
            <v>-3328620</v>
          </cell>
          <cell r="R72">
            <v>0</v>
          </cell>
          <cell r="S72">
            <v>0</v>
          </cell>
          <cell r="T72">
            <v>0</v>
          </cell>
          <cell r="U72">
            <v>0</v>
          </cell>
          <cell r="V72">
            <v>0</v>
          </cell>
          <cell r="W72">
            <v>0</v>
          </cell>
          <cell r="Z72">
            <v>0</v>
          </cell>
          <cell r="AA72">
            <v>0</v>
          </cell>
        </row>
        <row r="73">
          <cell r="A73">
            <v>46023</v>
          </cell>
          <cell r="B73">
            <v>1126840.9743907452</v>
          </cell>
          <cell r="C73">
            <v>1357131</v>
          </cell>
          <cell r="D73">
            <v>15304213</v>
          </cell>
          <cell r="E73">
            <v>1126840.9743907452</v>
          </cell>
          <cell r="F73">
            <v>8226520</v>
          </cell>
          <cell r="G73">
            <v>1828116</v>
          </cell>
          <cell r="H73">
            <v>0</v>
          </cell>
          <cell r="I73">
            <v>0</v>
          </cell>
          <cell r="J73">
            <v>2845041</v>
          </cell>
          <cell r="K73">
            <v>474174</v>
          </cell>
          <cell r="L73">
            <v>0</v>
          </cell>
          <cell r="M73">
            <v>0</v>
          </cell>
          <cell r="N73">
            <v>16684233</v>
          </cell>
          <cell r="O73">
            <v>2383461</v>
          </cell>
          <cell r="P73">
            <v>-26628953.025609255</v>
          </cell>
          <cell r="Q73">
            <v>-3328620</v>
          </cell>
          <cell r="R73">
            <v>0</v>
          </cell>
          <cell r="S73">
            <v>0</v>
          </cell>
          <cell r="T73">
            <v>0</v>
          </cell>
          <cell r="U73">
            <v>0</v>
          </cell>
          <cell r="V73">
            <v>0</v>
          </cell>
          <cell r="W73">
            <v>0</v>
          </cell>
          <cell r="Z73">
            <v>0</v>
          </cell>
          <cell r="AA73">
            <v>0</v>
          </cell>
        </row>
        <row r="74">
          <cell r="A74">
            <v>46388</v>
          </cell>
          <cell r="B74">
            <v>-230290.02560925484</v>
          </cell>
          <cell r="C74">
            <v>1357131</v>
          </cell>
          <cell r="D74">
            <v>13947082</v>
          </cell>
          <cell r="E74">
            <v>-230290.02560925484</v>
          </cell>
          <cell r="F74">
            <v>6398404</v>
          </cell>
          <cell r="G74">
            <v>1828116</v>
          </cell>
          <cell r="H74">
            <v>0</v>
          </cell>
          <cell r="I74">
            <v>0</v>
          </cell>
          <cell r="J74">
            <v>2370867</v>
          </cell>
          <cell r="K74">
            <v>474174</v>
          </cell>
          <cell r="L74">
            <v>0</v>
          </cell>
          <cell r="M74">
            <v>0</v>
          </cell>
          <cell r="N74">
            <v>14300772</v>
          </cell>
          <cell r="O74">
            <v>2383461</v>
          </cell>
          <cell r="P74">
            <v>-23300333.025609255</v>
          </cell>
          <cell r="Q74">
            <v>-3328620</v>
          </cell>
        </row>
        <row r="75">
          <cell r="A75">
            <v>46753</v>
          </cell>
          <cell r="B75">
            <v>-1587421.0256092548</v>
          </cell>
          <cell r="C75">
            <v>1357131</v>
          </cell>
          <cell r="D75">
            <v>12589951</v>
          </cell>
          <cell r="E75">
            <v>-1587421.0256092548</v>
          </cell>
          <cell r="F75">
            <v>4570288</v>
          </cell>
          <cell r="G75">
            <v>1828116</v>
          </cell>
          <cell r="H75">
            <v>0</v>
          </cell>
          <cell r="I75">
            <v>0</v>
          </cell>
          <cell r="J75">
            <v>1896693</v>
          </cell>
          <cell r="K75">
            <v>474174</v>
          </cell>
          <cell r="L75">
            <v>0</v>
          </cell>
          <cell r="M75">
            <v>0</v>
          </cell>
          <cell r="N75">
            <v>11917311</v>
          </cell>
          <cell r="O75">
            <v>2383461</v>
          </cell>
          <cell r="P75">
            <v>-19971713.025609255</v>
          </cell>
          <cell r="Q75">
            <v>-3328620</v>
          </cell>
        </row>
        <row r="76">
          <cell r="A76">
            <v>47119</v>
          </cell>
          <cell r="B76">
            <v>-2944552.0256092548</v>
          </cell>
          <cell r="C76">
            <v>1357131</v>
          </cell>
          <cell r="D76">
            <v>11232820</v>
          </cell>
          <cell r="E76">
            <v>-2944552.0256092548</v>
          </cell>
          <cell r="F76">
            <v>2742172</v>
          </cell>
          <cell r="G76">
            <v>1828116</v>
          </cell>
          <cell r="H76">
            <v>0</v>
          </cell>
          <cell r="I76">
            <v>0</v>
          </cell>
          <cell r="J76">
            <v>1422519</v>
          </cell>
          <cell r="K76">
            <v>474174</v>
          </cell>
          <cell r="L76">
            <v>0</v>
          </cell>
          <cell r="M76">
            <v>0</v>
          </cell>
          <cell r="N76">
            <v>9533850</v>
          </cell>
          <cell r="O76">
            <v>2383461</v>
          </cell>
          <cell r="P76">
            <v>-16643093.025609255</v>
          </cell>
          <cell r="Q76">
            <v>-3328620</v>
          </cell>
        </row>
        <row r="77">
          <cell r="A77">
            <v>47484</v>
          </cell>
          <cell r="B77">
            <v>-4301683.0256092548</v>
          </cell>
          <cell r="C77">
            <v>443071</v>
          </cell>
          <cell r="D77">
            <v>9875689</v>
          </cell>
          <cell r="E77">
            <v>-4301683.0256092548</v>
          </cell>
          <cell r="F77">
            <v>914056</v>
          </cell>
          <cell r="G77">
            <v>914056</v>
          </cell>
          <cell r="H77">
            <v>0</v>
          </cell>
          <cell r="I77">
            <v>0</v>
          </cell>
          <cell r="J77">
            <v>948345</v>
          </cell>
          <cell r="K77">
            <v>474174</v>
          </cell>
          <cell r="L77">
            <v>0</v>
          </cell>
          <cell r="M77">
            <v>0</v>
          </cell>
          <cell r="N77">
            <v>7150389</v>
          </cell>
          <cell r="O77">
            <v>2383461</v>
          </cell>
          <cell r="P77">
            <v>-13314473.025609255</v>
          </cell>
          <cell r="Q77">
            <v>-3328620</v>
          </cell>
        </row>
        <row r="78">
          <cell r="A78">
            <v>47849</v>
          </cell>
          <cell r="B78">
            <v>-4744754.0256092548</v>
          </cell>
          <cell r="C78">
            <v>-470988</v>
          </cell>
          <cell r="D78">
            <v>9432618</v>
          </cell>
          <cell r="F78">
            <v>0</v>
          </cell>
          <cell r="G78">
            <v>0</v>
          </cell>
          <cell r="H78">
            <v>0</v>
          </cell>
          <cell r="I78">
            <v>0</v>
          </cell>
          <cell r="J78">
            <v>474171</v>
          </cell>
          <cell r="K78">
            <v>474171</v>
          </cell>
          <cell r="L78">
            <v>0</v>
          </cell>
          <cell r="M78">
            <v>0</v>
          </cell>
          <cell r="N78">
            <v>4766928</v>
          </cell>
          <cell r="O78">
            <v>2383461</v>
          </cell>
          <cell r="P78">
            <v>-9985853.0256092548</v>
          </cell>
          <cell r="Q78">
            <v>-3328620</v>
          </cell>
        </row>
        <row r="86">
          <cell r="A86">
            <v>42186</v>
          </cell>
          <cell r="B86">
            <v>92534325.631420255</v>
          </cell>
          <cell r="C86">
            <v>6168955</v>
          </cell>
          <cell r="D86">
            <v>0</v>
          </cell>
          <cell r="F86">
            <v>92534325.631420255</v>
          </cell>
          <cell r="G86">
            <v>6168955</v>
          </cell>
        </row>
        <row r="87">
          <cell r="A87">
            <v>42370</v>
          </cell>
          <cell r="B87">
            <v>70036900.131420255</v>
          </cell>
          <cell r="C87">
            <v>4874758</v>
          </cell>
          <cell r="D87">
            <v>86365370.631420255</v>
          </cell>
          <cell r="E87">
            <v>89449848.131420255</v>
          </cell>
          <cell r="F87">
            <v>89449848.131420255</v>
          </cell>
          <cell r="G87">
            <v>6168955</v>
          </cell>
          <cell r="H87">
            <v>-19412948</v>
          </cell>
          <cell r="I87">
            <v>-1294197</v>
          </cell>
          <cell r="J87">
            <v>0</v>
          </cell>
          <cell r="K87">
            <v>0</v>
          </cell>
          <cell r="N87">
            <v>0</v>
          </cell>
          <cell r="O87">
            <v>0</v>
          </cell>
          <cell r="P87">
            <v>0</v>
          </cell>
          <cell r="Q87">
            <v>0</v>
          </cell>
          <cell r="R87">
            <v>0</v>
          </cell>
          <cell r="S87">
            <v>0</v>
          </cell>
          <cell r="T87">
            <v>0</v>
          </cell>
          <cell r="U87">
            <v>0</v>
          </cell>
          <cell r="V87">
            <v>0</v>
          </cell>
          <cell r="W87">
            <v>0</v>
          </cell>
          <cell r="X87">
            <v>0</v>
          </cell>
          <cell r="Y87">
            <v>0</v>
          </cell>
          <cell r="Z87">
            <v>0</v>
          </cell>
          <cell r="AA87">
            <v>0</v>
          </cell>
        </row>
        <row r="88">
          <cell r="A88">
            <v>42736</v>
          </cell>
          <cell r="B88">
            <v>84364954.131420255</v>
          </cell>
          <cell r="C88">
            <v>6154945</v>
          </cell>
          <cell r="D88">
            <v>65162142.131420255</v>
          </cell>
          <cell r="E88">
            <v>65162142.131420255</v>
          </cell>
          <cell r="F88">
            <v>83280893.131420255</v>
          </cell>
          <cell r="G88">
            <v>6168955</v>
          </cell>
          <cell r="H88">
            <v>-18118751</v>
          </cell>
          <cell r="I88">
            <v>-1294197</v>
          </cell>
          <cell r="J88">
            <v>19202812</v>
          </cell>
          <cell r="K88">
            <v>1280187</v>
          </cell>
          <cell r="L88">
            <v>0</v>
          </cell>
          <cell r="M88">
            <v>0</v>
          </cell>
          <cell r="N88">
            <v>0</v>
          </cell>
          <cell r="O88">
            <v>0</v>
          </cell>
          <cell r="P88">
            <v>0</v>
          </cell>
          <cell r="Q88">
            <v>0</v>
          </cell>
          <cell r="R88">
            <v>0</v>
          </cell>
          <cell r="S88">
            <v>0</v>
          </cell>
          <cell r="T88">
            <v>0</v>
          </cell>
          <cell r="U88">
            <v>0</v>
          </cell>
          <cell r="V88">
            <v>0</v>
          </cell>
          <cell r="W88">
            <v>0</v>
          </cell>
          <cell r="X88">
            <v>0</v>
          </cell>
          <cell r="Y88">
            <v>0</v>
          </cell>
        </row>
        <row r="89">
          <cell r="A89">
            <v>43101</v>
          </cell>
          <cell r="B89">
            <v>93801192.131420255</v>
          </cell>
          <cell r="C89">
            <v>7194357</v>
          </cell>
          <cell r="D89">
            <v>78210009.131420255</v>
          </cell>
          <cell r="E89">
            <v>78210009.131420255</v>
          </cell>
          <cell r="F89">
            <v>77111938.131420255</v>
          </cell>
          <cell r="G89">
            <v>6168955</v>
          </cell>
          <cell r="H89">
            <v>-16824554</v>
          </cell>
          <cell r="I89">
            <v>-1294197</v>
          </cell>
          <cell r="J89">
            <v>17922625</v>
          </cell>
          <cell r="K89">
            <v>1280187</v>
          </cell>
          <cell r="L89">
            <v>0</v>
          </cell>
          <cell r="M89">
            <v>0</v>
          </cell>
          <cell r="N89">
            <v>15591183</v>
          </cell>
          <cell r="O89">
            <v>1039412</v>
          </cell>
          <cell r="P89">
            <v>0</v>
          </cell>
          <cell r="Q89">
            <v>0</v>
          </cell>
          <cell r="R89">
            <v>0</v>
          </cell>
          <cell r="S89">
            <v>0</v>
          </cell>
          <cell r="T89">
            <v>0</v>
          </cell>
          <cell r="U89">
            <v>0</v>
          </cell>
          <cell r="V89">
            <v>0</v>
          </cell>
          <cell r="W89">
            <v>0</v>
          </cell>
          <cell r="X89">
            <v>0</v>
          </cell>
          <cell r="Y89">
            <v>0</v>
          </cell>
        </row>
        <row r="90">
          <cell r="A90">
            <v>43466</v>
          </cell>
          <cell r="B90">
            <v>56333587.900889158</v>
          </cell>
          <cell r="C90">
            <v>5176141</v>
          </cell>
          <cell r="D90">
            <v>71015652.131420255</v>
          </cell>
          <cell r="E90">
            <v>86606835.131420255</v>
          </cell>
          <cell r="F90">
            <v>70942983.131420255</v>
          </cell>
          <cell r="G90">
            <v>6168955</v>
          </cell>
          <cell r="H90">
            <v>-15530357</v>
          </cell>
          <cell r="I90">
            <v>-1294197</v>
          </cell>
          <cell r="J90">
            <v>16642438</v>
          </cell>
          <cell r="K90">
            <v>1280187</v>
          </cell>
          <cell r="L90">
            <v>0</v>
          </cell>
          <cell r="M90">
            <v>0</v>
          </cell>
          <cell r="N90">
            <v>14551771</v>
          </cell>
          <cell r="O90">
            <v>1039412</v>
          </cell>
          <cell r="P90">
            <v>-30273247.230531096</v>
          </cell>
          <cell r="Q90">
            <v>-2018216</v>
          </cell>
          <cell r="R90">
            <v>0</v>
          </cell>
          <cell r="S90">
            <v>0</v>
          </cell>
          <cell r="T90">
            <v>0</v>
          </cell>
          <cell r="U90">
            <v>0</v>
          </cell>
          <cell r="V90">
            <v>0</v>
          </cell>
          <cell r="W90">
            <v>0</v>
          </cell>
          <cell r="X90">
            <v>0</v>
          </cell>
          <cell r="Y90">
            <v>0</v>
          </cell>
        </row>
        <row r="91">
          <cell r="A91">
            <v>43831</v>
          </cell>
          <cell r="B91">
            <v>51157446.900889158</v>
          </cell>
          <cell r="C91">
            <v>5176141</v>
          </cell>
          <cell r="D91">
            <v>65839511.131420255</v>
          </cell>
          <cell r="E91">
            <v>51157446.900889158</v>
          </cell>
          <cell r="F91">
            <v>64774028.131420255</v>
          </cell>
          <cell r="G91">
            <v>6168955</v>
          </cell>
          <cell r="H91">
            <v>-14236160</v>
          </cell>
          <cell r="I91">
            <v>-1294197</v>
          </cell>
          <cell r="J91">
            <v>15362251</v>
          </cell>
          <cell r="K91">
            <v>1280187</v>
          </cell>
          <cell r="L91">
            <v>0</v>
          </cell>
          <cell r="M91">
            <v>0</v>
          </cell>
          <cell r="N91">
            <v>13512359</v>
          </cell>
          <cell r="O91">
            <v>1039412</v>
          </cell>
          <cell r="P91">
            <v>-28255031.230531096</v>
          </cell>
          <cell r="Q91">
            <v>-2018216</v>
          </cell>
          <cell r="R91">
            <v>0</v>
          </cell>
          <cell r="S91">
            <v>0</v>
          </cell>
          <cell r="T91">
            <v>0</v>
          </cell>
          <cell r="U91">
            <v>0</v>
          </cell>
          <cell r="V91">
            <v>0</v>
          </cell>
          <cell r="W91">
            <v>0</v>
          </cell>
          <cell r="X91">
            <v>0</v>
          </cell>
          <cell r="Y91">
            <v>0</v>
          </cell>
        </row>
        <row r="92">
          <cell r="A92">
            <v>44197</v>
          </cell>
          <cell r="B92">
            <v>45981305.900889158</v>
          </cell>
          <cell r="C92">
            <v>5176141</v>
          </cell>
          <cell r="D92">
            <v>60663370.131420255</v>
          </cell>
          <cell r="E92">
            <v>45981305.900889158</v>
          </cell>
          <cell r="F92">
            <v>58605073.131420255</v>
          </cell>
          <cell r="G92">
            <v>6168955</v>
          </cell>
          <cell r="H92">
            <v>-12941963</v>
          </cell>
          <cell r="I92">
            <v>-1294197</v>
          </cell>
          <cell r="J92">
            <v>14082064</v>
          </cell>
          <cell r="K92">
            <v>1280187</v>
          </cell>
          <cell r="L92">
            <v>0</v>
          </cell>
          <cell r="M92">
            <v>0</v>
          </cell>
          <cell r="N92">
            <v>12472947</v>
          </cell>
          <cell r="O92">
            <v>1039412</v>
          </cell>
          <cell r="P92">
            <v>-26236815.230531096</v>
          </cell>
          <cell r="Q92">
            <v>-2018216</v>
          </cell>
          <cell r="R92">
            <v>0</v>
          </cell>
          <cell r="S92">
            <v>0</v>
          </cell>
          <cell r="T92">
            <v>0</v>
          </cell>
          <cell r="U92">
            <v>0</v>
          </cell>
          <cell r="V92">
            <v>0</v>
          </cell>
          <cell r="W92">
            <v>0</v>
          </cell>
          <cell r="X92">
            <v>0</v>
          </cell>
          <cell r="Y92">
            <v>0</v>
          </cell>
        </row>
        <row r="93">
          <cell r="A93">
            <v>44562</v>
          </cell>
          <cell r="B93">
            <v>40805164.900889158</v>
          </cell>
          <cell r="C93">
            <v>5176141</v>
          </cell>
          <cell r="D93">
            <v>55487229.131420255</v>
          </cell>
          <cell r="E93">
            <v>40805164.900889158</v>
          </cell>
          <cell r="F93">
            <v>52436118.131420255</v>
          </cell>
          <cell r="G93">
            <v>6168955</v>
          </cell>
          <cell r="H93">
            <v>-11647766</v>
          </cell>
          <cell r="I93">
            <v>-1294197</v>
          </cell>
          <cell r="J93">
            <v>12801877</v>
          </cell>
          <cell r="K93">
            <v>1280187</v>
          </cell>
          <cell r="L93">
            <v>0</v>
          </cell>
          <cell r="M93">
            <v>0</v>
          </cell>
          <cell r="N93">
            <v>11433535</v>
          </cell>
          <cell r="O93">
            <v>1039412</v>
          </cell>
          <cell r="P93">
            <v>-24218599.230531096</v>
          </cell>
          <cell r="Q93">
            <v>-2018216</v>
          </cell>
          <cell r="R93">
            <v>0</v>
          </cell>
          <cell r="S93">
            <v>0</v>
          </cell>
          <cell r="T93">
            <v>0</v>
          </cell>
          <cell r="U93">
            <v>0</v>
          </cell>
          <cell r="V93">
            <v>0</v>
          </cell>
          <cell r="W93">
            <v>0</v>
          </cell>
          <cell r="X93">
            <v>0</v>
          </cell>
          <cell r="Y93">
            <v>0</v>
          </cell>
        </row>
        <row r="94">
          <cell r="A94">
            <v>44927</v>
          </cell>
          <cell r="B94">
            <v>35629023.900889158</v>
          </cell>
          <cell r="C94">
            <v>5176141</v>
          </cell>
          <cell r="D94">
            <v>50311088.131420255</v>
          </cell>
          <cell r="E94">
            <v>35629023.900889158</v>
          </cell>
          <cell r="F94">
            <v>46267163.131420255</v>
          </cell>
          <cell r="G94">
            <v>6168955</v>
          </cell>
          <cell r="H94">
            <v>-10353569</v>
          </cell>
          <cell r="I94">
            <v>-1294197</v>
          </cell>
          <cell r="J94">
            <v>11521690</v>
          </cell>
          <cell r="K94">
            <v>1280187</v>
          </cell>
          <cell r="L94">
            <v>0</v>
          </cell>
          <cell r="M94">
            <v>0</v>
          </cell>
          <cell r="N94">
            <v>10394123</v>
          </cell>
          <cell r="O94">
            <v>1039412</v>
          </cell>
          <cell r="P94">
            <v>-22200383.230531096</v>
          </cell>
          <cell r="Q94">
            <v>-2018216</v>
          </cell>
          <cell r="R94">
            <v>0</v>
          </cell>
          <cell r="S94">
            <v>0</v>
          </cell>
          <cell r="T94">
            <v>0</v>
          </cell>
          <cell r="U94">
            <v>0</v>
          </cell>
          <cell r="V94">
            <v>0</v>
          </cell>
          <cell r="W94">
            <v>0</v>
          </cell>
          <cell r="X94">
            <v>0</v>
          </cell>
          <cell r="Y94">
            <v>0</v>
          </cell>
        </row>
        <row r="95">
          <cell r="A95">
            <v>45292</v>
          </cell>
          <cell r="B95">
            <v>30452882.900889158</v>
          </cell>
          <cell r="C95">
            <v>5176141</v>
          </cell>
          <cell r="D95">
            <v>45134947.131420255</v>
          </cell>
          <cell r="E95">
            <v>30452882.900889158</v>
          </cell>
          <cell r="F95">
            <v>40098208.131420255</v>
          </cell>
          <cell r="G95">
            <v>6168955</v>
          </cell>
          <cell r="H95">
            <v>-9059372</v>
          </cell>
          <cell r="I95">
            <v>-1294197</v>
          </cell>
          <cell r="J95">
            <v>10241503</v>
          </cell>
          <cell r="K95">
            <v>1280187</v>
          </cell>
          <cell r="L95">
            <v>0</v>
          </cell>
          <cell r="M95">
            <v>0</v>
          </cell>
          <cell r="N95">
            <v>9354711</v>
          </cell>
          <cell r="O95">
            <v>1039412</v>
          </cell>
          <cell r="P95">
            <v>-20182167.230531096</v>
          </cell>
          <cell r="Q95">
            <v>-2018216</v>
          </cell>
          <cell r="R95">
            <v>0</v>
          </cell>
          <cell r="S95">
            <v>0</v>
          </cell>
          <cell r="T95">
            <v>0</v>
          </cell>
          <cell r="U95">
            <v>0</v>
          </cell>
          <cell r="V95">
            <v>0</v>
          </cell>
          <cell r="W95">
            <v>0</v>
          </cell>
        </row>
        <row r="96">
          <cell r="A96">
            <v>45658</v>
          </cell>
          <cell r="B96">
            <v>25276741.900889158</v>
          </cell>
          <cell r="C96">
            <v>5176141</v>
          </cell>
          <cell r="D96">
            <v>39958806.131420255</v>
          </cell>
          <cell r="E96">
            <v>25276741.900889158</v>
          </cell>
          <cell r="F96">
            <v>33929253.131420255</v>
          </cell>
          <cell r="G96">
            <v>6168955</v>
          </cell>
          <cell r="H96">
            <v>-7765175</v>
          </cell>
          <cell r="I96">
            <v>-1294197</v>
          </cell>
          <cell r="J96">
            <v>8961316</v>
          </cell>
          <cell r="K96">
            <v>1280187</v>
          </cell>
          <cell r="L96">
            <v>0</v>
          </cell>
          <cell r="M96">
            <v>0</v>
          </cell>
          <cell r="N96">
            <v>8315299</v>
          </cell>
          <cell r="O96">
            <v>1039412</v>
          </cell>
          <cell r="P96">
            <v>-18163951.230531096</v>
          </cell>
          <cell r="Q96">
            <v>-2018216</v>
          </cell>
          <cell r="R96">
            <v>0</v>
          </cell>
          <cell r="S96">
            <v>0</v>
          </cell>
          <cell r="T96">
            <v>0</v>
          </cell>
          <cell r="U96">
            <v>0</v>
          </cell>
          <cell r="V96">
            <v>0</v>
          </cell>
          <cell r="W96">
            <v>0</v>
          </cell>
          <cell r="Z96">
            <v>0</v>
          </cell>
          <cell r="AA96">
            <v>0</v>
          </cell>
        </row>
        <row r="97">
          <cell r="A97">
            <v>46023</v>
          </cell>
          <cell r="B97">
            <v>20100600.900889158</v>
          </cell>
          <cell r="C97">
            <v>5176141</v>
          </cell>
          <cell r="D97">
            <v>34782665.131420255</v>
          </cell>
          <cell r="E97">
            <v>20100600.900889158</v>
          </cell>
          <cell r="F97">
            <v>27760298.131420255</v>
          </cell>
          <cell r="G97">
            <v>6168955</v>
          </cell>
          <cell r="H97">
            <v>-6470978</v>
          </cell>
          <cell r="I97">
            <v>-1294197</v>
          </cell>
          <cell r="J97">
            <v>7681129</v>
          </cell>
          <cell r="K97">
            <v>1280187</v>
          </cell>
          <cell r="L97">
            <v>0</v>
          </cell>
          <cell r="M97">
            <v>0</v>
          </cell>
          <cell r="N97">
            <v>7275887</v>
          </cell>
          <cell r="O97">
            <v>1039412</v>
          </cell>
          <cell r="P97">
            <v>-16145735.230531096</v>
          </cell>
          <cell r="Q97">
            <v>-2018216</v>
          </cell>
          <cell r="R97">
            <v>0</v>
          </cell>
          <cell r="S97">
            <v>0</v>
          </cell>
          <cell r="T97">
            <v>0</v>
          </cell>
          <cell r="U97">
            <v>0</v>
          </cell>
          <cell r="V97">
            <v>0</v>
          </cell>
          <cell r="W97">
            <v>0</v>
          </cell>
          <cell r="Z97">
            <v>0</v>
          </cell>
          <cell r="AA97">
            <v>0</v>
          </cell>
        </row>
        <row r="98">
          <cell r="A98">
            <v>46388</v>
          </cell>
          <cell r="B98">
            <v>14924459.900889158</v>
          </cell>
          <cell r="C98">
            <v>5176141</v>
          </cell>
          <cell r="D98">
            <v>29606524.131420255</v>
          </cell>
          <cell r="E98">
            <v>14924459.900889158</v>
          </cell>
          <cell r="F98">
            <v>21591343.131420255</v>
          </cell>
          <cell r="G98">
            <v>6168955</v>
          </cell>
          <cell r="H98">
            <v>-5176781</v>
          </cell>
          <cell r="I98">
            <v>-1294197</v>
          </cell>
          <cell r="J98">
            <v>6400942</v>
          </cell>
          <cell r="K98">
            <v>1280187</v>
          </cell>
          <cell r="L98">
            <v>0</v>
          </cell>
          <cell r="M98">
            <v>0</v>
          </cell>
          <cell r="N98">
            <v>6236475</v>
          </cell>
          <cell r="O98">
            <v>1039412</v>
          </cell>
          <cell r="P98">
            <v>-14127519.230531096</v>
          </cell>
          <cell r="Q98">
            <v>-2018216</v>
          </cell>
        </row>
        <row r="99">
          <cell r="A99">
            <v>46753</v>
          </cell>
          <cell r="B99">
            <v>9748318.9008891582</v>
          </cell>
          <cell r="C99">
            <v>5176141</v>
          </cell>
          <cell r="D99">
            <v>24430383.131420255</v>
          </cell>
          <cell r="E99">
            <v>9748318.9008891582</v>
          </cell>
          <cell r="F99">
            <v>15422388.131420255</v>
          </cell>
          <cell r="G99">
            <v>6168955</v>
          </cell>
          <cell r="H99">
            <v>-3882584</v>
          </cell>
          <cell r="I99">
            <v>-1294197</v>
          </cell>
          <cell r="J99">
            <v>5120755</v>
          </cell>
          <cell r="K99">
            <v>1280187</v>
          </cell>
          <cell r="L99">
            <v>0</v>
          </cell>
          <cell r="M99">
            <v>0</v>
          </cell>
          <cell r="N99">
            <v>5197063</v>
          </cell>
          <cell r="O99">
            <v>1039412</v>
          </cell>
          <cell r="P99">
            <v>-12109303.230531096</v>
          </cell>
          <cell r="Q99">
            <v>-2018216</v>
          </cell>
        </row>
        <row r="100">
          <cell r="A100">
            <v>47119</v>
          </cell>
          <cell r="B100">
            <v>4572177.9008891582</v>
          </cell>
          <cell r="C100">
            <v>5176141</v>
          </cell>
          <cell r="D100">
            <v>19254242.131420255</v>
          </cell>
          <cell r="E100">
            <v>4572177.9008891582</v>
          </cell>
          <cell r="F100">
            <v>9253433.1314202547</v>
          </cell>
          <cell r="G100">
            <v>6168955</v>
          </cell>
          <cell r="H100">
            <v>-2588387</v>
          </cell>
          <cell r="I100">
            <v>-1294197</v>
          </cell>
          <cell r="J100">
            <v>3840568</v>
          </cell>
          <cell r="K100">
            <v>1280187</v>
          </cell>
          <cell r="L100">
            <v>0</v>
          </cell>
          <cell r="M100">
            <v>0</v>
          </cell>
          <cell r="N100">
            <v>4157651</v>
          </cell>
          <cell r="O100">
            <v>1039412</v>
          </cell>
          <cell r="P100">
            <v>-10091087.230531096</v>
          </cell>
          <cell r="Q100">
            <v>-2018216</v>
          </cell>
        </row>
        <row r="101">
          <cell r="A101">
            <v>47484</v>
          </cell>
          <cell r="B101">
            <v>-603963.09911084175</v>
          </cell>
          <cell r="C101">
            <v>2091664.1314202547</v>
          </cell>
          <cell r="D101">
            <v>14078101.131420255</v>
          </cell>
          <cell r="E101">
            <v>-603963.09911084175</v>
          </cell>
          <cell r="F101">
            <v>3084478.1314202547</v>
          </cell>
          <cell r="G101">
            <v>3084478.1314202547</v>
          </cell>
          <cell r="H101">
            <v>-1294190</v>
          </cell>
          <cell r="I101">
            <v>-1294197</v>
          </cell>
          <cell r="J101">
            <v>2560381</v>
          </cell>
          <cell r="K101">
            <v>1280187</v>
          </cell>
          <cell r="L101">
            <v>0</v>
          </cell>
          <cell r="M101">
            <v>0</v>
          </cell>
          <cell r="N101">
            <v>3118239</v>
          </cell>
          <cell r="O101">
            <v>1039412</v>
          </cell>
          <cell r="P101">
            <v>-8072871.2305310965</v>
          </cell>
          <cell r="Q101">
            <v>-2018216</v>
          </cell>
        </row>
        <row r="102">
          <cell r="A102">
            <v>47849</v>
          </cell>
          <cell r="B102">
            <v>-2695627.2305310965</v>
          </cell>
          <cell r="C102">
            <v>-992814</v>
          </cell>
          <cell r="D102">
            <v>11986437</v>
          </cell>
          <cell r="F102">
            <v>0</v>
          </cell>
          <cell r="G102">
            <v>0</v>
          </cell>
          <cell r="H102">
            <v>7</v>
          </cell>
          <cell r="I102">
            <v>-1294197</v>
          </cell>
          <cell r="J102">
            <v>1280194</v>
          </cell>
          <cell r="K102">
            <v>1280187</v>
          </cell>
          <cell r="L102">
            <v>0</v>
          </cell>
          <cell r="M102">
            <v>0</v>
          </cell>
          <cell r="N102">
            <v>2078827</v>
          </cell>
          <cell r="O102">
            <v>1039412</v>
          </cell>
          <cell r="P102">
            <v>-6054655.2305310965</v>
          </cell>
          <cell r="Q102">
            <v>-2018216</v>
          </cell>
        </row>
      </sheetData>
      <sheetData sheetId="12"/>
      <sheetData sheetId="13"/>
      <sheetData sheetId="14"/>
      <sheetData sheetId="15"/>
      <sheetData sheetId="16"/>
      <sheetData sheetId="17"/>
      <sheetData sheetId="18"/>
      <sheetData sheetId="19"/>
      <sheetData sheetId="20"/>
      <sheetData sheetId="21">
        <row r="9">
          <cell r="A9">
            <v>2018</v>
          </cell>
          <cell r="B9">
            <v>24924369</v>
          </cell>
          <cell r="C9">
            <v>16850469</v>
          </cell>
          <cell r="D9">
            <v>33420852</v>
          </cell>
          <cell r="E9">
            <v>30385752</v>
          </cell>
          <cell r="F9">
            <v>872478</v>
          </cell>
          <cell r="G9">
            <v>0</v>
          </cell>
          <cell r="H9">
            <v>29803963</v>
          </cell>
        </row>
        <row r="10">
          <cell r="A10">
            <v>2019</v>
          </cell>
          <cell r="B10">
            <v>25549616</v>
          </cell>
          <cell r="C10">
            <v>16744914</v>
          </cell>
          <cell r="D10">
            <v>34434511</v>
          </cell>
          <cell r="E10">
            <v>29664365</v>
          </cell>
          <cell r="F10">
            <v>876608</v>
          </cell>
          <cell r="G10">
            <v>0</v>
          </cell>
          <cell r="H10">
            <v>34434511</v>
          </cell>
        </row>
        <row r="11">
          <cell r="A11">
            <v>2020</v>
          </cell>
          <cell r="B11">
            <v>24784130</v>
          </cell>
          <cell r="C11">
            <v>17523952</v>
          </cell>
          <cell r="D11">
            <v>34582817</v>
          </cell>
          <cell r="E11">
            <v>30044985</v>
          </cell>
          <cell r="F11">
            <v>876283</v>
          </cell>
          <cell r="G11">
            <v>0</v>
          </cell>
          <cell r="H11">
            <v>34582817</v>
          </cell>
        </row>
        <row r="12">
          <cell r="A12">
            <v>2021</v>
          </cell>
          <cell r="B12">
            <v>23630622</v>
          </cell>
          <cell r="C12">
            <v>17294241</v>
          </cell>
          <cell r="D12">
            <v>36809716</v>
          </cell>
          <cell r="E12">
            <v>29860050</v>
          </cell>
          <cell r="F12">
            <v>882213</v>
          </cell>
          <cell r="G12">
            <v>0</v>
          </cell>
          <cell r="H12">
            <v>36809716</v>
          </cell>
        </row>
        <row r="13">
          <cell r="A13">
            <v>2022</v>
          </cell>
          <cell r="B13">
            <v>22879716</v>
          </cell>
          <cell r="C13">
            <v>17535312</v>
          </cell>
          <cell r="D13">
            <v>37181407</v>
          </cell>
          <cell r="E13">
            <v>29716902</v>
          </cell>
          <cell r="F13">
            <v>884339</v>
          </cell>
          <cell r="G13">
            <v>0</v>
          </cell>
          <cell r="H13">
            <v>37181407</v>
          </cell>
        </row>
        <row r="14">
          <cell r="A14">
            <v>2023</v>
          </cell>
          <cell r="B14">
            <v>21616652</v>
          </cell>
          <cell r="C14">
            <v>17305654</v>
          </cell>
          <cell r="D14">
            <v>37617181</v>
          </cell>
          <cell r="E14">
            <v>29224002</v>
          </cell>
          <cell r="F14">
            <v>880113</v>
          </cell>
          <cell r="G14">
            <v>0</v>
          </cell>
          <cell r="H14">
            <v>37617181</v>
          </cell>
        </row>
        <row r="15">
          <cell r="A15">
            <v>2024</v>
          </cell>
          <cell r="B15">
            <v>20721236</v>
          </cell>
          <cell r="C15">
            <v>17059601</v>
          </cell>
          <cell r="D15">
            <v>39753338</v>
          </cell>
          <cell r="E15">
            <v>29172675</v>
          </cell>
          <cell r="F15">
            <v>875157</v>
          </cell>
          <cell r="G15">
            <v>0</v>
          </cell>
          <cell r="H15">
            <v>39753338</v>
          </cell>
        </row>
        <row r="16">
          <cell r="A16">
            <v>2025</v>
          </cell>
          <cell r="B16">
            <v>20061955</v>
          </cell>
          <cell r="C16">
            <v>16525691</v>
          </cell>
          <cell r="D16">
            <v>38682330</v>
          </cell>
          <cell r="E16">
            <v>28814048</v>
          </cell>
          <cell r="F16">
            <v>866637</v>
          </cell>
          <cell r="G16">
            <v>0</v>
          </cell>
          <cell r="H16">
            <v>38682330</v>
          </cell>
        </row>
        <row r="17">
          <cell r="A17">
            <v>2026</v>
          </cell>
          <cell r="B17">
            <v>19060471</v>
          </cell>
          <cell r="C17">
            <v>15769630</v>
          </cell>
          <cell r="D17">
            <v>39682685</v>
          </cell>
          <cell r="E17">
            <v>28271080</v>
          </cell>
          <cell r="F17">
            <v>858181</v>
          </cell>
          <cell r="G17">
            <v>0</v>
          </cell>
          <cell r="H17">
            <v>39682685</v>
          </cell>
        </row>
        <row r="18">
          <cell r="A18">
            <v>2027</v>
          </cell>
          <cell r="B18">
            <v>18087205</v>
          </cell>
          <cell r="C18">
            <v>15932599</v>
          </cell>
          <cell r="D18">
            <v>39413719</v>
          </cell>
          <cell r="E18">
            <v>28114318</v>
          </cell>
          <cell r="F18">
            <v>848738</v>
          </cell>
          <cell r="G18">
            <v>0</v>
          </cell>
          <cell r="H18">
            <v>39413719</v>
          </cell>
        </row>
        <row r="19">
          <cell r="A19">
            <v>2028</v>
          </cell>
          <cell r="B19">
            <v>17486067</v>
          </cell>
          <cell r="C19">
            <v>14875950</v>
          </cell>
          <cell r="D19">
            <v>38539081</v>
          </cell>
          <cell r="E19">
            <v>27275265</v>
          </cell>
          <cell r="F19">
            <v>837259</v>
          </cell>
          <cell r="G19">
            <v>0</v>
          </cell>
          <cell r="H19">
            <v>38539081</v>
          </cell>
        </row>
        <row r="20">
          <cell r="A20">
            <v>2029</v>
          </cell>
          <cell r="B20">
            <v>16992642</v>
          </cell>
          <cell r="C20">
            <v>13950277</v>
          </cell>
          <cell r="D20">
            <v>38407409</v>
          </cell>
          <cell r="E20">
            <v>27217433</v>
          </cell>
          <cell r="F20">
            <v>824584</v>
          </cell>
          <cell r="G20">
            <v>0</v>
          </cell>
          <cell r="H20">
            <v>38407409</v>
          </cell>
        </row>
        <row r="21">
          <cell r="A21">
            <v>2030</v>
          </cell>
          <cell r="B21">
            <v>16498014</v>
          </cell>
          <cell r="C21">
            <v>13831784</v>
          </cell>
          <cell r="D21">
            <v>38325142</v>
          </cell>
          <cell r="E21">
            <v>26629314</v>
          </cell>
          <cell r="F21">
            <v>810600</v>
          </cell>
          <cell r="G21">
            <v>0</v>
          </cell>
          <cell r="H21">
            <v>38325142</v>
          </cell>
        </row>
        <row r="22">
          <cell r="A22">
            <v>2031</v>
          </cell>
          <cell r="B22">
            <v>15947343</v>
          </cell>
          <cell r="C22">
            <v>13366942</v>
          </cell>
          <cell r="D22">
            <v>37452285</v>
          </cell>
          <cell r="E22">
            <v>25398559</v>
          </cell>
          <cell r="F22">
            <v>795194</v>
          </cell>
          <cell r="G22">
            <v>0</v>
          </cell>
          <cell r="H22">
            <v>37452285</v>
          </cell>
        </row>
        <row r="23">
          <cell r="A23">
            <v>2032</v>
          </cell>
          <cell r="B23">
            <v>15383396</v>
          </cell>
          <cell r="C23">
            <v>13231394</v>
          </cell>
          <cell r="D23">
            <v>36155090</v>
          </cell>
          <cell r="E23">
            <v>24650809</v>
          </cell>
          <cell r="F23">
            <v>778247</v>
          </cell>
          <cell r="G23">
            <v>0</v>
          </cell>
          <cell r="H23">
            <v>36155090</v>
          </cell>
        </row>
        <row r="24">
          <cell r="A24">
            <v>2033</v>
          </cell>
          <cell r="B24">
            <v>15066320</v>
          </cell>
          <cell r="C24">
            <v>12891012</v>
          </cell>
          <cell r="D24">
            <v>35630757</v>
          </cell>
          <cell r="E24">
            <v>24011437</v>
          </cell>
          <cell r="F24">
            <v>759651</v>
          </cell>
          <cell r="G24">
            <v>0</v>
          </cell>
          <cell r="H24">
            <v>35630757</v>
          </cell>
        </row>
        <row r="25">
          <cell r="A25">
            <v>2034</v>
          </cell>
          <cell r="B25">
            <v>14559115</v>
          </cell>
          <cell r="C25">
            <v>12334110</v>
          </cell>
          <cell r="D25">
            <v>34944041</v>
          </cell>
          <cell r="E25">
            <v>23533944</v>
          </cell>
          <cell r="F25">
            <v>739298</v>
          </cell>
          <cell r="G25">
            <v>0</v>
          </cell>
          <cell r="H25">
            <v>34944041</v>
          </cell>
        </row>
        <row r="26">
          <cell r="A26">
            <v>2035</v>
          </cell>
          <cell r="B26">
            <v>14044003</v>
          </cell>
          <cell r="C26">
            <v>12146601</v>
          </cell>
          <cell r="D26">
            <v>34560962</v>
          </cell>
          <cell r="E26">
            <v>22693734</v>
          </cell>
          <cell r="F26">
            <v>717094</v>
          </cell>
          <cell r="G26">
            <v>0</v>
          </cell>
          <cell r="H26">
            <v>34560962</v>
          </cell>
        </row>
        <row r="27">
          <cell r="A27">
            <v>2036</v>
          </cell>
          <cell r="B27">
            <v>13649817</v>
          </cell>
          <cell r="C27">
            <v>11675542</v>
          </cell>
          <cell r="D27">
            <v>34062279</v>
          </cell>
          <cell r="E27">
            <v>21944184</v>
          </cell>
          <cell r="F27">
            <v>692957</v>
          </cell>
          <cell r="G27">
            <v>0</v>
          </cell>
          <cell r="H27">
            <v>34062279</v>
          </cell>
        </row>
        <row r="28">
          <cell r="A28">
            <v>2037</v>
          </cell>
          <cell r="B28">
            <v>13105975</v>
          </cell>
          <cell r="C28">
            <v>11693227</v>
          </cell>
          <cell r="D28">
            <v>33132350</v>
          </cell>
          <cell r="E28">
            <v>21440307</v>
          </cell>
          <cell r="F28">
            <v>666829</v>
          </cell>
          <cell r="G28">
            <v>0</v>
          </cell>
          <cell r="H28">
            <v>33132350</v>
          </cell>
        </row>
        <row r="29">
          <cell r="A29">
            <v>2038</v>
          </cell>
          <cell r="B29">
            <v>12645740</v>
          </cell>
          <cell r="C29">
            <v>10982115</v>
          </cell>
          <cell r="D29">
            <v>32110271</v>
          </cell>
          <cell r="E29">
            <v>20574906</v>
          </cell>
          <cell r="F29">
            <v>638685</v>
          </cell>
          <cell r="G29">
            <v>0</v>
          </cell>
          <cell r="H29">
            <v>32110271</v>
          </cell>
        </row>
        <row r="30">
          <cell r="A30">
            <v>2039</v>
          </cell>
          <cell r="B30">
            <v>11982087</v>
          </cell>
          <cell r="C30">
            <v>10565086</v>
          </cell>
          <cell r="D30">
            <v>31528703</v>
          </cell>
          <cell r="E30">
            <v>20072440</v>
          </cell>
          <cell r="F30">
            <v>608551</v>
          </cell>
          <cell r="G30">
            <v>0</v>
          </cell>
          <cell r="H30">
            <v>31528703</v>
          </cell>
        </row>
        <row r="31">
          <cell r="A31">
            <v>2040</v>
          </cell>
          <cell r="B31">
            <v>11286422</v>
          </cell>
          <cell r="C31">
            <v>10243959</v>
          </cell>
          <cell r="D31">
            <v>30181647</v>
          </cell>
          <cell r="E31">
            <v>19684181</v>
          </cell>
          <cell r="F31">
            <v>576516</v>
          </cell>
          <cell r="G31">
            <v>0</v>
          </cell>
          <cell r="H31">
            <v>30181647</v>
          </cell>
        </row>
        <row r="32">
          <cell r="A32">
            <v>2041</v>
          </cell>
          <cell r="B32">
            <v>10743635</v>
          </cell>
          <cell r="C32">
            <v>9534163</v>
          </cell>
          <cell r="D32">
            <v>29587035</v>
          </cell>
          <cell r="E32">
            <v>18732735</v>
          </cell>
          <cell r="F32">
            <v>542736</v>
          </cell>
          <cell r="G32">
            <v>0</v>
          </cell>
          <cell r="H32">
            <v>29587035</v>
          </cell>
        </row>
        <row r="33">
          <cell r="A33">
            <v>2042</v>
          </cell>
          <cell r="B33">
            <v>10082698</v>
          </cell>
          <cell r="C33">
            <v>9548582</v>
          </cell>
          <cell r="D33">
            <v>28084216</v>
          </cell>
          <cell r="E33">
            <v>17786733</v>
          </cell>
          <cell r="F33">
            <v>507459</v>
          </cell>
          <cell r="G33">
            <v>0</v>
          </cell>
          <cell r="H33">
            <v>28084216</v>
          </cell>
        </row>
        <row r="34">
          <cell r="A34">
            <v>2043</v>
          </cell>
          <cell r="B34">
            <v>9205393</v>
          </cell>
          <cell r="C34">
            <v>8393015</v>
          </cell>
          <cell r="D34">
            <v>26682892</v>
          </cell>
          <cell r="E34">
            <v>16809996</v>
          </cell>
          <cell r="F34">
            <v>471016</v>
          </cell>
          <cell r="G34">
            <v>0</v>
          </cell>
          <cell r="H34">
            <v>26682892</v>
          </cell>
        </row>
        <row r="35">
          <cell r="A35">
            <v>2044</v>
          </cell>
          <cell r="B35">
            <v>8553167</v>
          </cell>
          <cell r="C35">
            <v>7904020</v>
          </cell>
          <cell r="D35">
            <v>25236719</v>
          </cell>
          <cell r="E35">
            <v>15860886</v>
          </cell>
          <cell r="F35">
            <v>433790</v>
          </cell>
          <cell r="G35">
            <v>0</v>
          </cell>
          <cell r="H35">
            <v>25236719</v>
          </cell>
        </row>
        <row r="36">
          <cell r="A36">
            <v>2045</v>
          </cell>
          <cell r="B36">
            <v>7905554</v>
          </cell>
          <cell r="C36">
            <v>7452002</v>
          </cell>
          <cell r="D36">
            <v>23829669</v>
          </cell>
          <cell r="E36">
            <v>14886795</v>
          </cell>
          <cell r="F36">
            <v>396219</v>
          </cell>
          <cell r="G36">
            <v>0</v>
          </cell>
          <cell r="H36">
            <v>23829669</v>
          </cell>
        </row>
        <row r="37">
          <cell r="A37">
            <v>2046</v>
          </cell>
          <cell r="B37">
            <v>7140591</v>
          </cell>
          <cell r="C37">
            <v>7010251</v>
          </cell>
          <cell r="D37">
            <v>22564661</v>
          </cell>
          <cell r="E37">
            <v>14023484</v>
          </cell>
          <cell r="F37">
            <v>358753</v>
          </cell>
          <cell r="G37">
            <v>0</v>
          </cell>
          <cell r="H37">
            <v>22564661</v>
          </cell>
        </row>
        <row r="38">
          <cell r="A38">
            <v>2047</v>
          </cell>
          <cell r="B38">
            <v>6624057</v>
          </cell>
          <cell r="C38">
            <v>6284718</v>
          </cell>
          <cell r="D38">
            <v>21429010</v>
          </cell>
          <cell r="E38">
            <v>12917685</v>
          </cell>
          <cell r="F38">
            <v>321850</v>
          </cell>
          <cell r="G38">
            <v>0</v>
          </cell>
          <cell r="H38">
            <v>21429010</v>
          </cell>
        </row>
        <row r="39">
          <cell r="A39">
            <v>2048</v>
          </cell>
          <cell r="B39">
            <v>5915176</v>
          </cell>
          <cell r="C39">
            <v>5773068</v>
          </cell>
          <cell r="D39">
            <v>19881835</v>
          </cell>
          <cell r="E39">
            <v>12008610</v>
          </cell>
          <cell r="F39">
            <v>286005</v>
          </cell>
          <cell r="G39">
            <v>0</v>
          </cell>
          <cell r="H39">
            <v>19881835</v>
          </cell>
        </row>
        <row r="40">
          <cell r="A40">
            <v>2049</v>
          </cell>
          <cell r="B40">
            <v>5378718</v>
          </cell>
          <cell r="C40">
            <v>5368740</v>
          </cell>
          <cell r="D40">
            <v>18708839</v>
          </cell>
          <cell r="E40">
            <v>11205348</v>
          </cell>
          <cell r="F40">
            <v>251693</v>
          </cell>
          <cell r="G40">
            <v>0</v>
          </cell>
          <cell r="H40">
            <v>18708839</v>
          </cell>
        </row>
        <row r="41">
          <cell r="A41">
            <v>2050</v>
          </cell>
          <cell r="B41">
            <v>4914982</v>
          </cell>
          <cell r="C41">
            <v>4996020</v>
          </cell>
          <cell r="D41">
            <v>17583380</v>
          </cell>
          <cell r="E41">
            <v>10446550</v>
          </cell>
          <cell r="F41">
            <v>219334</v>
          </cell>
          <cell r="G41">
            <v>0</v>
          </cell>
          <cell r="H41">
            <v>17583380</v>
          </cell>
        </row>
        <row r="42">
          <cell r="A42">
            <v>2051</v>
          </cell>
          <cell r="B42">
            <v>4423936</v>
          </cell>
          <cell r="C42">
            <v>4641972</v>
          </cell>
          <cell r="D42">
            <v>16490970</v>
          </cell>
          <cell r="E42">
            <v>9707241</v>
          </cell>
          <cell r="F42">
            <v>189264</v>
          </cell>
          <cell r="G42">
            <v>0</v>
          </cell>
          <cell r="H42">
            <v>16490970</v>
          </cell>
        </row>
        <row r="43">
          <cell r="A43">
            <v>2052</v>
          </cell>
          <cell r="B43">
            <v>3990072</v>
          </cell>
          <cell r="C43">
            <v>4320303</v>
          </cell>
          <cell r="D43">
            <v>15400557</v>
          </cell>
          <cell r="E43">
            <v>9006882</v>
          </cell>
          <cell r="F43">
            <v>161719</v>
          </cell>
          <cell r="G43">
            <v>0</v>
          </cell>
          <cell r="H43">
            <v>15400557</v>
          </cell>
        </row>
        <row r="44">
          <cell r="A44">
            <v>2053</v>
          </cell>
          <cell r="B44">
            <v>3595650</v>
          </cell>
          <cell r="C44">
            <v>4017996</v>
          </cell>
          <cell r="D44">
            <v>14356740</v>
          </cell>
          <cell r="E44">
            <v>8333285</v>
          </cell>
          <cell r="F44">
            <v>136840</v>
          </cell>
          <cell r="G44">
            <v>0</v>
          </cell>
          <cell r="H44">
            <v>14356740</v>
          </cell>
        </row>
        <row r="45">
          <cell r="A45">
            <v>2054</v>
          </cell>
          <cell r="B45">
            <v>3234050</v>
          </cell>
          <cell r="C45">
            <v>3728445</v>
          </cell>
          <cell r="D45">
            <v>13332603</v>
          </cell>
          <cell r="E45">
            <v>7683617</v>
          </cell>
          <cell r="F45">
            <v>114675</v>
          </cell>
          <cell r="G45">
            <v>0</v>
          </cell>
          <cell r="H45">
            <v>13332603</v>
          </cell>
        </row>
        <row r="46">
          <cell r="A46">
            <v>2055</v>
          </cell>
          <cell r="B46">
            <v>2901706</v>
          </cell>
          <cell r="C46">
            <v>3452063</v>
          </cell>
          <cell r="D46">
            <v>12334232</v>
          </cell>
          <cell r="E46">
            <v>7060675</v>
          </cell>
          <cell r="F46">
            <v>95193</v>
          </cell>
          <cell r="G46">
            <v>0</v>
          </cell>
          <cell r="H46">
            <v>12334232</v>
          </cell>
        </row>
        <row r="47">
          <cell r="A47">
            <v>2056</v>
          </cell>
          <cell r="B47">
            <v>2601093</v>
          </cell>
          <cell r="C47">
            <v>3189220</v>
          </cell>
          <cell r="D47">
            <v>11366937</v>
          </cell>
          <cell r="E47">
            <v>6466623</v>
          </cell>
          <cell r="F47">
            <v>78311</v>
          </cell>
          <cell r="G47">
            <v>0</v>
          </cell>
          <cell r="H47">
            <v>11366937</v>
          </cell>
        </row>
        <row r="48">
          <cell r="A48">
            <v>2057</v>
          </cell>
          <cell r="B48">
            <v>2329342</v>
          </cell>
          <cell r="C48">
            <v>2940305</v>
          </cell>
          <cell r="D48">
            <v>10435441</v>
          </cell>
          <cell r="E48">
            <v>5903065</v>
          </cell>
          <cell r="F48">
            <v>63891</v>
          </cell>
          <cell r="G48">
            <v>0</v>
          </cell>
          <cell r="H48">
            <v>10435441</v>
          </cell>
        </row>
        <row r="49">
          <cell r="A49">
            <v>2058</v>
          </cell>
          <cell r="B49">
            <v>2084866</v>
          </cell>
          <cell r="C49">
            <v>2705585</v>
          </cell>
          <cell r="D49">
            <v>9543756</v>
          </cell>
          <cell r="E49">
            <v>5371051</v>
          </cell>
          <cell r="F49">
            <v>51751</v>
          </cell>
          <cell r="G49">
            <v>0</v>
          </cell>
          <cell r="H49">
            <v>9543756</v>
          </cell>
        </row>
        <row r="50">
          <cell r="A50">
            <v>2059</v>
          </cell>
          <cell r="B50">
            <v>1865811</v>
          </cell>
          <cell r="C50">
            <v>2485054</v>
          </cell>
          <cell r="D50">
            <v>8694919</v>
          </cell>
          <cell r="E50">
            <v>4871157</v>
          </cell>
          <cell r="F50">
            <v>41663</v>
          </cell>
          <cell r="G50">
            <v>0</v>
          </cell>
          <cell r="H50">
            <v>8694919</v>
          </cell>
        </row>
        <row r="51">
          <cell r="A51">
            <v>2060</v>
          </cell>
          <cell r="B51">
            <v>1670014</v>
          </cell>
          <cell r="C51">
            <v>2278524</v>
          </cell>
          <cell r="D51">
            <v>7891111</v>
          </cell>
          <cell r="E51">
            <v>4403811</v>
          </cell>
          <cell r="F51">
            <v>33371</v>
          </cell>
          <cell r="G51">
            <v>0</v>
          </cell>
          <cell r="H51">
            <v>7891111</v>
          </cell>
        </row>
        <row r="52">
          <cell r="A52">
            <v>2061</v>
          </cell>
          <cell r="B52">
            <v>1495193</v>
          </cell>
          <cell r="C52">
            <v>2085662</v>
          </cell>
          <cell r="D52">
            <v>7133736</v>
          </cell>
          <cell r="E52">
            <v>3968710</v>
          </cell>
          <cell r="F52">
            <v>26615</v>
          </cell>
          <cell r="G52">
            <v>0</v>
          </cell>
          <cell r="H52">
            <v>7133736</v>
          </cell>
        </row>
        <row r="53">
          <cell r="A53">
            <v>2062</v>
          </cell>
          <cell r="B53">
            <v>1339027</v>
          </cell>
          <cell r="C53">
            <v>1905889</v>
          </cell>
          <cell r="D53">
            <v>6423463</v>
          </cell>
          <cell r="E53">
            <v>3565401</v>
          </cell>
          <cell r="F53">
            <v>21147</v>
          </cell>
          <cell r="G53">
            <v>0</v>
          </cell>
          <cell r="H53">
            <v>6423463</v>
          </cell>
        </row>
        <row r="54">
          <cell r="A54">
            <v>2063</v>
          </cell>
          <cell r="B54">
            <v>1199249</v>
          </cell>
          <cell r="C54">
            <v>1738500</v>
          </cell>
          <cell r="D54">
            <v>5760442</v>
          </cell>
          <cell r="E54">
            <v>3193017</v>
          </cell>
          <cell r="F54">
            <v>16744</v>
          </cell>
          <cell r="G54">
            <v>0</v>
          </cell>
          <cell r="H54">
            <v>5760442</v>
          </cell>
        </row>
        <row r="55">
          <cell r="A55">
            <v>2064</v>
          </cell>
          <cell r="B55">
            <v>1073760</v>
          </cell>
          <cell r="C55">
            <v>1582720</v>
          </cell>
          <cell r="D55">
            <v>5144446</v>
          </cell>
          <cell r="E55">
            <v>2850415</v>
          </cell>
          <cell r="F55">
            <v>13211</v>
          </cell>
          <cell r="G55">
            <v>0</v>
          </cell>
          <cell r="H55">
            <v>5144446</v>
          </cell>
        </row>
        <row r="56">
          <cell r="A56">
            <v>2065</v>
          </cell>
          <cell r="B56">
            <v>960635</v>
          </cell>
          <cell r="C56">
            <v>1437729</v>
          </cell>
          <cell r="D56">
            <v>4574772</v>
          </cell>
          <cell r="E56">
            <v>2536193</v>
          </cell>
          <cell r="F56">
            <v>10387</v>
          </cell>
          <cell r="G56">
            <v>0</v>
          </cell>
          <cell r="H56">
            <v>4574772</v>
          </cell>
        </row>
        <row r="57">
          <cell r="A57">
            <v>2066</v>
          </cell>
          <cell r="B57">
            <v>858157</v>
          </cell>
          <cell r="C57">
            <v>1302738</v>
          </cell>
          <cell r="D57">
            <v>4050231</v>
          </cell>
          <cell r="E57">
            <v>2248709</v>
          </cell>
          <cell r="F57">
            <v>8138</v>
          </cell>
          <cell r="G57">
            <v>0</v>
          </cell>
          <cell r="H57">
            <v>4050231</v>
          </cell>
        </row>
        <row r="58">
          <cell r="A58">
            <v>2067</v>
          </cell>
          <cell r="B58">
            <v>764866</v>
          </cell>
          <cell r="C58">
            <v>1176929</v>
          </cell>
          <cell r="D58">
            <v>3569290</v>
          </cell>
          <cell r="E58">
            <v>1986314</v>
          </cell>
          <cell r="F58">
            <v>6353</v>
          </cell>
          <cell r="G58">
            <v>0</v>
          </cell>
          <cell r="H58">
            <v>3569290</v>
          </cell>
        </row>
        <row r="59">
          <cell r="A59">
            <v>2068</v>
          </cell>
          <cell r="B59">
            <v>679570</v>
          </cell>
          <cell r="C59">
            <v>1059488</v>
          </cell>
          <cell r="D59">
            <v>3130148</v>
          </cell>
          <cell r="E59">
            <v>1747420</v>
          </cell>
          <cell r="F59">
            <v>4940</v>
          </cell>
          <cell r="G59">
            <v>0</v>
          </cell>
          <cell r="H59">
            <v>3130148</v>
          </cell>
        </row>
        <row r="60">
          <cell r="A60">
            <v>2069</v>
          </cell>
          <cell r="B60">
            <v>601325</v>
          </cell>
          <cell r="C60">
            <v>949689</v>
          </cell>
          <cell r="D60">
            <v>2730826</v>
          </cell>
          <cell r="E60">
            <v>1530537</v>
          </cell>
          <cell r="F60">
            <v>3827</v>
          </cell>
          <cell r="G60">
            <v>0</v>
          </cell>
          <cell r="H60">
            <v>2730826</v>
          </cell>
        </row>
        <row r="61">
          <cell r="A61">
            <v>2070</v>
          </cell>
          <cell r="B61">
            <v>529418</v>
          </cell>
          <cell r="C61">
            <v>846997</v>
          </cell>
          <cell r="D61">
            <v>2369300</v>
          </cell>
          <cell r="E61">
            <v>1334252</v>
          </cell>
          <cell r="F61">
            <v>2952</v>
          </cell>
          <cell r="G61">
            <v>0</v>
          </cell>
          <cell r="H61">
            <v>2369300</v>
          </cell>
        </row>
        <row r="62">
          <cell r="A62">
            <v>2071</v>
          </cell>
          <cell r="B62">
            <v>463354</v>
          </cell>
          <cell r="C62">
            <v>751049</v>
          </cell>
          <cell r="D62">
            <v>2043461</v>
          </cell>
          <cell r="E62">
            <v>1157104</v>
          </cell>
          <cell r="F62">
            <v>2264</v>
          </cell>
          <cell r="G62">
            <v>0</v>
          </cell>
          <cell r="H62">
            <v>2043461</v>
          </cell>
        </row>
        <row r="63">
          <cell r="A63">
            <v>2072</v>
          </cell>
          <cell r="B63">
            <v>402788</v>
          </cell>
          <cell r="C63">
            <v>661575</v>
          </cell>
          <cell r="D63">
            <v>1751079</v>
          </cell>
          <cell r="E63">
            <v>997689</v>
          </cell>
          <cell r="F63">
            <v>1723</v>
          </cell>
          <cell r="G63">
            <v>0</v>
          </cell>
          <cell r="H63">
            <v>1751079</v>
          </cell>
        </row>
        <row r="64">
          <cell r="A64">
            <v>2073</v>
          </cell>
          <cell r="B64">
            <v>347474</v>
          </cell>
          <cell r="C64">
            <v>578423</v>
          </cell>
          <cell r="D64">
            <v>1489883</v>
          </cell>
          <cell r="E64">
            <v>854682</v>
          </cell>
          <cell r="F64">
            <v>1300</v>
          </cell>
          <cell r="G64">
            <v>0</v>
          </cell>
          <cell r="H64">
            <v>1489883</v>
          </cell>
        </row>
        <row r="65">
          <cell r="A65">
            <v>2074</v>
          </cell>
          <cell r="B65">
            <v>297236</v>
          </cell>
          <cell r="C65">
            <v>501511</v>
          </cell>
          <cell r="D65">
            <v>1257754</v>
          </cell>
          <cell r="E65">
            <v>726951</v>
          </cell>
          <cell r="F65">
            <v>971</v>
          </cell>
          <cell r="G65">
            <v>0</v>
          </cell>
          <cell r="H65">
            <v>1257754</v>
          </cell>
        </row>
        <row r="66">
          <cell r="A66">
            <v>2075</v>
          </cell>
          <cell r="B66">
            <v>251934</v>
          </cell>
          <cell r="C66">
            <v>430855</v>
          </cell>
          <cell r="D66">
            <v>1052695</v>
          </cell>
          <cell r="E66">
            <v>613432</v>
          </cell>
          <cell r="F66">
            <v>717</v>
          </cell>
          <cell r="G66">
            <v>0</v>
          </cell>
          <cell r="H66">
            <v>1052695</v>
          </cell>
        </row>
        <row r="67">
          <cell r="A67">
            <v>2076</v>
          </cell>
          <cell r="B67">
            <v>211424</v>
          </cell>
          <cell r="C67">
            <v>366472</v>
          </cell>
          <cell r="D67">
            <v>872772</v>
          </cell>
          <cell r="E67">
            <v>513078</v>
          </cell>
          <cell r="F67">
            <v>521</v>
          </cell>
          <cell r="G67">
            <v>0</v>
          </cell>
          <cell r="H67">
            <v>872772</v>
          </cell>
        </row>
        <row r="68">
          <cell r="A68">
            <v>2077</v>
          </cell>
          <cell r="B68">
            <v>175529</v>
          </cell>
          <cell r="C68">
            <v>308276</v>
          </cell>
          <cell r="D68">
            <v>716179</v>
          </cell>
          <cell r="E68">
            <v>424936</v>
          </cell>
          <cell r="F68">
            <v>372</v>
          </cell>
          <cell r="G68">
            <v>0</v>
          </cell>
          <cell r="H68">
            <v>716179</v>
          </cell>
        </row>
        <row r="69">
          <cell r="A69">
            <v>2078</v>
          </cell>
          <cell r="B69">
            <v>144028</v>
          </cell>
          <cell r="C69">
            <v>256163</v>
          </cell>
          <cell r="D69">
            <v>581075</v>
          </cell>
          <cell r="E69">
            <v>348052</v>
          </cell>
          <cell r="F69">
            <v>261</v>
          </cell>
          <cell r="G69">
            <v>0</v>
          </cell>
          <cell r="H69">
            <v>581075</v>
          </cell>
        </row>
        <row r="70">
          <cell r="A70">
            <v>2079</v>
          </cell>
          <cell r="B70">
            <v>116699</v>
          </cell>
          <cell r="C70">
            <v>209996</v>
          </cell>
          <cell r="D70">
            <v>465627</v>
          </cell>
          <cell r="E70">
            <v>281598</v>
          </cell>
          <cell r="F70">
            <v>179</v>
          </cell>
          <cell r="G70">
            <v>0</v>
          </cell>
          <cell r="H70">
            <v>465627</v>
          </cell>
        </row>
        <row r="71">
          <cell r="A71">
            <v>2080</v>
          </cell>
          <cell r="B71">
            <v>93299</v>
          </cell>
          <cell r="C71">
            <v>169617</v>
          </cell>
          <cell r="D71">
            <v>368112</v>
          </cell>
          <cell r="E71">
            <v>224810</v>
          </cell>
          <cell r="F71">
            <v>119</v>
          </cell>
          <cell r="G71">
            <v>0</v>
          </cell>
          <cell r="H71">
            <v>368112</v>
          </cell>
        </row>
        <row r="72">
          <cell r="A72">
            <v>2081</v>
          </cell>
          <cell r="B72">
            <v>73537</v>
          </cell>
          <cell r="C72">
            <v>134841</v>
          </cell>
          <cell r="D72">
            <v>286815</v>
          </cell>
          <cell r="E72">
            <v>176878</v>
          </cell>
          <cell r="F72">
            <v>77</v>
          </cell>
          <cell r="G72">
            <v>0</v>
          </cell>
          <cell r="H72">
            <v>286815</v>
          </cell>
        </row>
        <row r="73">
          <cell r="A73">
            <v>2082</v>
          </cell>
          <cell r="B73">
            <v>57087</v>
          </cell>
          <cell r="C73">
            <v>105384</v>
          </cell>
          <cell r="D73">
            <v>220003</v>
          </cell>
          <cell r="E73">
            <v>136990</v>
          </cell>
          <cell r="F73">
            <v>49</v>
          </cell>
          <cell r="G73">
            <v>0</v>
          </cell>
          <cell r="H73">
            <v>220003</v>
          </cell>
        </row>
        <row r="74">
          <cell r="A74">
            <v>2083</v>
          </cell>
          <cell r="B74">
            <v>43607</v>
          </cell>
          <cell r="C74">
            <v>80871</v>
          </cell>
          <cell r="D74">
            <v>165974</v>
          </cell>
          <cell r="E74">
            <v>104331</v>
          </cell>
          <cell r="F74">
            <v>30</v>
          </cell>
          <cell r="G74">
            <v>0</v>
          </cell>
          <cell r="H74">
            <v>165974</v>
          </cell>
        </row>
        <row r="75">
          <cell r="A75">
            <v>2084</v>
          </cell>
          <cell r="B75">
            <v>32746</v>
          </cell>
          <cell r="C75">
            <v>60866</v>
          </cell>
          <cell r="D75">
            <v>123025</v>
          </cell>
          <cell r="E75">
            <v>78054</v>
          </cell>
          <cell r="F75">
            <v>17</v>
          </cell>
          <cell r="G75">
            <v>0</v>
          </cell>
          <cell r="H75">
            <v>123025</v>
          </cell>
        </row>
        <row r="76">
          <cell r="A76">
            <v>2085</v>
          </cell>
          <cell r="B76">
            <v>24153</v>
          </cell>
          <cell r="C76">
            <v>44879</v>
          </cell>
          <cell r="D76">
            <v>89494</v>
          </cell>
          <cell r="E76">
            <v>57312</v>
          </cell>
          <cell r="F76">
            <v>10</v>
          </cell>
          <cell r="G76">
            <v>0</v>
          </cell>
          <cell r="H76">
            <v>89494</v>
          </cell>
        </row>
        <row r="77">
          <cell r="A77">
            <v>2086</v>
          </cell>
          <cell r="B77">
            <v>17484</v>
          </cell>
          <cell r="C77">
            <v>32379</v>
          </cell>
          <cell r="D77">
            <v>63823</v>
          </cell>
          <cell r="E77">
            <v>41267</v>
          </cell>
          <cell r="F77">
            <v>5</v>
          </cell>
          <cell r="G77">
            <v>0</v>
          </cell>
          <cell r="H77">
            <v>63823</v>
          </cell>
        </row>
        <row r="78">
          <cell r="A78">
            <v>2087</v>
          </cell>
          <cell r="B78">
            <v>12406</v>
          </cell>
          <cell r="C78">
            <v>22827</v>
          </cell>
          <cell r="D78">
            <v>44578</v>
          </cell>
          <cell r="E78">
            <v>29119</v>
          </cell>
          <cell r="F78">
            <v>3</v>
          </cell>
          <cell r="G78">
            <v>0</v>
          </cell>
          <cell r="H78">
            <v>44578</v>
          </cell>
        </row>
        <row r="79">
          <cell r="A79">
            <v>2088</v>
          </cell>
          <cell r="B79">
            <v>8623</v>
          </cell>
          <cell r="C79">
            <v>15706</v>
          </cell>
          <cell r="D79">
            <v>30459</v>
          </cell>
          <cell r="E79">
            <v>20125</v>
          </cell>
          <cell r="F79">
            <v>1</v>
          </cell>
          <cell r="G79">
            <v>0</v>
          </cell>
          <cell r="H79">
            <v>30459</v>
          </cell>
        </row>
        <row r="80">
          <cell r="A80">
            <v>2089</v>
          </cell>
          <cell r="B80">
            <v>5864</v>
          </cell>
          <cell r="C80">
            <v>10535</v>
          </cell>
          <cell r="D80">
            <v>20335</v>
          </cell>
          <cell r="E80">
            <v>13620</v>
          </cell>
          <cell r="F80">
            <v>1</v>
          </cell>
          <cell r="G80">
            <v>0</v>
          </cell>
          <cell r="H80">
            <v>20335</v>
          </cell>
        </row>
        <row r="81">
          <cell r="A81">
            <v>2090</v>
          </cell>
          <cell r="B81">
            <v>3898</v>
          </cell>
          <cell r="C81">
            <v>6880</v>
          </cell>
          <cell r="D81">
            <v>13252</v>
          </cell>
          <cell r="E81">
            <v>9028</v>
          </cell>
          <cell r="F81">
            <v>0</v>
          </cell>
          <cell r="G81">
            <v>0</v>
          </cell>
          <cell r="H81">
            <v>13252</v>
          </cell>
        </row>
        <row r="82">
          <cell r="A82">
            <v>2091</v>
          </cell>
          <cell r="B82">
            <v>2528</v>
          </cell>
          <cell r="C82">
            <v>4367</v>
          </cell>
          <cell r="D82">
            <v>8423</v>
          </cell>
          <cell r="E82">
            <v>5867</v>
          </cell>
          <cell r="F82">
            <v>0</v>
          </cell>
          <cell r="G82">
            <v>0</v>
          </cell>
          <cell r="H82">
            <v>8423</v>
          </cell>
        </row>
        <row r="83">
          <cell r="A83">
            <v>2092</v>
          </cell>
          <cell r="B83">
            <v>1598</v>
          </cell>
          <cell r="C83">
            <v>2692</v>
          </cell>
          <cell r="D83">
            <v>5214</v>
          </cell>
          <cell r="E83">
            <v>3746</v>
          </cell>
          <cell r="F83">
            <v>0</v>
          </cell>
          <cell r="G83">
            <v>0</v>
          </cell>
          <cell r="H83">
            <v>5214</v>
          </cell>
        </row>
        <row r="84">
          <cell r="A84">
            <v>2093</v>
          </cell>
          <cell r="B84">
            <v>984</v>
          </cell>
          <cell r="C84">
            <v>1609</v>
          </cell>
          <cell r="D84">
            <v>3139</v>
          </cell>
          <cell r="E84">
            <v>2358</v>
          </cell>
          <cell r="F84">
            <v>0</v>
          </cell>
          <cell r="G84">
            <v>0</v>
          </cell>
          <cell r="H84">
            <v>3139</v>
          </cell>
        </row>
        <row r="85">
          <cell r="A85">
            <v>2094</v>
          </cell>
          <cell r="B85">
            <v>589</v>
          </cell>
          <cell r="C85">
            <v>932</v>
          </cell>
          <cell r="D85">
            <v>1837</v>
          </cell>
          <cell r="E85">
            <v>1470</v>
          </cell>
          <cell r="F85">
            <v>0</v>
          </cell>
          <cell r="G85">
            <v>0</v>
          </cell>
          <cell r="H85">
            <v>1837</v>
          </cell>
        </row>
        <row r="86">
          <cell r="A86">
            <v>2095</v>
          </cell>
          <cell r="B86">
            <v>342</v>
          </cell>
          <cell r="C86">
            <v>523</v>
          </cell>
          <cell r="D86">
            <v>1045</v>
          </cell>
          <cell r="E86">
            <v>911</v>
          </cell>
          <cell r="F86">
            <v>0</v>
          </cell>
          <cell r="G86">
            <v>0</v>
          </cell>
          <cell r="H86">
            <v>1045</v>
          </cell>
        </row>
        <row r="87">
          <cell r="A87">
            <v>2096</v>
          </cell>
          <cell r="B87">
            <v>192</v>
          </cell>
          <cell r="C87">
            <v>284</v>
          </cell>
          <cell r="D87">
            <v>577</v>
          </cell>
          <cell r="E87">
            <v>566</v>
          </cell>
          <cell r="F87">
            <v>0</v>
          </cell>
          <cell r="G87">
            <v>0</v>
          </cell>
          <cell r="H87">
            <v>577</v>
          </cell>
        </row>
        <row r="88">
          <cell r="A88">
            <v>2097</v>
          </cell>
          <cell r="B88">
            <v>105</v>
          </cell>
          <cell r="C88">
            <v>149</v>
          </cell>
          <cell r="D88">
            <v>309</v>
          </cell>
          <cell r="E88">
            <v>355</v>
          </cell>
          <cell r="F88">
            <v>0</v>
          </cell>
          <cell r="G88">
            <v>0</v>
          </cell>
          <cell r="H88">
            <v>309</v>
          </cell>
        </row>
      </sheetData>
      <sheetData sheetId="22"/>
      <sheetData sheetId="23"/>
      <sheetData sheetId="24"/>
      <sheetData sheetId="2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26"/>
  <sheetViews>
    <sheetView tabSelected="1" zoomScale="90" zoomScaleNormal="90" workbookViewId="0"/>
  </sheetViews>
  <sheetFormatPr defaultRowHeight="14.6" x14ac:dyDescent="0.4"/>
  <cols>
    <col min="1" max="1" width="74.53515625" customWidth="1"/>
    <col min="2" max="2" width="14.15234375" customWidth="1"/>
    <col min="3" max="3" width="49.69140625" customWidth="1"/>
    <col min="4" max="4" width="8.84375" customWidth="1"/>
    <col min="5" max="5" width="12.53515625" bestFit="1" customWidth="1"/>
    <col min="6" max="6" width="12" customWidth="1"/>
    <col min="7" max="7" width="9.84375" bestFit="1" customWidth="1"/>
    <col min="8" max="9" width="9.84375" customWidth="1"/>
    <col min="10" max="10" width="113.23046875" customWidth="1"/>
  </cols>
  <sheetData>
    <row r="1" spans="1:10" x14ac:dyDescent="0.4">
      <c r="A1" t="s">
        <v>43</v>
      </c>
      <c r="E1" s="121"/>
      <c r="F1" s="121"/>
      <c r="G1" s="121"/>
      <c r="H1" s="121"/>
      <c r="I1" s="121"/>
      <c r="J1" s="121"/>
    </row>
    <row r="2" spans="1:10" ht="15" thickBot="1" x14ac:dyDescent="0.45">
      <c r="A2" t="s">
        <v>107</v>
      </c>
      <c r="E2" s="121"/>
      <c r="F2" s="121"/>
      <c r="G2" s="121"/>
      <c r="H2" s="121"/>
      <c r="I2" s="121"/>
      <c r="J2" s="121"/>
    </row>
    <row r="3" spans="1:10" ht="15" thickBot="1" x14ac:dyDescent="0.45">
      <c r="A3" s="85" t="s">
        <v>63</v>
      </c>
      <c r="E3" s="149" t="s">
        <v>104</v>
      </c>
      <c r="F3" s="150"/>
      <c r="G3" s="151"/>
      <c r="H3" s="122"/>
      <c r="I3" s="122"/>
      <c r="J3" s="121"/>
    </row>
    <row r="4" spans="1:10" ht="43.75" x14ac:dyDescent="0.4">
      <c r="B4" s="93"/>
      <c r="E4" s="123" t="s">
        <v>105</v>
      </c>
      <c r="F4" s="123" t="s">
        <v>108</v>
      </c>
      <c r="G4" s="124" t="s">
        <v>29</v>
      </c>
      <c r="H4" s="124"/>
      <c r="I4" s="124"/>
      <c r="J4" s="121"/>
    </row>
    <row r="5" spans="1:10" ht="32.25" customHeight="1" x14ac:dyDescent="0.4">
      <c r="A5" s="85"/>
      <c r="B5" s="61" t="s">
        <v>44</v>
      </c>
      <c r="E5" s="123" t="s">
        <v>44</v>
      </c>
      <c r="F5" s="123" t="s">
        <v>44</v>
      </c>
      <c r="G5" s="123" t="s">
        <v>44</v>
      </c>
      <c r="H5" s="123"/>
      <c r="I5" s="123"/>
      <c r="J5" s="121"/>
    </row>
    <row r="6" spans="1:10" x14ac:dyDescent="0.4">
      <c r="A6" s="60" t="s">
        <v>49</v>
      </c>
      <c r="B6" s="62">
        <v>44742</v>
      </c>
      <c r="E6" s="125">
        <v>44742</v>
      </c>
      <c r="F6" s="125">
        <v>44742</v>
      </c>
      <c r="G6" s="125">
        <v>44742</v>
      </c>
      <c r="H6" s="125"/>
      <c r="I6" s="125" t="s">
        <v>109</v>
      </c>
      <c r="J6" s="126" t="s">
        <v>106</v>
      </c>
    </row>
    <row r="7" spans="1:10" x14ac:dyDescent="0.4">
      <c r="A7" t="s">
        <v>99</v>
      </c>
      <c r="B7" s="58">
        <f>-'(1) KU'!P14</f>
        <v>-116099.10701577182</v>
      </c>
      <c r="C7" s="57" t="s">
        <v>58</v>
      </c>
      <c r="D7" s="57"/>
      <c r="E7" s="127">
        <v>-110229.34</v>
      </c>
      <c r="F7" s="127">
        <v>-5869.7650000000003</v>
      </c>
      <c r="G7" s="128">
        <f>SUM(E7:F7)</f>
        <v>-116099.105</v>
      </c>
      <c r="H7" s="128"/>
      <c r="I7" s="128">
        <f>B7-G7</f>
        <v>-2.0157718245172873E-3</v>
      </c>
      <c r="J7" s="121"/>
    </row>
    <row r="8" spans="1:10" x14ac:dyDescent="0.4">
      <c r="A8" t="s">
        <v>103</v>
      </c>
      <c r="B8" s="120">
        <f>'(5) ADIT'!C36</f>
        <v>27140</v>
      </c>
      <c r="C8" s="57" t="s">
        <v>64</v>
      </c>
      <c r="D8" s="57"/>
      <c r="E8" s="129">
        <f>-E7*0.2495</f>
        <v>27502.22033</v>
      </c>
      <c r="F8" s="129"/>
      <c r="G8" s="129">
        <f>-G7*0.2495</f>
        <v>28966.726697499998</v>
      </c>
      <c r="H8" s="130"/>
      <c r="I8" s="131">
        <f>B8-G8</f>
        <v>-1826.7266974999984</v>
      </c>
      <c r="J8" s="121" t="s">
        <v>130</v>
      </c>
    </row>
    <row r="9" spans="1:10" x14ac:dyDescent="0.4">
      <c r="A9" t="s">
        <v>46</v>
      </c>
      <c r="B9" s="58">
        <f>SUM(B7:B8)</f>
        <v>-88959.10701577182</v>
      </c>
      <c r="E9" s="127">
        <f>SUM(E7:E8)</f>
        <v>-82727.11967</v>
      </c>
      <c r="F9" s="127">
        <f t="shared" ref="F9:I9" si="0">SUM(F7:F8)</f>
        <v>-5869.7650000000003</v>
      </c>
      <c r="G9" s="127">
        <f t="shared" si="0"/>
        <v>-87132.378302500001</v>
      </c>
      <c r="H9" s="127"/>
      <c r="I9" s="127">
        <f t="shared" si="0"/>
        <v>-1826.7287132718229</v>
      </c>
      <c r="J9" s="121"/>
    </row>
    <row r="10" spans="1:10" x14ac:dyDescent="0.4">
      <c r="A10" t="s">
        <v>45</v>
      </c>
      <c r="B10" s="63">
        <v>0.93600000000000005</v>
      </c>
      <c r="C10" s="92" t="s">
        <v>131</v>
      </c>
      <c r="D10" s="92"/>
      <c r="E10" s="132">
        <v>0.94097187999999998</v>
      </c>
      <c r="F10" s="132">
        <v>0.94099999999999995</v>
      </c>
      <c r="G10" s="132">
        <v>0.94099999999999995</v>
      </c>
      <c r="H10" s="133"/>
      <c r="I10" s="132"/>
      <c r="J10" s="121" t="s">
        <v>110</v>
      </c>
    </row>
    <row r="11" spans="1:10" x14ac:dyDescent="0.4">
      <c r="A11" t="s">
        <v>47</v>
      </c>
      <c r="B11" s="58">
        <f>B9*B10</f>
        <v>-83265.724166762433</v>
      </c>
      <c r="E11" s="127">
        <f>E9*E10</f>
        <v>-77843.893322864882</v>
      </c>
      <c r="F11" s="128">
        <f>F9*F10</f>
        <v>-5523.4488650000003</v>
      </c>
      <c r="G11" s="128">
        <f>G9*G10</f>
        <v>-81991.567982652501</v>
      </c>
      <c r="H11" s="128"/>
      <c r="I11" s="128">
        <f>B11-G11</f>
        <v>-1274.1561841099319</v>
      </c>
      <c r="J11" s="121"/>
    </row>
    <row r="12" spans="1:10" x14ac:dyDescent="0.4">
      <c r="A12" t="s">
        <v>48</v>
      </c>
      <c r="B12" s="63">
        <f>'(3) Rate of Return'!D6</f>
        <v>9.0200755630000004E-2</v>
      </c>
      <c r="C12" s="57" t="s">
        <v>57</v>
      </c>
      <c r="D12" s="57"/>
      <c r="E12" s="134">
        <f>9.0195%</f>
        <v>9.0195000000000011E-2</v>
      </c>
      <c r="F12" s="134">
        <f>E12</f>
        <v>9.0195000000000011E-2</v>
      </c>
      <c r="G12" s="135">
        <f>F12</f>
        <v>9.0195000000000011E-2</v>
      </c>
      <c r="H12" s="135"/>
      <c r="I12" s="135"/>
      <c r="J12" s="121"/>
    </row>
    <row r="13" spans="1:10" ht="15" thickBot="1" x14ac:dyDescent="0.45">
      <c r="A13" t="s">
        <v>101</v>
      </c>
      <c r="B13" s="59">
        <f>B11*B12</f>
        <v>-7510.631237921124</v>
      </c>
      <c r="E13" s="141">
        <f>E11*E12</f>
        <v>-7021.1299582557986</v>
      </c>
      <c r="F13" s="141">
        <f t="shared" ref="F13:G13" si="1">F11*F12</f>
        <v>-498.18747037867507</v>
      </c>
      <c r="G13" s="136">
        <f t="shared" si="1"/>
        <v>-7395.2294741953428</v>
      </c>
      <c r="H13" s="137"/>
      <c r="I13" s="136">
        <f>B13-G13</f>
        <v>-115.40176372578117</v>
      </c>
      <c r="J13" s="121"/>
    </row>
    <row r="14" spans="1:10" ht="15" thickTop="1" x14ac:dyDescent="0.4">
      <c r="E14" s="152" t="s">
        <v>112</v>
      </c>
      <c r="F14" s="152"/>
      <c r="G14" s="152"/>
      <c r="H14" s="121"/>
      <c r="I14" s="121"/>
      <c r="J14" s="121"/>
    </row>
    <row r="15" spans="1:10" x14ac:dyDescent="0.4">
      <c r="E15" s="121"/>
      <c r="F15" s="121"/>
      <c r="G15" s="121"/>
      <c r="H15" s="121"/>
      <c r="I15" s="121"/>
      <c r="J15" s="121"/>
    </row>
    <row r="16" spans="1:10" x14ac:dyDescent="0.4">
      <c r="A16" s="60" t="s">
        <v>50</v>
      </c>
      <c r="E16" s="121"/>
      <c r="F16" s="121"/>
      <c r="G16" s="121"/>
      <c r="H16" s="121"/>
      <c r="I16" s="121"/>
      <c r="J16" s="121"/>
    </row>
    <row r="17" spans="1:10" x14ac:dyDescent="0.4">
      <c r="A17" t="s">
        <v>65</v>
      </c>
      <c r="B17" s="148">
        <f>'(5) ADIT'!C12</f>
        <v>6404</v>
      </c>
      <c r="C17" s="57" t="s">
        <v>64</v>
      </c>
      <c r="D17" s="57"/>
      <c r="E17" s="121"/>
      <c r="F17" s="121"/>
      <c r="G17" s="121"/>
      <c r="H17" s="121"/>
      <c r="I17" s="121"/>
      <c r="J17" s="121"/>
    </row>
    <row r="18" spans="1:10" x14ac:dyDescent="0.4">
      <c r="A18" t="s">
        <v>66</v>
      </c>
      <c r="B18" s="87">
        <v>1.3390470000000001</v>
      </c>
      <c r="C18" s="57" t="s">
        <v>68</v>
      </c>
      <c r="D18" s="57"/>
      <c r="E18" s="121"/>
      <c r="F18" s="121"/>
      <c r="G18" s="121"/>
      <c r="H18" s="121"/>
      <c r="I18" s="121"/>
      <c r="J18" s="121"/>
    </row>
    <row r="19" spans="1:10" x14ac:dyDescent="0.4">
      <c r="A19" t="s">
        <v>67</v>
      </c>
      <c r="B19" s="65">
        <f>B17*B18</f>
        <v>8575.256988000001</v>
      </c>
      <c r="C19" s="57"/>
      <c r="D19" s="57"/>
      <c r="E19" s="121"/>
      <c r="F19" s="121"/>
      <c r="G19" s="121"/>
      <c r="H19" s="121"/>
      <c r="I19" s="121"/>
      <c r="J19" s="121"/>
    </row>
    <row r="20" spans="1:10" x14ac:dyDescent="0.4">
      <c r="A20" t="s">
        <v>100</v>
      </c>
      <c r="B20" s="86">
        <f>'(1) KU'!P30</f>
        <v>4458.8599721486617</v>
      </c>
      <c r="C20" s="57" t="s">
        <v>58</v>
      </c>
      <c r="D20" s="57"/>
      <c r="E20" s="121"/>
      <c r="F20" s="121"/>
      <c r="G20" s="121"/>
      <c r="H20" s="121"/>
      <c r="I20" s="121"/>
      <c r="J20" s="121"/>
    </row>
    <row r="21" spans="1:10" x14ac:dyDescent="0.4">
      <c r="A21" t="s">
        <v>70</v>
      </c>
      <c r="B21" s="88">
        <f>SUM(B19:B20)</f>
        <v>13034.116960148662</v>
      </c>
      <c r="C21" s="89"/>
      <c r="D21" s="89"/>
      <c r="E21" s="121"/>
      <c r="F21" s="121"/>
      <c r="G21" s="121"/>
      <c r="H21" s="121"/>
      <c r="I21" s="121"/>
      <c r="J21" s="121"/>
    </row>
    <row r="22" spans="1:10" x14ac:dyDescent="0.4">
      <c r="A22" t="s">
        <v>69</v>
      </c>
      <c r="B22" s="14">
        <f>B10</f>
        <v>0.93600000000000005</v>
      </c>
      <c r="E22" s="121"/>
      <c r="F22" s="121"/>
      <c r="G22" s="121"/>
      <c r="H22" s="121"/>
      <c r="I22" s="121"/>
      <c r="J22" s="121"/>
    </row>
    <row r="23" spans="1:10" ht="15" thickBot="1" x14ac:dyDescent="0.45">
      <c r="A23" t="s">
        <v>71</v>
      </c>
      <c r="B23" s="90">
        <f>B21*B22</f>
        <v>12199.933474699148</v>
      </c>
      <c r="E23" s="138">
        <f>E21*E22</f>
        <v>0</v>
      </c>
      <c r="F23" s="138">
        <f>F21*F22</f>
        <v>0</v>
      </c>
      <c r="G23" s="138">
        <f>SUM(E23:F23)</f>
        <v>0</v>
      </c>
      <c r="H23" s="121"/>
      <c r="I23" s="139">
        <f>B23-G23</f>
        <v>12199.933474699148</v>
      </c>
      <c r="J23" s="121" t="s">
        <v>111</v>
      </c>
    </row>
    <row r="24" spans="1:10" ht="15" thickTop="1" x14ac:dyDescent="0.4">
      <c r="E24" s="121"/>
      <c r="F24" s="121"/>
      <c r="G24" s="121"/>
      <c r="H24" s="121"/>
      <c r="I24" s="121"/>
      <c r="J24" s="121"/>
    </row>
    <row r="25" spans="1:10" ht="15" thickBot="1" x14ac:dyDescent="0.45">
      <c r="A25" s="56" t="s">
        <v>102</v>
      </c>
      <c r="B25" s="91">
        <f>B23+B13</f>
        <v>4689.3022367780241</v>
      </c>
      <c r="E25" s="140">
        <f t="shared" ref="E25:G25" si="2">E23+E13</f>
        <v>-7021.1299582557986</v>
      </c>
      <c r="F25" s="140">
        <f t="shared" si="2"/>
        <v>-498.18747037867507</v>
      </c>
      <c r="G25" s="140">
        <f t="shared" si="2"/>
        <v>-7395.2294741953428</v>
      </c>
      <c r="H25" s="121"/>
      <c r="I25" s="140">
        <f>I23+I13</f>
        <v>12084.531710973366</v>
      </c>
      <c r="J25" s="121"/>
    </row>
    <row r="26" spans="1:10" ht="15" thickTop="1" x14ac:dyDescent="0.4"/>
  </sheetData>
  <mergeCells count="2">
    <mergeCell ref="E3:G3"/>
    <mergeCell ref="E14:G14"/>
  </mergeCells>
  <pageMargins left="0.7" right="0.7" top="0.75" bottom="0.75" header="0.3" footer="0.3"/>
  <pageSetup scale="88" fitToHeight="0" orientation="landscape" useFirstPageNumber="1" r:id="rId1"/>
  <headerFooter scaleWithDoc="0">
    <oddFooter xml:space="preserve">&amp;R&amp;"Times New Roman,Bold"&amp;12Rebuttal Exhibit CMG-4
Page &amp;P of 7
</oddFooter>
  </headerFooter>
  <ignoredErrors>
    <ignoredError sqref="B12"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E35"/>
  <sheetViews>
    <sheetView topLeftCell="G15" zoomScaleNormal="100" workbookViewId="0">
      <selection activeCell="K22" sqref="K22"/>
    </sheetView>
  </sheetViews>
  <sheetFormatPr defaultRowHeight="14.6" x14ac:dyDescent="0.4"/>
  <cols>
    <col min="1" max="1" width="53.23046875" customWidth="1"/>
    <col min="2" max="7" width="10.53515625" bestFit="1" customWidth="1"/>
    <col min="8" max="14" width="11.53515625" bestFit="1" customWidth="1"/>
    <col min="16" max="16" width="13.23046875" customWidth="1"/>
  </cols>
  <sheetData>
    <row r="1" spans="1:31" x14ac:dyDescent="0.4">
      <c r="A1" s="1" t="s">
        <v>0</v>
      </c>
      <c r="B1" s="2"/>
      <c r="C1" s="2"/>
      <c r="D1" s="2"/>
      <c r="E1" s="2"/>
      <c r="F1" s="2"/>
      <c r="G1" s="2"/>
      <c r="H1" s="2"/>
      <c r="I1" s="2"/>
      <c r="J1" s="2"/>
      <c r="K1" s="2"/>
      <c r="L1" s="2"/>
      <c r="M1" s="2"/>
      <c r="N1" s="2"/>
      <c r="O1" s="2"/>
      <c r="P1" s="3"/>
    </row>
    <row r="2" spans="1:31" ht="29.15" x14ac:dyDescent="0.4">
      <c r="A2" s="4"/>
      <c r="B2" s="2" t="s">
        <v>1</v>
      </c>
      <c r="C2" s="2" t="s">
        <v>2</v>
      </c>
      <c r="D2" s="2" t="s">
        <v>3</v>
      </c>
      <c r="E2" s="2" t="s">
        <v>4</v>
      </c>
      <c r="F2" s="2" t="s">
        <v>5</v>
      </c>
      <c r="G2" s="2" t="s">
        <v>6</v>
      </c>
      <c r="H2" s="2" t="s">
        <v>7</v>
      </c>
      <c r="I2" s="2" t="s">
        <v>8</v>
      </c>
      <c r="J2" s="2" t="s">
        <v>9</v>
      </c>
      <c r="K2" s="2" t="s">
        <v>10</v>
      </c>
      <c r="L2" s="2" t="s">
        <v>11</v>
      </c>
      <c r="M2" s="2" t="s">
        <v>12</v>
      </c>
      <c r="N2" s="2" t="s">
        <v>13</v>
      </c>
      <c r="O2" s="2"/>
      <c r="P2" s="5" t="s">
        <v>14</v>
      </c>
    </row>
    <row r="3" spans="1:31" x14ac:dyDescent="0.4">
      <c r="A3" s="8"/>
      <c r="B3" s="9"/>
      <c r="C3" s="9"/>
      <c r="D3" s="9"/>
      <c r="E3" s="9"/>
      <c r="F3" s="9"/>
      <c r="G3" s="9"/>
      <c r="H3" s="9"/>
      <c r="I3" s="9"/>
      <c r="J3" s="9"/>
      <c r="K3" s="9"/>
      <c r="L3" s="9"/>
      <c r="M3" s="9"/>
      <c r="N3" s="9"/>
      <c r="O3" s="9"/>
      <c r="P3" s="6"/>
    </row>
    <row r="4" spans="1:31" x14ac:dyDescent="0.4">
      <c r="A4" s="99" t="s">
        <v>91</v>
      </c>
      <c r="B4" s="12">
        <v>37827.125526666598</v>
      </c>
      <c r="C4" s="12">
        <v>38552.902693333301</v>
      </c>
      <c r="D4" s="12">
        <v>39278.679859999997</v>
      </c>
      <c r="E4" s="12">
        <v>40004.457026666598</v>
      </c>
      <c r="F4" s="12">
        <v>40730.234193333301</v>
      </c>
      <c r="G4" s="12">
        <v>41456.011359999997</v>
      </c>
      <c r="H4" s="12">
        <v>42181.788526666598</v>
      </c>
      <c r="I4" s="12">
        <v>43970.08511</v>
      </c>
      <c r="J4" s="12">
        <v>44758.3816933333</v>
      </c>
      <c r="K4" s="12">
        <v>45546.6782766666</v>
      </c>
      <c r="L4" s="12">
        <v>46334.974860000002</v>
      </c>
      <c r="M4" s="12">
        <v>47123.271443333302</v>
      </c>
      <c r="N4" s="12">
        <v>47911.568026666602</v>
      </c>
      <c r="O4" s="7"/>
      <c r="P4" s="98">
        <f>SUM(B4:N4)/13</f>
        <v>42744.319892051244</v>
      </c>
      <c r="Q4" s="16" t="s">
        <v>15</v>
      </c>
    </row>
    <row r="5" spans="1:31" s="11" customFormat="1" x14ac:dyDescent="0.4">
      <c r="A5" s="99" t="s">
        <v>92</v>
      </c>
      <c r="B5" s="12">
        <v>126397.998846242</v>
      </c>
      <c r="C5" s="12">
        <v>125542.96797318599</v>
      </c>
      <c r="D5" s="12">
        <v>124687.937100129</v>
      </c>
      <c r="E5" s="12">
        <v>124387.426965395</v>
      </c>
      <c r="F5" s="12">
        <v>123532.39609233799</v>
      </c>
      <c r="G5" s="12">
        <v>122677.365219282</v>
      </c>
      <c r="H5" s="12">
        <v>122376.85508454801</v>
      </c>
      <c r="I5" s="12">
        <v>121522.003323768</v>
      </c>
      <c r="J5" s="12">
        <v>120667.151562988</v>
      </c>
      <c r="K5" s="12">
        <v>120143.564913594</v>
      </c>
      <c r="L5" s="12">
        <v>119288.713152814</v>
      </c>
      <c r="M5" s="12">
        <v>118433.861392034</v>
      </c>
      <c r="N5" s="12">
        <v>117910.27474264</v>
      </c>
      <c r="O5" s="7"/>
      <c r="P5" s="98">
        <f>SUM(B5:N5)/13</f>
        <v>122120.65510530445</v>
      </c>
      <c r="Q5" s="16" t="s">
        <v>15</v>
      </c>
      <c r="R5"/>
    </row>
    <row r="6" spans="1:31" x14ac:dyDescent="0.4">
      <c r="A6" s="100" t="s">
        <v>93</v>
      </c>
      <c r="B6" s="110">
        <v>-4697.6529999999902</v>
      </c>
      <c r="C6" s="110">
        <v>-4697.6529999999902</v>
      </c>
      <c r="D6" s="110">
        <v>-4697.6529999999902</v>
      </c>
      <c r="E6" s="110">
        <v>-4697.6529999999902</v>
      </c>
      <c r="F6" s="110">
        <v>-4697.6529999999902</v>
      </c>
      <c r="G6" s="110">
        <v>-4697.6529999999902</v>
      </c>
      <c r="H6" s="110">
        <v>-4697.6529999999902</v>
      </c>
      <c r="I6" s="110">
        <v>-4697.6529999999902</v>
      </c>
      <c r="J6" s="110">
        <v>-4697.6529999999902</v>
      </c>
      <c r="K6" s="110">
        <v>-4697.6529999999902</v>
      </c>
      <c r="L6" s="110">
        <v>-4697.6529999999902</v>
      </c>
      <c r="M6" s="110">
        <v>-4697.6529999999902</v>
      </c>
      <c r="N6" s="110">
        <v>-4697.6529999999902</v>
      </c>
      <c r="O6" s="111"/>
      <c r="P6" s="96"/>
      <c r="S6" s="97"/>
      <c r="T6" s="97"/>
      <c r="U6" s="97"/>
      <c r="V6" s="97"/>
      <c r="W6" s="97"/>
      <c r="X6" s="97"/>
      <c r="Y6" s="97"/>
      <c r="Z6" s="97"/>
      <c r="AA6" s="97"/>
      <c r="AB6" s="97"/>
      <c r="AC6" s="97"/>
      <c r="AD6" s="97"/>
      <c r="AE6" s="97"/>
    </row>
    <row r="7" spans="1:31" x14ac:dyDescent="0.4">
      <c r="A7" s="100" t="s">
        <v>94</v>
      </c>
      <c r="B7" s="110">
        <v>-15769.4272409718</v>
      </c>
      <c r="C7" s="110">
        <v>-15793.0859909718</v>
      </c>
      <c r="D7" s="110">
        <v>-15816.744740971801</v>
      </c>
      <c r="E7" s="110">
        <v>-15712.837313891299</v>
      </c>
      <c r="F7" s="110">
        <v>-15736.4960638913</v>
      </c>
      <c r="G7" s="110">
        <v>-15760.1548138913</v>
      </c>
      <c r="H7" s="110">
        <v>-15656.247386810701</v>
      </c>
      <c r="I7" s="110">
        <v>-15678.6088034774</v>
      </c>
      <c r="J7" s="110">
        <v>-15700.970220144</v>
      </c>
      <c r="K7" s="110">
        <v>-15590.8353978094</v>
      </c>
      <c r="L7" s="110">
        <v>-15613.196814475999</v>
      </c>
      <c r="M7" s="110">
        <v>-15635.558231142701</v>
      </c>
      <c r="N7" s="110">
        <v>-15525.423408807999</v>
      </c>
      <c r="O7" s="111"/>
      <c r="P7" s="112">
        <f>SUM(B6:N7)/13</f>
        <v>-20389.159648250563</v>
      </c>
      <c r="Q7" s="97" t="s">
        <v>15</v>
      </c>
      <c r="S7" s="97"/>
      <c r="T7" s="97"/>
      <c r="U7" s="97"/>
      <c r="V7" s="97"/>
      <c r="W7" s="97"/>
      <c r="X7" s="97"/>
      <c r="Y7" s="97"/>
      <c r="Z7" s="97"/>
      <c r="AA7" s="97"/>
      <c r="AB7" s="97"/>
      <c r="AC7" s="97"/>
      <c r="AD7" s="97"/>
      <c r="AE7" s="97"/>
    </row>
    <row r="8" spans="1:31" x14ac:dyDescent="0.4">
      <c r="A8" s="99" t="s">
        <v>95</v>
      </c>
      <c r="B8" s="113">
        <v>-34042.281333333303</v>
      </c>
      <c r="C8" s="113">
        <v>-34076.313666666603</v>
      </c>
      <c r="D8" s="113">
        <v>-34110.345999999998</v>
      </c>
      <c r="E8" s="113">
        <v>-34144.378333333298</v>
      </c>
      <c r="F8" s="113">
        <v>-34178.410666666699</v>
      </c>
      <c r="G8" s="113">
        <v>-34212.442999999999</v>
      </c>
      <c r="H8" s="113">
        <v>-34246.475333333299</v>
      </c>
      <c r="I8" s="113">
        <v>-34280.507666666701</v>
      </c>
      <c r="J8" s="113">
        <v>-34314.54</v>
      </c>
      <c r="K8" s="113">
        <v>-34348.572333333301</v>
      </c>
      <c r="L8" s="113">
        <v>-34382.604666666703</v>
      </c>
      <c r="M8" s="113">
        <v>-34416.637000000002</v>
      </c>
      <c r="N8" s="113">
        <v>-34450.669333333302</v>
      </c>
      <c r="O8" s="114"/>
      <c r="P8" s="115">
        <f>SUM(B8:N8)/13</f>
        <v>-34246.475333333321</v>
      </c>
      <c r="Q8" s="16" t="s">
        <v>15</v>
      </c>
      <c r="S8" s="97"/>
      <c r="T8" s="97"/>
      <c r="U8" s="97"/>
      <c r="V8" s="97"/>
      <c r="W8" s="97"/>
      <c r="X8" s="97"/>
      <c r="Y8" s="97"/>
      <c r="Z8" s="97"/>
      <c r="AA8" s="97"/>
      <c r="AB8" s="97"/>
      <c r="AC8" s="97"/>
      <c r="AD8" s="97"/>
      <c r="AE8" s="97"/>
    </row>
    <row r="9" spans="1:31" x14ac:dyDescent="0.4">
      <c r="A9" s="101" t="s">
        <v>86</v>
      </c>
      <c r="B9" s="102">
        <v>-4502.0640000000003</v>
      </c>
      <c r="C9" s="102">
        <v>-4502.0640000000003</v>
      </c>
      <c r="D9" s="102">
        <v>-4502.0640000000003</v>
      </c>
      <c r="E9" s="102">
        <v>-4502.0640000000003</v>
      </c>
      <c r="F9" s="102">
        <v>-4502.0640000000003</v>
      </c>
      <c r="G9" s="102">
        <v>-4502.0640000000003</v>
      </c>
      <c r="H9" s="102">
        <v>-4502.0640000000003</v>
      </c>
      <c r="I9" s="102">
        <v>-4502.0640000000003</v>
      </c>
      <c r="J9" s="102">
        <v>-4502.0640000000003</v>
      </c>
      <c r="K9" s="102">
        <v>-4502.0640000000003</v>
      </c>
      <c r="L9" s="102">
        <v>-4502.0640000000003</v>
      </c>
      <c r="M9" s="102">
        <v>-4502.0640000000003</v>
      </c>
      <c r="N9" s="102">
        <v>-4502.0640000000003</v>
      </c>
      <c r="P9" s="96"/>
    </row>
    <row r="10" spans="1:31" x14ac:dyDescent="0.4">
      <c r="A10" s="101" t="s">
        <v>87</v>
      </c>
      <c r="B10" s="102">
        <v>10367.128000000001</v>
      </c>
      <c r="C10" s="102">
        <v>10367.128000000001</v>
      </c>
      <c r="D10" s="102">
        <v>10367.128000000001</v>
      </c>
      <c r="E10" s="102">
        <v>10367.128000000001</v>
      </c>
      <c r="F10" s="102">
        <v>10367.128000000001</v>
      </c>
      <c r="G10" s="102">
        <v>10367.128000000001</v>
      </c>
      <c r="H10" s="102">
        <v>10367.128000000001</v>
      </c>
      <c r="I10" s="102">
        <v>10367.128000000001</v>
      </c>
      <c r="J10" s="102">
        <v>10367.128000000001</v>
      </c>
      <c r="K10" s="102">
        <v>10367.128000000001</v>
      </c>
      <c r="L10" s="102">
        <v>10367.128000000001</v>
      </c>
      <c r="M10" s="102">
        <v>10367.128000000001</v>
      </c>
      <c r="N10" s="102">
        <v>10367.128000000001</v>
      </c>
      <c r="P10" s="96"/>
    </row>
    <row r="11" spans="1:31" x14ac:dyDescent="0.4">
      <c r="A11" s="101" t="s">
        <v>88</v>
      </c>
      <c r="B11" s="102">
        <v>-740.98299999999995</v>
      </c>
      <c r="C11" s="102">
        <v>-740.98299999999995</v>
      </c>
      <c r="D11" s="102">
        <v>-740.98299999999995</v>
      </c>
      <c r="E11" s="102">
        <v>-740.98299999999995</v>
      </c>
      <c r="F11" s="102">
        <v>-740.98299999999995</v>
      </c>
      <c r="G11" s="102">
        <v>-740.98299999999995</v>
      </c>
      <c r="H11" s="102">
        <v>-740.98299999999995</v>
      </c>
      <c r="I11" s="102">
        <v>-740.98299999999995</v>
      </c>
      <c r="J11" s="102">
        <v>-740.98299999999995</v>
      </c>
      <c r="K11" s="102">
        <v>-740.98299999999995</v>
      </c>
      <c r="L11" s="102">
        <v>-740.98299999999995</v>
      </c>
      <c r="M11" s="102">
        <v>-740.98299999999995</v>
      </c>
      <c r="N11" s="102">
        <v>-740.98299999999995</v>
      </c>
      <c r="P11" s="96"/>
    </row>
    <row r="12" spans="1:31" x14ac:dyDescent="0.4">
      <c r="A12" s="101" t="s">
        <v>89</v>
      </c>
      <c r="B12" s="102">
        <v>747.71199999999999</v>
      </c>
      <c r="C12" s="102">
        <v>747.71199999999999</v>
      </c>
      <c r="D12" s="102">
        <v>747.71199999999999</v>
      </c>
      <c r="E12" s="102">
        <v>747.71199999999999</v>
      </c>
      <c r="F12" s="102">
        <v>747.71199999999999</v>
      </c>
      <c r="G12" s="102">
        <v>747.71199999999999</v>
      </c>
      <c r="H12" s="102">
        <v>747.71199999999999</v>
      </c>
      <c r="I12" s="102">
        <v>747.71199999999999</v>
      </c>
      <c r="J12" s="102">
        <v>747.71199999999999</v>
      </c>
      <c r="K12" s="102">
        <v>747.71199999999999</v>
      </c>
      <c r="L12" s="102">
        <v>747.71199999999999</v>
      </c>
      <c r="M12" s="102">
        <v>747.71199999999999</v>
      </c>
      <c r="N12" s="102">
        <v>747.71199999999999</v>
      </c>
      <c r="P12" s="96"/>
    </row>
    <row r="13" spans="1:31" x14ac:dyDescent="0.4">
      <c r="A13" s="101" t="s">
        <v>90</v>
      </c>
      <c r="B13" s="104">
        <v>-2.0259999999999998</v>
      </c>
      <c r="C13" s="104">
        <v>-2.0259999999999998</v>
      </c>
      <c r="D13" s="104">
        <v>-2.0259999999999998</v>
      </c>
      <c r="E13" s="104">
        <v>-2.0259999999999998</v>
      </c>
      <c r="F13" s="104">
        <v>-2.0259999999999998</v>
      </c>
      <c r="G13" s="104">
        <v>-2.0259999999999998</v>
      </c>
      <c r="H13" s="104">
        <v>-2.0259999999999998</v>
      </c>
      <c r="I13" s="104">
        <v>-2.0259999999999998</v>
      </c>
      <c r="J13" s="104">
        <v>-2.0259999999999998</v>
      </c>
      <c r="K13" s="104">
        <v>-2.0259999999999998</v>
      </c>
      <c r="L13" s="104">
        <v>-2.0259999999999998</v>
      </c>
      <c r="M13" s="104">
        <v>-2.0259999999999998</v>
      </c>
      <c r="N13" s="104">
        <v>-2.0259999999999998</v>
      </c>
      <c r="P13" s="106">
        <f>SUM(B9:N13)/13</f>
        <v>5869.7670000000089</v>
      </c>
      <c r="Q13" s="16" t="s">
        <v>15</v>
      </c>
    </row>
    <row r="14" spans="1:31" x14ac:dyDescent="0.4">
      <c r="A14" s="108" t="s">
        <v>96</v>
      </c>
      <c r="B14" s="105">
        <f>SUM(B4:B13)</f>
        <v>115585.52979860353</v>
      </c>
      <c r="C14" s="105">
        <f t="shared" ref="C14:N14" si="0">SUM(C4:C13)</f>
        <v>115398.58500888092</v>
      </c>
      <c r="D14" s="105">
        <f t="shared" si="0"/>
        <v>115211.64021915723</v>
      </c>
      <c r="E14" s="105">
        <f t="shared" si="0"/>
        <v>115706.78234483702</v>
      </c>
      <c r="F14" s="105">
        <f t="shared" si="0"/>
        <v>115519.83755511332</v>
      </c>
      <c r="G14" s="105">
        <f t="shared" si="0"/>
        <v>115332.8927653907</v>
      </c>
      <c r="H14" s="105">
        <f t="shared" si="0"/>
        <v>115828.03489107061</v>
      </c>
      <c r="I14" s="105">
        <f t="shared" si="0"/>
        <v>116705.08596362393</v>
      </c>
      <c r="J14" s="105">
        <f t="shared" si="0"/>
        <v>116582.13703617732</v>
      </c>
      <c r="K14" s="105">
        <f t="shared" si="0"/>
        <v>116922.94945911792</v>
      </c>
      <c r="L14" s="105">
        <f t="shared" si="0"/>
        <v>116800.00053167132</v>
      </c>
      <c r="M14" s="105">
        <f t="shared" si="0"/>
        <v>116677.0516042246</v>
      </c>
      <c r="N14" s="105">
        <f t="shared" si="0"/>
        <v>117017.86402716533</v>
      </c>
      <c r="P14" s="109">
        <f>SUM(B14:N14)/13</f>
        <v>116099.10701577182</v>
      </c>
      <c r="Q14" s="56" t="s">
        <v>98</v>
      </c>
    </row>
    <row r="16" spans="1:31" ht="31.5" customHeight="1" x14ac:dyDescent="0.4">
      <c r="A16" s="107" t="s">
        <v>72</v>
      </c>
      <c r="B16" s="117"/>
      <c r="C16" s="17">
        <v>7.2499999999999995E-2</v>
      </c>
      <c r="D16" s="17">
        <v>7.2499999999999995E-2</v>
      </c>
      <c r="E16" s="17">
        <v>7.2499999999999995E-2</v>
      </c>
      <c r="F16" s="17">
        <v>7.2499999999999995E-2</v>
      </c>
      <c r="G16" s="17">
        <v>7.2499999999999995E-2</v>
      </c>
      <c r="H16" s="17">
        <v>7.2499999999999995E-2</v>
      </c>
      <c r="I16" s="17">
        <v>7.2499999999999995E-2</v>
      </c>
      <c r="J16" s="17">
        <v>7.2499999999999995E-2</v>
      </c>
      <c r="K16" s="17">
        <v>7.2499999999999995E-2</v>
      </c>
      <c r="L16" s="17">
        <v>7.2499999999999995E-2</v>
      </c>
      <c r="M16" s="17">
        <v>7.2499999999999995E-2</v>
      </c>
      <c r="N16" s="17">
        <v>7.2499999999999995E-2</v>
      </c>
      <c r="O16" s="153" t="s">
        <v>132</v>
      </c>
      <c r="P16" s="153"/>
      <c r="Q16" s="153"/>
      <c r="R16" s="153"/>
    </row>
    <row r="17" spans="1:18" x14ac:dyDescent="0.4">
      <c r="A17" s="107" t="s">
        <v>60</v>
      </c>
      <c r="B17" s="117"/>
      <c r="C17" s="63">
        <f t="shared" ref="C17:N17" si="1">0.046*C16</f>
        <v>3.3349999999999999E-3</v>
      </c>
      <c r="D17" s="63">
        <f t="shared" si="1"/>
        <v>3.3349999999999999E-3</v>
      </c>
      <c r="E17" s="63">
        <f t="shared" si="1"/>
        <v>3.3349999999999999E-3</v>
      </c>
      <c r="F17" s="63">
        <f t="shared" si="1"/>
        <v>3.3349999999999999E-3</v>
      </c>
      <c r="G17" s="63">
        <f t="shared" si="1"/>
        <v>3.3349999999999999E-3</v>
      </c>
      <c r="H17" s="63">
        <f t="shared" si="1"/>
        <v>3.3349999999999999E-3</v>
      </c>
      <c r="I17" s="63">
        <f t="shared" si="1"/>
        <v>3.3349999999999999E-3</v>
      </c>
      <c r="J17" s="63">
        <f t="shared" si="1"/>
        <v>3.3349999999999999E-3</v>
      </c>
      <c r="K17" s="63">
        <f t="shared" si="1"/>
        <v>3.3349999999999999E-3</v>
      </c>
      <c r="L17" s="63">
        <f t="shared" si="1"/>
        <v>3.3349999999999999E-3</v>
      </c>
      <c r="M17" s="63">
        <f t="shared" si="1"/>
        <v>3.3349999999999999E-3</v>
      </c>
      <c r="N17" s="63">
        <f t="shared" si="1"/>
        <v>3.3349999999999999E-3</v>
      </c>
      <c r="O17" s="92" t="s">
        <v>61</v>
      </c>
    </row>
    <row r="18" spans="1:18" x14ac:dyDescent="0.4">
      <c r="A18" s="107" t="s">
        <v>73</v>
      </c>
      <c r="B18" s="118"/>
      <c r="C18" s="14">
        <f t="shared" ref="C18:N18" si="2">C16+C17</f>
        <v>7.5835E-2</v>
      </c>
      <c r="D18" s="14">
        <f t="shared" si="2"/>
        <v>7.5835E-2</v>
      </c>
      <c r="E18" s="14">
        <f t="shared" si="2"/>
        <v>7.5835E-2</v>
      </c>
      <c r="F18" s="14">
        <f t="shared" si="2"/>
        <v>7.5835E-2</v>
      </c>
      <c r="G18" s="14">
        <f t="shared" si="2"/>
        <v>7.5835E-2</v>
      </c>
      <c r="H18" s="14">
        <f t="shared" si="2"/>
        <v>7.5835E-2</v>
      </c>
      <c r="I18" s="14">
        <f t="shared" si="2"/>
        <v>7.5835E-2</v>
      </c>
      <c r="J18" s="14">
        <f t="shared" si="2"/>
        <v>7.5835E-2</v>
      </c>
      <c r="K18" s="14">
        <f t="shared" si="2"/>
        <v>7.5835E-2</v>
      </c>
      <c r="L18" s="14">
        <f t="shared" si="2"/>
        <v>7.5835E-2</v>
      </c>
      <c r="M18" s="14">
        <f t="shared" si="2"/>
        <v>7.5835E-2</v>
      </c>
      <c r="N18" s="14">
        <f t="shared" si="2"/>
        <v>7.5835E-2</v>
      </c>
    </row>
    <row r="19" spans="1:18" x14ac:dyDescent="0.4">
      <c r="B19" s="119"/>
    </row>
    <row r="20" spans="1:18" x14ac:dyDescent="0.4">
      <c r="A20" s="107" t="s">
        <v>75</v>
      </c>
      <c r="B20" s="116"/>
      <c r="C20" s="94">
        <f t="shared" ref="C20:N20" si="3">(C4*C18)/12</f>
        <v>243.6382813124109</v>
      </c>
      <c r="D20" s="94">
        <f t="shared" si="3"/>
        <v>248.22489059859163</v>
      </c>
      <c r="E20" s="94">
        <f t="shared" si="3"/>
        <v>252.81149988477179</v>
      </c>
      <c r="F20" s="94">
        <f t="shared" si="3"/>
        <v>257.39810917095258</v>
      </c>
      <c r="G20" s="94">
        <f t="shared" si="3"/>
        <v>261.98471845713328</v>
      </c>
      <c r="H20" s="94">
        <f t="shared" si="3"/>
        <v>266.57132774331347</v>
      </c>
      <c r="I20" s="94">
        <f t="shared" si="3"/>
        <v>277.87261702640416</v>
      </c>
      <c r="J20" s="94">
        <f t="shared" si="3"/>
        <v>282.85432297616092</v>
      </c>
      <c r="K20" s="94">
        <f t="shared" si="3"/>
        <v>287.83602892591762</v>
      </c>
      <c r="L20" s="94">
        <f t="shared" si="3"/>
        <v>292.817734875675</v>
      </c>
      <c r="M20" s="94">
        <f t="shared" si="3"/>
        <v>297.79944082543176</v>
      </c>
      <c r="N20" s="94">
        <f t="shared" si="3"/>
        <v>302.78114677518846</v>
      </c>
    </row>
    <row r="21" spans="1:18" x14ac:dyDescent="0.4">
      <c r="A21" s="107"/>
      <c r="B21" s="116"/>
      <c r="C21" s="65"/>
      <c r="D21" s="65"/>
      <c r="E21" s="65"/>
      <c r="F21" s="65"/>
      <c r="G21" s="65"/>
      <c r="H21" s="65"/>
      <c r="I21" s="65"/>
      <c r="J21" s="65"/>
      <c r="K21" s="65"/>
      <c r="L21" s="65"/>
      <c r="M21" s="65"/>
      <c r="N21" s="65"/>
    </row>
    <row r="22" spans="1:18" x14ac:dyDescent="0.4">
      <c r="A22" s="107" t="s">
        <v>76</v>
      </c>
      <c r="B22" s="116"/>
      <c r="C22" s="65">
        <v>0</v>
      </c>
      <c r="D22" s="65">
        <v>0</v>
      </c>
      <c r="E22" s="65">
        <f>'(6) 15 year vs DC'!E4</f>
        <v>554.52075000000002</v>
      </c>
      <c r="F22" s="65">
        <v>0</v>
      </c>
      <c r="G22" s="65">
        <v>0</v>
      </c>
      <c r="H22" s="65">
        <f>'(6) 15 year vs DC'!E4</f>
        <v>554.52075000000002</v>
      </c>
      <c r="I22" s="65">
        <v>0</v>
      </c>
      <c r="J22" s="65">
        <v>0</v>
      </c>
      <c r="K22" s="65">
        <f>'(6) 15 year vs DC'!F4</f>
        <v>331.26499999999999</v>
      </c>
      <c r="L22" s="65">
        <v>0</v>
      </c>
      <c r="M22" s="65">
        <v>0</v>
      </c>
      <c r="N22" s="65">
        <f>'(6) 15 year vs DC'!F4</f>
        <v>331.26499999999999</v>
      </c>
      <c r="O22" s="153" t="s">
        <v>85</v>
      </c>
      <c r="P22" s="153"/>
      <c r="Q22" s="153"/>
      <c r="R22" s="153"/>
    </row>
    <row r="23" spans="1:18" x14ac:dyDescent="0.4">
      <c r="A23" s="107" t="s">
        <v>77</v>
      </c>
      <c r="B23" s="116"/>
      <c r="C23" s="65">
        <v>0</v>
      </c>
      <c r="D23" s="65">
        <v>0</v>
      </c>
      <c r="E23" s="65">
        <f>'(6) 15 year vs DC'!E8</f>
        <v>846.69749999999999</v>
      </c>
      <c r="F23" s="65">
        <v>0</v>
      </c>
      <c r="G23" s="65">
        <v>0</v>
      </c>
      <c r="H23" s="65">
        <f>'(6) 15 year vs DC'!E8</f>
        <v>846.69749999999999</v>
      </c>
      <c r="I23" s="65">
        <v>0</v>
      </c>
      <c r="J23" s="65">
        <v>0</v>
      </c>
      <c r="K23" s="65">
        <f>'(6) 15 year vs DC'!F8</f>
        <v>398.56950000000001</v>
      </c>
      <c r="L23" s="65">
        <v>0</v>
      </c>
      <c r="M23" s="65">
        <v>0</v>
      </c>
      <c r="N23" s="65">
        <f>'(6) 15 year vs DC'!F8</f>
        <v>398.56950000000001</v>
      </c>
      <c r="O23" s="153" t="s">
        <v>85</v>
      </c>
      <c r="P23" s="153"/>
      <c r="Q23" s="153"/>
      <c r="R23" s="153"/>
    </row>
    <row r="24" spans="1:18" x14ac:dyDescent="0.4">
      <c r="A24" s="107" t="s">
        <v>78</v>
      </c>
      <c r="B24" s="116"/>
      <c r="C24" s="94">
        <f t="shared" ref="C24:N24" si="4">SUM(C22:C23)</f>
        <v>0</v>
      </c>
      <c r="D24" s="94">
        <f t="shared" si="4"/>
        <v>0</v>
      </c>
      <c r="E24" s="94">
        <f t="shared" si="4"/>
        <v>1401.2182499999999</v>
      </c>
      <c r="F24" s="94">
        <f t="shared" si="4"/>
        <v>0</v>
      </c>
      <c r="G24" s="94">
        <f t="shared" si="4"/>
        <v>0</v>
      </c>
      <c r="H24" s="94">
        <f t="shared" si="4"/>
        <v>1401.2182499999999</v>
      </c>
      <c r="I24" s="94">
        <f t="shared" si="4"/>
        <v>0</v>
      </c>
      <c r="J24" s="94">
        <f t="shared" si="4"/>
        <v>0</v>
      </c>
      <c r="K24" s="94">
        <f t="shared" si="4"/>
        <v>729.83449999999993</v>
      </c>
      <c r="L24" s="94">
        <f t="shared" si="4"/>
        <v>0</v>
      </c>
      <c r="M24" s="94">
        <f t="shared" si="4"/>
        <v>0</v>
      </c>
      <c r="N24" s="94">
        <f t="shared" si="4"/>
        <v>729.83449999999993</v>
      </c>
      <c r="O24" s="153"/>
      <c r="P24" s="153"/>
      <c r="Q24" s="153"/>
      <c r="R24" s="153"/>
    </row>
    <row r="25" spans="1:18" x14ac:dyDescent="0.4">
      <c r="A25" s="107"/>
      <c r="B25" s="116"/>
      <c r="C25" s="65"/>
      <c r="D25" s="65"/>
      <c r="E25" s="65"/>
      <c r="F25" s="65"/>
      <c r="G25" s="65"/>
      <c r="H25" s="65"/>
      <c r="I25" s="65"/>
      <c r="J25" s="65"/>
      <c r="K25" s="65"/>
      <c r="L25" s="65"/>
      <c r="M25" s="65"/>
      <c r="N25" s="65"/>
    </row>
    <row r="26" spans="1:18" x14ac:dyDescent="0.4">
      <c r="A26" s="107" t="s">
        <v>74</v>
      </c>
      <c r="B26" s="116"/>
      <c r="C26" s="94">
        <f t="shared" ref="C26:N26" si="5">C20+C24</f>
        <v>243.6382813124109</v>
      </c>
      <c r="D26" s="94">
        <f t="shared" si="5"/>
        <v>248.22489059859163</v>
      </c>
      <c r="E26" s="94">
        <f t="shared" si="5"/>
        <v>1654.0297498847717</v>
      </c>
      <c r="F26" s="94">
        <f t="shared" si="5"/>
        <v>257.39810917095258</v>
      </c>
      <c r="G26" s="94">
        <f t="shared" si="5"/>
        <v>261.98471845713328</v>
      </c>
      <c r="H26" s="94">
        <f t="shared" si="5"/>
        <v>1667.7895777433134</v>
      </c>
      <c r="I26" s="94">
        <f t="shared" si="5"/>
        <v>277.87261702640416</v>
      </c>
      <c r="J26" s="94">
        <f t="shared" si="5"/>
        <v>282.85432297616092</v>
      </c>
      <c r="K26" s="94">
        <f t="shared" si="5"/>
        <v>1017.6705289259176</v>
      </c>
      <c r="L26" s="94">
        <f t="shared" si="5"/>
        <v>292.817734875675</v>
      </c>
      <c r="M26" s="94">
        <f t="shared" si="5"/>
        <v>297.79944082543176</v>
      </c>
      <c r="N26" s="94">
        <f t="shared" si="5"/>
        <v>1032.6156467751885</v>
      </c>
    </row>
    <row r="27" spans="1:18" x14ac:dyDescent="0.4">
      <c r="A27" s="107"/>
      <c r="B27" s="119"/>
    </row>
    <row r="28" spans="1:18" x14ac:dyDescent="0.4">
      <c r="A28" s="107" t="s">
        <v>16</v>
      </c>
      <c r="B28" s="118"/>
      <c r="C28" s="14">
        <f>'(2) Allocation'!$K$19</f>
        <v>0.59177705349612353</v>
      </c>
      <c r="D28" s="14">
        <f>'(2) Allocation'!$K$19</f>
        <v>0.59177705349612353</v>
      </c>
      <c r="E28" s="14">
        <f>'(2) Allocation'!$K$19</f>
        <v>0.59177705349612353</v>
      </c>
      <c r="F28" s="14">
        <f>'(2) Allocation'!$K$19</f>
        <v>0.59177705349612353</v>
      </c>
      <c r="G28" s="14">
        <f>'(2) Allocation'!$K$19</f>
        <v>0.59177705349612353</v>
      </c>
      <c r="H28" s="14">
        <f>'(2) Allocation'!$K$19</f>
        <v>0.59177705349612353</v>
      </c>
      <c r="I28" s="14">
        <f>'(2) Allocation'!$K$19</f>
        <v>0.59177705349612353</v>
      </c>
      <c r="J28" s="14">
        <f>'(2) Allocation'!$K$19</f>
        <v>0.59177705349612353</v>
      </c>
      <c r="K28" s="14">
        <f>'(2) Allocation'!$K$19</f>
        <v>0.59177705349612353</v>
      </c>
      <c r="L28" s="14">
        <f>'(2) Allocation'!$K$19</f>
        <v>0.59177705349612353</v>
      </c>
      <c r="M28" s="14">
        <f>'(2) Allocation'!$K$19</f>
        <v>0.59177705349612353</v>
      </c>
      <c r="N28" s="14">
        <f>'(2) Allocation'!$K$19</f>
        <v>0.59177705349612353</v>
      </c>
      <c r="O28" s="57" t="s">
        <v>59</v>
      </c>
    </row>
    <row r="29" spans="1:18" x14ac:dyDescent="0.4">
      <c r="A29" s="107"/>
      <c r="B29" s="119"/>
    </row>
    <row r="30" spans="1:18" ht="15" thickBot="1" x14ac:dyDescent="0.45">
      <c r="A30" s="107" t="s">
        <v>42</v>
      </c>
      <c r="B30" s="116"/>
      <c r="C30" s="15">
        <f t="shared" ref="C30:N30" si="6">C26*C28</f>
        <v>144.17954423391816</v>
      </c>
      <c r="D30" s="15">
        <f t="shared" si="6"/>
        <v>146.89379436283218</v>
      </c>
      <c r="E30" s="15">
        <f t="shared" si="6"/>
        <v>978.81685178174041</v>
      </c>
      <c r="F30" s="15">
        <f t="shared" si="6"/>
        <v>152.32229462065985</v>
      </c>
      <c r="G30" s="15">
        <f t="shared" si="6"/>
        <v>155.03654474957384</v>
      </c>
      <c r="H30" s="15">
        <f t="shared" si="6"/>
        <v>986.95960216848209</v>
      </c>
      <c r="I30" s="15">
        <f t="shared" si="6"/>
        <v>164.43863855114222</v>
      </c>
      <c r="J30" s="15">
        <f t="shared" si="6"/>
        <v>167.38669781947337</v>
      </c>
      <c r="K30" s="15">
        <f t="shared" si="6"/>
        <v>602.234067037621</v>
      </c>
      <c r="L30" s="15">
        <f t="shared" si="6"/>
        <v>173.28281635613604</v>
      </c>
      <c r="M30" s="15">
        <f t="shared" si="6"/>
        <v>176.23087562446722</v>
      </c>
      <c r="N30" s="15">
        <f t="shared" si="6"/>
        <v>611.07824484261494</v>
      </c>
      <c r="P30" s="103">
        <f>SUM(C30:N30)</f>
        <v>4458.8599721486617</v>
      </c>
      <c r="Q30" s="56" t="s">
        <v>97</v>
      </c>
    </row>
    <row r="31" spans="1:18" ht="15" thickTop="1" x14ac:dyDescent="0.4">
      <c r="B31" s="14"/>
    </row>
    <row r="33" spans="2:14" x14ac:dyDescent="0.4">
      <c r="B33" s="65"/>
      <c r="C33" s="65"/>
      <c r="D33" s="65"/>
      <c r="E33" s="65"/>
      <c r="F33" s="65"/>
      <c r="G33" s="65"/>
      <c r="H33" s="65"/>
      <c r="I33" s="65"/>
      <c r="J33" s="65"/>
      <c r="K33" s="65"/>
      <c r="L33" s="65"/>
      <c r="M33" s="65"/>
      <c r="N33" s="65"/>
    </row>
    <row r="34" spans="2:14" x14ac:dyDescent="0.4">
      <c r="B34" s="89"/>
    </row>
    <row r="35" spans="2:14" x14ac:dyDescent="0.4">
      <c r="B35" s="89"/>
    </row>
  </sheetData>
  <mergeCells count="4">
    <mergeCell ref="O16:R16"/>
    <mergeCell ref="O24:R24"/>
    <mergeCell ref="O22:R22"/>
    <mergeCell ref="O23:R23"/>
  </mergeCells>
  <pageMargins left="0.7" right="0.7" top="0.75" bottom="0.75" header="0.3" footer="0.3"/>
  <pageSetup scale="49" firstPageNumber="2" fitToHeight="0" orientation="landscape" useFirstPageNumber="1" r:id="rId1"/>
  <headerFooter scaleWithDoc="0">
    <oddFooter xml:space="preserve">&amp;R&amp;"Times New Roman,Bold"&amp;12Rebuttal Exhibit CMG-4
Page &amp;P of 7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V116"/>
  <sheetViews>
    <sheetView zoomScaleNormal="100" zoomScaleSheetLayoutView="90" workbookViewId="0"/>
  </sheetViews>
  <sheetFormatPr defaultColWidth="9.15234375" defaultRowHeight="14.6" x14ac:dyDescent="0.4"/>
  <cols>
    <col min="1" max="1" width="46.84375" style="19" customWidth="1"/>
    <col min="2" max="2" width="16.23046875" style="19" bestFit="1" customWidth="1"/>
    <col min="3" max="3" width="9.53515625" style="19" bestFit="1" customWidth="1"/>
    <col min="4" max="6" width="13.23046875" style="19" bestFit="1" customWidth="1"/>
    <col min="7" max="7" width="1.69140625" style="19" customWidth="1"/>
    <col min="8" max="8" width="1.53515625" style="19" customWidth="1"/>
    <col min="9" max="9" width="19" style="19" customWidth="1"/>
    <col min="10" max="10" width="13.15234375" style="19" customWidth="1"/>
    <col min="11" max="11" width="15.4609375" style="19" customWidth="1"/>
    <col min="12" max="12" width="11.69140625" style="19" customWidth="1"/>
    <col min="13" max="13" width="13.84375" style="19" customWidth="1"/>
    <col min="14" max="14" width="1" style="19" customWidth="1"/>
    <col min="15" max="15" width="14.53515625" style="19" customWidth="1"/>
    <col min="16" max="16" width="45.15234375" style="19" bestFit="1" customWidth="1"/>
    <col min="17" max="17" width="16.23046875" style="19" bestFit="1" customWidth="1"/>
    <col min="18" max="18" width="9.53515625" style="19" bestFit="1" customWidth="1"/>
    <col min="19" max="21" width="13.23046875" style="19" bestFit="1" customWidth="1"/>
    <col min="22" max="22" width="45.15234375" style="19" bestFit="1" customWidth="1"/>
    <col min="23" max="16384" width="9.15234375" style="19"/>
  </cols>
  <sheetData>
    <row r="1" spans="1:22" ht="18.45" x14ac:dyDescent="0.5">
      <c r="A1" s="18" t="s">
        <v>17</v>
      </c>
    </row>
    <row r="2" spans="1:22" ht="43.5" customHeight="1" x14ac:dyDescent="0.4">
      <c r="A2" s="20" t="s">
        <v>18</v>
      </c>
      <c r="E2" s="21"/>
      <c r="I2" s="22"/>
      <c r="P2" s="23"/>
      <c r="T2" s="21"/>
      <c r="V2" s="23"/>
    </row>
    <row r="3" spans="1:22" x14ac:dyDescent="0.4">
      <c r="A3" s="24"/>
      <c r="E3" s="21"/>
      <c r="I3" s="25"/>
      <c r="T3" s="21"/>
    </row>
    <row r="4" spans="1:22" x14ac:dyDescent="0.4">
      <c r="A4" s="26" t="s">
        <v>19</v>
      </c>
      <c r="B4" s="27" t="s">
        <v>20</v>
      </c>
      <c r="E4" s="21"/>
      <c r="T4" s="21"/>
    </row>
    <row r="5" spans="1:22" x14ac:dyDescent="0.4">
      <c r="A5" s="24"/>
      <c r="I5" s="28"/>
    </row>
    <row r="6" spans="1:22" ht="15" thickBot="1" x14ac:dyDescent="0.45">
      <c r="A6" s="29" t="s">
        <v>21</v>
      </c>
      <c r="B6" s="30" t="s">
        <v>22</v>
      </c>
      <c r="C6" s="30"/>
      <c r="D6" s="30"/>
      <c r="E6" s="30"/>
      <c r="F6" s="30"/>
      <c r="I6" s="31"/>
      <c r="J6" s="154" t="s">
        <v>23</v>
      </c>
      <c r="K6" s="154"/>
      <c r="L6" s="154"/>
      <c r="M6" s="154"/>
    </row>
    <row r="7" spans="1:22" x14ac:dyDescent="0.4">
      <c r="A7" s="29" t="s">
        <v>24</v>
      </c>
      <c r="B7" s="32">
        <v>4</v>
      </c>
      <c r="C7" s="32">
        <v>20</v>
      </c>
      <c r="D7" s="32">
        <v>100</v>
      </c>
      <c r="E7" s="32">
        <v>110</v>
      </c>
      <c r="F7" s="32" t="s">
        <v>25</v>
      </c>
      <c r="I7" s="33"/>
      <c r="J7" s="34" t="s">
        <v>26</v>
      </c>
      <c r="K7" s="34" t="s">
        <v>27</v>
      </c>
      <c r="L7" s="34" t="s">
        <v>28</v>
      </c>
      <c r="M7" s="35" t="s">
        <v>29</v>
      </c>
      <c r="N7" s="36"/>
      <c r="Q7" s="37"/>
      <c r="R7" s="37"/>
      <c r="S7" s="37"/>
      <c r="T7" s="37"/>
      <c r="U7" s="37"/>
    </row>
    <row r="8" spans="1:22" ht="15" thickBot="1" x14ac:dyDescent="0.45">
      <c r="A8" s="38" t="s">
        <v>30</v>
      </c>
      <c r="B8" s="39">
        <v>162989.79</v>
      </c>
      <c r="C8" s="39">
        <v>28774.399999994414</v>
      </c>
      <c r="D8" s="39">
        <v>60172750.099999994</v>
      </c>
      <c r="E8" s="39">
        <v>66110591.769999996</v>
      </c>
      <c r="F8" s="39">
        <v>126475106.05999997</v>
      </c>
      <c r="I8" s="40" t="s">
        <v>31</v>
      </c>
      <c r="M8" s="41"/>
      <c r="N8" s="36"/>
      <c r="O8" s="23"/>
      <c r="P8" s="42"/>
      <c r="Q8" s="43"/>
      <c r="R8" s="43"/>
      <c r="S8" s="43"/>
      <c r="T8" s="43"/>
      <c r="U8" s="43"/>
      <c r="V8" s="42"/>
    </row>
    <row r="9" spans="1:22" x14ac:dyDescent="0.4">
      <c r="A9" s="44" t="s">
        <v>32</v>
      </c>
      <c r="B9" s="43">
        <v>10669</v>
      </c>
      <c r="C9" s="43">
        <v>-33701.129999999997</v>
      </c>
      <c r="D9" s="43">
        <v>7248370.8000000007</v>
      </c>
      <c r="E9" s="43">
        <v>8183740.3199999994</v>
      </c>
      <c r="F9" s="43">
        <v>15409078.99</v>
      </c>
      <c r="I9" s="45" t="s">
        <v>29</v>
      </c>
      <c r="J9" s="46">
        <f>+D8/F8</f>
        <v>0.47576754014702272</v>
      </c>
      <c r="K9" s="46">
        <f>+E8/F8</f>
        <v>0.5227162390252279</v>
      </c>
      <c r="L9" s="46">
        <f>+(B8+C8)/F8</f>
        <v>1.516220827749464E-3</v>
      </c>
      <c r="M9" s="47">
        <f>SUM(J9:L9)</f>
        <v>1</v>
      </c>
      <c r="O9" s="23"/>
      <c r="P9" s="24"/>
      <c r="Q9" s="43"/>
      <c r="R9" s="43"/>
      <c r="S9" s="43"/>
      <c r="T9" s="43"/>
      <c r="U9" s="43"/>
      <c r="V9" s="24"/>
    </row>
    <row r="10" spans="1:22" x14ac:dyDescent="0.4">
      <c r="A10" s="44" t="s">
        <v>33</v>
      </c>
      <c r="B10" s="43">
        <v>0</v>
      </c>
      <c r="C10" s="43">
        <v>62475.53</v>
      </c>
      <c r="D10" s="43">
        <v>5647037.879999999</v>
      </c>
      <c r="E10" s="43">
        <v>7304522.9499999993</v>
      </c>
      <c r="F10" s="43">
        <v>13014036.359999999</v>
      </c>
      <c r="I10" s="45" t="s">
        <v>34</v>
      </c>
      <c r="J10" s="46">
        <f>+D11/F8</f>
        <v>0.37380748585869189</v>
      </c>
      <c r="K10" s="46">
        <f>+E11/F8</f>
        <v>0.40025527613303358</v>
      </c>
      <c r="L10" s="46">
        <f>($B$8+$C$8)/F8</f>
        <v>1.516220827749464E-3</v>
      </c>
      <c r="M10" s="47">
        <f>SUM(J10:L10)</f>
        <v>0.77557898281947502</v>
      </c>
      <c r="N10" s="46"/>
      <c r="O10" s="48"/>
      <c r="P10" s="24"/>
      <c r="Q10" s="43"/>
      <c r="R10" s="43"/>
      <c r="S10" s="43"/>
      <c r="T10" s="43"/>
      <c r="U10" s="43"/>
      <c r="V10" s="24"/>
    </row>
    <row r="11" spans="1:22" x14ac:dyDescent="0.4">
      <c r="A11" s="44" t="s">
        <v>35</v>
      </c>
      <c r="B11" s="43">
        <v>152320.79</v>
      </c>
      <c r="C11" s="43">
        <v>-5.5879354476928711E-9</v>
      </c>
      <c r="D11" s="43">
        <v>47277341.419999994</v>
      </c>
      <c r="E11" s="43">
        <v>50622328.5</v>
      </c>
      <c r="F11" s="43">
        <v>98051990.709999979</v>
      </c>
      <c r="I11" s="45" t="s">
        <v>36</v>
      </c>
      <c r="J11" s="46">
        <f>(+D10+D9)/F8</f>
        <v>0.10196005428833085</v>
      </c>
      <c r="K11" s="46">
        <f>(+E9+E10)/F8</f>
        <v>0.12246096289219434</v>
      </c>
      <c r="L11" s="46">
        <v>0</v>
      </c>
      <c r="M11" s="47">
        <f>SUM(J11:L11)</f>
        <v>0.22442101718052521</v>
      </c>
      <c r="N11" s="46"/>
      <c r="O11" s="49"/>
      <c r="P11" s="24"/>
      <c r="Q11" s="43"/>
      <c r="R11" s="43"/>
      <c r="S11" s="43"/>
      <c r="T11" s="43"/>
      <c r="U11" s="43"/>
      <c r="V11" s="24"/>
    </row>
    <row r="12" spans="1:22" ht="15" thickBot="1" x14ac:dyDescent="0.45">
      <c r="A12" s="38" t="s">
        <v>37</v>
      </c>
      <c r="B12" s="39">
        <v>4.1100000000000003</v>
      </c>
      <c r="C12" s="39">
        <v>57465.729999999996</v>
      </c>
      <c r="D12" s="39">
        <v>62699636.590000004</v>
      </c>
      <c r="E12" s="39">
        <v>11724501.210000001</v>
      </c>
      <c r="F12" s="39">
        <v>74481607.640000001</v>
      </c>
      <c r="I12" s="50"/>
      <c r="J12" s="46"/>
      <c r="K12" s="46"/>
      <c r="L12" s="46"/>
      <c r="M12" s="47"/>
      <c r="N12" s="46"/>
      <c r="O12" s="49"/>
      <c r="P12" s="42"/>
      <c r="Q12" s="43"/>
      <c r="R12" s="43"/>
      <c r="S12" s="43"/>
      <c r="T12" s="43"/>
      <c r="U12" s="43"/>
      <c r="V12" s="42"/>
    </row>
    <row r="13" spans="1:22" x14ac:dyDescent="0.4">
      <c r="A13" s="44" t="s">
        <v>32</v>
      </c>
      <c r="B13" s="43"/>
      <c r="C13" s="43">
        <v>327.84</v>
      </c>
      <c r="D13" s="43">
        <v>13346532.060000001</v>
      </c>
      <c r="E13" s="43">
        <v>527135.62</v>
      </c>
      <c r="F13" s="43">
        <v>13873995.52</v>
      </c>
      <c r="I13" s="40" t="s">
        <v>38</v>
      </c>
      <c r="J13" s="46"/>
      <c r="K13" s="46"/>
      <c r="L13" s="46"/>
      <c r="M13" s="47"/>
      <c r="N13" s="46"/>
      <c r="P13" s="24"/>
      <c r="Q13" s="43"/>
      <c r="R13" s="43"/>
      <c r="S13" s="43"/>
      <c r="T13" s="43"/>
      <c r="U13" s="43"/>
      <c r="V13" s="24"/>
    </row>
    <row r="14" spans="1:22" x14ac:dyDescent="0.4">
      <c r="A14" s="44" t="s">
        <v>33</v>
      </c>
      <c r="B14" s="43"/>
      <c r="C14" s="43">
        <v>57137.89</v>
      </c>
      <c r="D14" s="43">
        <v>7731205.1999999993</v>
      </c>
      <c r="E14" s="43">
        <v>1329.63</v>
      </c>
      <c r="F14" s="43">
        <v>7789672.7199999988</v>
      </c>
      <c r="I14" s="45" t="s">
        <v>29</v>
      </c>
      <c r="J14" s="46">
        <f>(+D12+C12+B12)/F12</f>
        <v>0.84258528270939992</v>
      </c>
      <c r="K14" s="46">
        <f>+E12/F12</f>
        <v>0.15741471729060011</v>
      </c>
      <c r="L14" s="46"/>
      <c r="M14" s="47">
        <f>SUM(J14:L14)</f>
        <v>1</v>
      </c>
      <c r="N14" s="46"/>
      <c r="P14" s="24"/>
      <c r="Q14" s="43"/>
      <c r="R14" s="43"/>
      <c r="S14" s="43"/>
      <c r="T14" s="43"/>
      <c r="U14" s="43"/>
      <c r="V14" s="24"/>
    </row>
    <row r="15" spans="1:22" x14ac:dyDescent="0.4">
      <c r="A15" s="44" t="s">
        <v>35</v>
      </c>
      <c r="B15" s="43">
        <v>4.1100000000000003</v>
      </c>
      <c r="C15" s="43">
        <v>0</v>
      </c>
      <c r="D15" s="43">
        <v>41621899.330000006</v>
      </c>
      <c r="E15" s="43">
        <v>11196035.960000001</v>
      </c>
      <c r="F15" s="43">
        <v>52817939.400000006</v>
      </c>
      <c r="I15" s="45" t="s">
        <v>34</v>
      </c>
      <c r="J15" s="46">
        <f>(+B15+C15+D15)/F12</f>
        <v>0.55882122793556832</v>
      </c>
      <c r="K15" s="46">
        <f>+E15/F12</f>
        <v>0.15031947234698545</v>
      </c>
      <c r="L15" s="46"/>
      <c r="M15" s="47">
        <f>SUM(J15:L15)</f>
        <v>0.70914070028255383</v>
      </c>
      <c r="N15" s="46"/>
      <c r="P15" s="24"/>
      <c r="Q15" s="43"/>
      <c r="R15" s="43"/>
      <c r="S15" s="43"/>
      <c r="T15" s="43"/>
      <c r="U15" s="43"/>
      <c r="V15" s="24"/>
    </row>
    <row r="16" spans="1:22" ht="15" thickBot="1" x14ac:dyDescent="0.45">
      <c r="A16" s="38" t="s">
        <v>39</v>
      </c>
      <c r="B16" s="39">
        <v>1431.34</v>
      </c>
      <c r="C16" s="39">
        <v>114421.58</v>
      </c>
      <c r="D16" s="39">
        <v>775330.01</v>
      </c>
      <c r="E16" s="39">
        <v>59427205.590000004</v>
      </c>
      <c r="F16" s="39">
        <v>60318388.520000003</v>
      </c>
      <c r="I16" s="45" t="s">
        <v>36</v>
      </c>
      <c r="J16" s="46">
        <f>+(D13+D14+C13+C14)/F12</f>
        <v>0.28376405477383165</v>
      </c>
      <c r="K16" s="51">
        <f>+(E13+E14)/F12</f>
        <v>7.0952449436146462E-3</v>
      </c>
      <c r="L16" s="46"/>
      <c r="M16" s="47">
        <f>SUM(J16:L16)</f>
        <v>0.29085929971744628</v>
      </c>
      <c r="N16" s="46"/>
      <c r="P16" s="42"/>
      <c r="Q16" s="43"/>
      <c r="R16" s="43"/>
      <c r="S16" s="43"/>
      <c r="T16" s="43"/>
      <c r="U16" s="43"/>
      <c r="V16" s="42"/>
    </row>
    <row r="17" spans="1:22" x14ac:dyDescent="0.4">
      <c r="A17" s="44" t="s">
        <v>32</v>
      </c>
      <c r="B17" s="43"/>
      <c r="C17" s="43"/>
      <c r="D17" s="43">
        <v>116041.42000000001</v>
      </c>
      <c r="E17" s="43">
        <v>18863306.789999999</v>
      </c>
      <c r="F17" s="43">
        <v>18979348.210000001</v>
      </c>
      <c r="I17" s="50"/>
      <c r="J17" s="46"/>
      <c r="K17" s="46"/>
      <c r="L17" s="46"/>
      <c r="M17" s="47"/>
      <c r="N17" s="46"/>
      <c r="P17" s="24"/>
      <c r="Q17" s="43"/>
      <c r="R17" s="43"/>
      <c r="S17" s="43"/>
      <c r="T17" s="43"/>
      <c r="U17" s="43"/>
      <c r="V17" s="24"/>
    </row>
    <row r="18" spans="1:22" x14ac:dyDescent="0.4">
      <c r="A18" s="44" t="s">
        <v>33</v>
      </c>
      <c r="B18" s="43">
        <v>1431.34</v>
      </c>
      <c r="C18" s="43">
        <v>114421.58</v>
      </c>
      <c r="D18" s="43">
        <v>4610.2400000000007</v>
      </c>
      <c r="E18" s="43">
        <v>5523538.9199999999</v>
      </c>
      <c r="F18" s="43">
        <v>5644002.0800000001</v>
      </c>
      <c r="I18" s="40" t="s">
        <v>40</v>
      </c>
      <c r="J18" s="46"/>
      <c r="K18" s="46"/>
      <c r="L18" s="46"/>
      <c r="M18" s="47"/>
      <c r="N18" s="46"/>
      <c r="P18" s="24"/>
      <c r="Q18" s="43"/>
      <c r="R18" s="43"/>
      <c r="S18" s="43"/>
      <c r="T18" s="43"/>
      <c r="U18" s="43"/>
      <c r="V18" s="24"/>
    </row>
    <row r="19" spans="1:22" x14ac:dyDescent="0.4">
      <c r="A19" s="44" t="s">
        <v>35</v>
      </c>
      <c r="B19" s="43"/>
      <c r="C19" s="43">
        <v>6.3664629124104977E-12</v>
      </c>
      <c r="D19" s="43">
        <v>654678.35</v>
      </c>
      <c r="E19" s="43">
        <v>35040359.880000003</v>
      </c>
      <c r="F19" s="43">
        <v>35695038.230000004</v>
      </c>
      <c r="I19" s="45" t="s">
        <v>34</v>
      </c>
      <c r="J19" s="46"/>
      <c r="K19" s="46">
        <f>+F19/F16</f>
        <v>0.59177705349612353</v>
      </c>
      <c r="L19" s="46"/>
      <c r="M19" s="47"/>
      <c r="N19" s="46"/>
      <c r="P19" s="24"/>
      <c r="Q19" s="43"/>
      <c r="R19" s="43"/>
      <c r="S19" s="43"/>
      <c r="T19" s="43"/>
      <c r="U19" s="43"/>
      <c r="V19" s="24"/>
    </row>
    <row r="20" spans="1:22" ht="15" thickBot="1" x14ac:dyDescent="0.45">
      <c r="A20" s="29" t="s">
        <v>25</v>
      </c>
      <c r="B20" s="52">
        <v>164425.24</v>
      </c>
      <c r="C20" s="52">
        <v>200661.70999999443</v>
      </c>
      <c r="D20" s="52">
        <v>123647716.69999999</v>
      </c>
      <c r="E20" s="52">
        <v>137262298.56999999</v>
      </c>
      <c r="F20" s="52">
        <v>261275102.22000003</v>
      </c>
      <c r="I20" s="53" t="s">
        <v>36</v>
      </c>
      <c r="J20" s="54"/>
      <c r="K20" s="54">
        <f>(+F18+F17)/F16</f>
        <v>0.40822294650387647</v>
      </c>
      <c r="L20" s="54"/>
      <c r="M20" s="55"/>
      <c r="N20" s="46"/>
      <c r="P20" s="42"/>
      <c r="Q20" s="43"/>
      <c r="R20" s="43"/>
      <c r="S20" s="43"/>
      <c r="T20" s="43"/>
      <c r="U20" s="43"/>
      <c r="V20" s="42"/>
    </row>
    <row r="21" spans="1:22" x14ac:dyDescent="0.4">
      <c r="I21" s="24"/>
      <c r="J21" s="46"/>
      <c r="K21" s="46"/>
      <c r="L21" s="46"/>
      <c r="M21" s="46"/>
      <c r="N21" s="46"/>
    </row>
    <row r="22" spans="1:22" x14ac:dyDescent="0.4">
      <c r="N22" s="46"/>
    </row>
    <row r="23" spans="1:22" x14ac:dyDescent="0.4">
      <c r="I23" s="23" t="s">
        <v>41</v>
      </c>
      <c r="J23" s="49">
        <f>+D8/(D8+E8)</f>
        <v>0.47649000421562887</v>
      </c>
      <c r="K23" s="49">
        <f>+E8/(D8+E8)</f>
        <v>0.52350999578437118</v>
      </c>
      <c r="M23" s="46">
        <f>SUM(J23:L23)</f>
        <v>1</v>
      </c>
    </row>
    <row r="25" spans="1:22" x14ac:dyDescent="0.4">
      <c r="O25" s="43"/>
    </row>
    <row r="27" spans="1:22" x14ac:dyDescent="0.4">
      <c r="E27" s="21"/>
      <c r="T27" s="21"/>
    </row>
    <row r="28" spans="1:22" x14ac:dyDescent="0.4">
      <c r="E28" s="21"/>
      <c r="T28" s="21"/>
    </row>
    <row r="29" spans="1:22" x14ac:dyDescent="0.4">
      <c r="E29" s="21"/>
      <c r="T29" s="21"/>
    </row>
    <row r="30" spans="1:22" x14ac:dyDescent="0.4">
      <c r="E30" s="21"/>
      <c r="T30" s="21"/>
    </row>
    <row r="31" spans="1:22" x14ac:dyDescent="0.4">
      <c r="E31" s="21"/>
      <c r="T31" s="21"/>
    </row>
    <row r="32" spans="1:22" x14ac:dyDescent="0.4">
      <c r="E32" s="21"/>
      <c r="T32" s="21"/>
    </row>
    <row r="33" spans="5:20" x14ac:dyDescent="0.4">
      <c r="E33" s="21"/>
      <c r="T33" s="21"/>
    </row>
    <row r="34" spans="5:20" x14ac:dyDescent="0.4">
      <c r="E34" s="21"/>
      <c r="T34" s="21"/>
    </row>
    <row r="35" spans="5:20" x14ac:dyDescent="0.4">
      <c r="E35" s="21"/>
      <c r="T35" s="21"/>
    </row>
    <row r="36" spans="5:20" x14ac:dyDescent="0.4">
      <c r="E36" s="21"/>
      <c r="T36" s="21"/>
    </row>
    <row r="37" spans="5:20" x14ac:dyDescent="0.4">
      <c r="E37" s="21"/>
      <c r="T37" s="21"/>
    </row>
    <row r="38" spans="5:20" x14ac:dyDescent="0.4">
      <c r="E38" s="21"/>
      <c r="T38" s="21"/>
    </row>
    <row r="39" spans="5:20" x14ac:dyDescent="0.4">
      <c r="E39" s="21"/>
      <c r="T39" s="21"/>
    </row>
    <row r="40" spans="5:20" x14ac:dyDescent="0.4">
      <c r="E40" s="21"/>
      <c r="T40" s="21"/>
    </row>
    <row r="41" spans="5:20" x14ac:dyDescent="0.4">
      <c r="E41" s="21"/>
      <c r="T41" s="21"/>
    </row>
    <row r="42" spans="5:20" x14ac:dyDescent="0.4">
      <c r="E42" s="21"/>
      <c r="T42" s="21"/>
    </row>
    <row r="43" spans="5:20" x14ac:dyDescent="0.4">
      <c r="E43" s="21"/>
      <c r="T43" s="21"/>
    </row>
    <row r="44" spans="5:20" x14ac:dyDescent="0.4">
      <c r="E44" s="21"/>
      <c r="T44" s="21"/>
    </row>
    <row r="45" spans="5:20" x14ac:dyDescent="0.4">
      <c r="E45" s="21"/>
      <c r="T45" s="21"/>
    </row>
    <row r="46" spans="5:20" x14ac:dyDescent="0.4">
      <c r="E46" s="21"/>
      <c r="T46" s="21"/>
    </row>
    <row r="47" spans="5:20" x14ac:dyDescent="0.4">
      <c r="E47" s="21"/>
      <c r="T47" s="21"/>
    </row>
    <row r="48" spans="5:20" x14ac:dyDescent="0.4">
      <c r="E48" s="21"/>
      <c r="T48" s="21"/>
    </row>
    <row r="49" spans="5:20" x14ac:dyDescent="0.4">
      <c r="E49" s="21"/>
      <c r="T49" s="21"/>
    </row>
    <row r="50" spans="5:20" x14ac:dyDescent="0.4">
      <c r="E50" s="21"/>
      <c r="T50" s="21"/>
    </row>
    <row r="51" spans="5:20" x14ac:dyDescent="0.4">
      <c r="E51" s="21"/>
      <c r="T51" s="21"/>
    </row>
    <row r="52" spans="5:20" x14ac:dyDescent="0.4">
      <c r="E52" s="21"/>
      <c r="T52" s="21"/>
    </row>
    <row r="53" spans="5:20" x14ac:dyDescent="0.4">
      <c r="E53" s="21"/>
      <c r="T53" s="21"/>
    </row>
    <row r="54" spans="5:20" x14ac:dyDescent="0.4">
      <c r="E54" s="21"/>
      <c r="T54" s="21"/>
    </row>
    <row r="55" spans="5:20" x14ac:dyDescent="0.4">
      <c r="E55" s="21"/>
      <c r="T55" s="21"/>
    </row>
    <row r="56" spans="5:20" x14ac:dyDescent="0.4">
      <c r="E56" s="21"/>
      <c r="T56" s="21"/>
    </row>
    <row r="57" spans="5:20" x14ac:dyDescent="0.4">
      <c r="E57" s="21"/>
      <c r="T57" s="21"/>
    </row>
    <row r="58" spans="5:20" x14ac:dyDescent="0.4">
      <c r="E58" s="21"/>
      <c r="T58" s="21"/>
    </row>
    <row r="59" spans="5:20" x14ac:dyDescent="0.4">
      <c r="E59" s="21"/>
      <c r="T59" s="21"/>
    </row>
    <row r="60" spans="5:20" x14ac:dyDescent="0.4">
      <c r="E60" s="21"/>
      <c r="T60" s="21"/>
    </row>
    <row r="61" spans="5:20" x14ac:dyDescent="0.4">
      <c r="E61" s="21"/>
      <c r="T61" s="21"/>
    </row>
    <row r="62" spans="5:20" x14ac:dyDescent="0.4">
      <c r="E62" s="21"/>
      <c r="T62" s="21"/>
    </row>
    <row r="63" spans="5:20" x14ac:dyDescent="0.4">
      <c r="E63" s="21"/>
      <c r="T63" s="21"/>
    </row>
    <row r="64" spans="5:20" x14ac:dyDescent="0.4">
      <c r="E64" s="21"/>
      <c r="T64" s="21"/>
    </row>
    <row r="65" spans="5:20" x14ac:dyDescent="0.4">
      <c r="E65" s="21"/>
      <c r="T65" s="21"/>
    </row>
    <row r="66" spans="5:20" x14ac:dyDescent="0.4">
      <c r="E66" s="21"/>
      <c r="T66" s="21"/>
    </row>
    <row r="67" spans="5:20" x14ac:dyDescent="0.4">
      <c r="E67" s="21"/>
      <c r="T67" s="21"/>
    </row>
    <row r="68" spans="5:20" x14ac:dyDescent="0.4">
      <c r="E68" s="21"/>
      <c r="T68" s="21"/>
    </row>
    <row r="69" spans="5:20" x14ac:dyDescent="0.4">
      <c r="E69" s="21"/>
      <c r="T69" s="21"/>
    </row>
    <row r="70" spans="5:20" x14ac:dyDescent="0.4">
      <c r="E70" s="21"/>
      <c r="T70" s="21"/>
    </row>
    <row r="71" spans="5:20" x14ac:dyDescent="0.4">
      <c r="E71" s="21"/>
      <c r="T71" s="21"/>
    </row>
    <row r="72" spans="5:20" x14ac:dyDescent="0.4">
      <c r="E72" s="21"/>
      <c r="T72" s="21"/>
    </row>
    <row r="73" spans="5:20" x14ac:dyDescent="0.4">
      <c r="E73" s="21"/>
      <c r="T73" s="21"/>
    </row>
    <row r="74" spans="5:20" x14ac:dyDescent="0.4">
      <c r="E74" s="21"/>
      <c r="T74" s="21"/>
    </row>
    <row r="75" spans="5:20" x14ac:dyDescent="0.4">
      <c r="E75" s="21"/>
      <c r="T75" s="21"/>
    </row>
    <row r="76" spans="5:20" x14ac:dyDescent="0.4">
      <c r="E76" s="21"/>
      <c r="T76" s="21"/>
    </row>
    <row r="77" spans="5:20" x14ac:dyDescent="0.4">
      <c r="E77" s="21"/>
      <c r="T77" s="21"/>
    </row>
    <row r="78" spans="5:20" x14ac:dyDescent="0.4">
      <c r="E78" s="21"/>
      <c r="T78" s="21"/>
    </row>
    <row r="79" spans="5:20" x14ac:dyDescent="0.4">
      <c r="E79" s="21"/>
      <c r="T79" s="21"/>
    </row>
    <row r="80" spans="5:20" x14ac:dyDescent="0.4">
      <c r="E80" s="21"/>
      <c r="T80" s="21"/>
    </row>
    <row r="81" spans="5:20" x14ac:dyDescent="0.4">
      <c r="E81" s="21"/>
      <c r="T81" s="21"/>
    </row>
    <row r="82" spans="5:20" x14ac:dyDescent="0.4">
      <c r="E82" s="21"/>
      <c r="T82" s="21"/>
    </row>
    <row r="83" spans="5:20" x14ac:dyDescent="0.4">
      <c r="E83" s="21"/>
      <c r="T83" s="21"/>
    </row>
    <row r="84" spans="5:20" x14ac:dyDescent="0.4">
      <c r="E84" s="21"/>
      <c r="T84" s="21"/>
    </row>
    <row r="85" spans="5:20" x14ac:dyDescent="0.4">
      <c r="E85" s="21"/>
      <c r="T85" s="21"/>
    </row>
    <row r="86" spans="5:20" x14ac:dyDescent="0.4">
      <c r="E86" s="21"/>
      <c r="T86" s="21"/>
    </row>
    <row r="87" spans="5:20" x14ac:dyDescent="0.4">
      <c r="E87" s="21"/>
      <c r="T87" s="21"/>
    </row>
    <row r="88" spans="5:20" x14ac:dyDescent="0.4">
      <c r="E88" s="21"/>
      <c r="T88" s="21"/>
    </row>
    <row r="89" spans="5:20" x14ac:dyDescent="0.4">
      <c r="E89" s="21"/>
      <c r="T89" s="21"/>
    </row>
    <row r="90" spans="5:20" x14ac:dyDescent="0.4">
      <c r="E90" s="21"/>
      <c r="T90" s="21"/>
    </row>
    <row r="91" spans="5:20" x14ac:dyDescent="0.4">
      <c r="E91" s="21"/>
      <c r="T91" s="21"/>
    </row>
    <row r="92" spans="5:20" x14ac:dyDescent="0.4">
      <c r="E92" s="21"/>
      <c r="T92" s="21"/>
    </row>
    <row r="93" spans="5:20" x14ac:dyDescent="0.4">
      <c r="E93" s="21"/>
      <c r="T93" s="21"/>
    </row>
    <row r="94" spans="5:20" x14ac:dyDescent="0.4">
      <c r="E94" s="21"/>
      <c r="T94" s="21"/>
    </row>
    <row r="95" spans="5:20" x14ac:dyDescent="0.4">
      <c r="E95" s="21"/>
      <c r="T95" s="21"/>
    </row>
    <row r="96" spans="5:20" x14ac:dyDescent="0.4">
      <c r="E96" s="21"/>
      <c r="T96" s="21"/>
    </row>
    <row r="97" spans="5:20" x14ac:dyDescent="0.4">
      <c r="E97" s="21"/>
      <c r="T97" s="21"/>
    </row>
    <row r="98" spans="5:20" x14ac:dyDescent="0.4">
      <c r="E98" s="21"/>
      <c r="T98" s="21"/>
    </row>
    <row r="99" spans="5:20" x14ac:dyDescent="0.4">
      <c r="E99" s="21"/>
      <c r="T99" s="21"/>
    </row>
    <row r="100" spans="5:20" x14ac:dyDescent="0.4">
      <c r="E100" s="21"/>
      <c r="T100" s="21"/>
    </row>
    <row r="101" spans="5:20" x14ac:dyDescent="0.4">
      <c r="E101" s="21"/>
      <c r="T101" s="21"/>
    </row>
    <row r="102" spans="5:20" x14ac:dyDescent="0.4">
      <c r="E102" s="21"/>
      <c r="T102" s="21"/>
    </row>
    <row r="103" spans="5:20" x14ac:dyDescent="0.4">
      <c r="E103" s="21"/>
      <c r="T103" s="21"/>
    </row>
    <row r="104" spans="5:20" x14ac:dyDescent="0.4">
      <c r="E104" s="21"/>
      <c r="T104" s="21"/>
    </row>
    <row r="105" spans="5:20" x14ac:dyDescent="0.4">
      <c r="E105" s="21"/>
      <c r="T105" s="21"/>
    </row>
    <row r="106" spans="5:20" x14ac:dyDescent="0.4">
      <c r="E106" s="21"/>
      <c r="T106" s="21"/>
    </row>
    <row r="107" spans="5:20" x14ac:dyDescent="0.4">
      <c r="E107" s="21"/>
      <c r="T107" s="21"/>
    </row>
    <row r="108" spans="5:20" x14ac:dyDescent="0.4">
      <c r="E108" s="21"/>
      <c r="T108" s="21"/>
    </row>
    <row r="109" spans="5:20" x14ac:dyDescent="0.4">
      <c r="E109" s="21"/>
      <c r="T109" s="21"/>
    </row>
    <row r="110" spans="5:20" x14ac:dyDescent="0.4">
      <c r="E110" s="21"/>
      <c r="T110" s="21"/>
    </row>
    <row r="111" spans="5:20" x14ac:dyDescent="0.4">
      <c r="E111" s="21"/>
      <c r="T111" s="21"/>
    </row>
    <row r="112" spans="5:20" x14ac:dyDescent="0.4">
      <c r="E112" s="21"/>
      <c r="T112" s="21"/>
    </row>
    <row r="113" spans="5:20" x14ac:dyDescent="0.4">
      <c r="E113" s="21"/>
      <c r="T113" s="21"/>
    </row>
    <row r="114" spans="5:20" x14ac:dyDescent="0.4">
      <c r="E114" s="21"/>
      <c r="T114" s="21"/>
    </row>
    <row r="115" spans="5:20" x14ac:dyDescent="0.4">
      <c r="E115" s="21"/>
      <c r="T115" s="21"/>
    </row>
    <row r="116" spans="5:20" x14ac:dyDescent="0.4">
      <c r="E116" s="21"/>
      <c r="T116" s="21"/>
    </row>
  </sheetData>
  <mergeCells count="1">
    <mergeCell ref="J6:M6"/>
  </mergeCells>
  <pageMargins left="0.7" right="0.7" top="0.75" bottom="0.75" header="0.3" footer="0.3"/>
  <pageSetup scale="59" firstPageNumber="3" fitToHeight="0" orientation="landscape" useFirstPageNumber="1" r:id="rId1"/>
  <headerFooter scaleWithDoc="0">
    <oddFooter xml:space="preserve">&amp;R&amp;"Times New Roman,Bold"&amp;12Rebuttal Exhibit CMG-4
Page &amp;P of 7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162"/>
  <sheetViews>
    <sheetView zoomScale="85" zoomScaleNormal="85" workbookViewId="0"/>
  </sheetViews>
  <sheetFormatPr defaultColWidth="9.15234375" defaultRowHeight="12.45" x14ac:dyDescent="0.4"/>
  <cols>
    <col min="1" max="1" width="30.53515625" style="64" bestFit="1" customWidth="1"/>
    <col min="2" max="2" width="23.15234375" style="64" customWidth="1"/>
    <col min="3" max="3" width="24.15234375" style="64" customWidth="1"/>
    <col min="4" max="4" width="12" style="64" customWidth="1"/>
    <col min="5" max="5" width="17.84375" style="64" customWidth="1"/>
    <col min="6" max="16384" width="9.15234375" style="64"/>
  </cols>
  <sheetData>
    <row r="1" spans="1:4" ht="19" customHeight="1" x14ac:dyDescent="0.4">
      <c r="A1" s="72" t="s">
        <v>43</v>
      </c>
      <c r="B1" s="72"/>
      <c r="C1" s="72"/>
      <c r="D1" s="72"/>
    </row>
    <row r="2" spans="1:4" ht="19" customHeight="1" x14ac:dyDescent="0.4">
      <c r="A2" s="72"/>
      <c r="B2" s="72"/>
      <c r="C2" s="72"/>
      <c r="D2" s="72"/>
    </row>
    <row r="3" spans="1:4" ht="19" customHeight="1" x14ac:dyDescent="0.4">
      <c r="A3" s="72" t="s">
        <v>51</v>
      </c>
      <c r="B3" s="73" t="s">
        <v>54</v>
      </c>
      <c r="C3" s="73" t="s">
        <v>55</v>
      </c>
      <c r="D3" s="73" t="s">
        <v>56</v>
      </c>
    </row>
    <row r="4" spans="1:4" ht="19" customHeight="1" x14ac:dyDescent="0.4">
      <c r="A4" s="72" t="s">
        <v>52</v>
      </c>
      <c r="B4" s="74">
        <v>1.883E-2</v>
      </c>
      <c r="C4" s="75">
        <v>1.0049539999999999</v>
      </c>
      <c r="D4" s="76">
        <f>B4*C4</f>
        <v>1.8923283819999998E-2</v>
      </c>
    </row>
    <row r="5" spans="1:4" ht="19" customHeight="1" thickBot="1" x14ac:dyDescent="0.45">
      <c r="A5" s="72" t="s">
        <v>53</v>
      </c>
      <c r="B5" s="77">
        <v>5.323E-2</v>
      </c>
      <c r="C5" s="75">
        <v>1.3390470000000001</v>
      </c>
      <c r="D5" s="78">
        <f>B5*C5</f>
        <v>7.1277471810000007E-2</v>
      </c>
    </row>
    <row r="6" spans="1:4" ht="19" customHeight="1" thickTop="1" x14ac:dyDescent="0.4">
      <c r="A6" s="72" t="s">
        <v>29</v>
      </c>
      <c r="B6" s="74">
        <f>SUM(B4:B5)</f>
        <v>7.2059999999999999E-2</v>
      </c>
      <c r="C6" s="79"/>
      <c r="D6" s="74">
        <f>SUM(D4:D5)</f>
        <v>9.0200755630000004E-2</v>
      </c>
    </row>
    <row r="7" spans="1:4" ht="19" customHeight="1" x14ac:dyDescent="0.4"/>
    <row r="8" spans="1:4" ht="19" customHeight="1" x14ac:dyDescent="0.4">
      <c r="A8" s="66"/>
      <c r="B8" s="66"/>
      <c r="C8" s="66"/>
      <c r="D8" s="66"/>
    </row>
    <row r="9" spans="1:4" ht="19" customHeight="1" x14ac:dyDescent="0.4">
      <c r="A9" s="66"/>
      <c r="B9" s="66"/>
      <c r="C9" s="66"/>
      <c r="D9" s="66"/>
    </row>
    <row r="10" spans="1:4" ht="19" customHeight="1" x14ac:dyDescent="0.4">
      <c r="A10" s="66"/>
      <c r="B10" s="67"/>
      <c r="C10" s="67"/>
      <c r="D10" s="67"/>
    </row>
    <row r="11" spans="1:4" ht="19" customHeight="1" x14ac:dyDescent="0.4">
      <c r="A11" s="66"/>
      <c r="B11" s="68"/>
      <c r="C11" s="69"/>
      <c r="D11" s="70"/>
    </row>
    <row r="12" spans="1:4" ht="19" customHeight="1" x14ac:dyDescent="0.4">
      <c r="A12" s="66"/>
      <c r="B12" s="68"/>
      <c r="C12" s="69"/>
      <c r="D12" s="70"/>
    </row>
    <row r="13" spans="1:4" ht="19" customHeight="1" x14ac:dyDescent="0.4">
      <c r="A13" s="66"/>
      <c r="B13" s="68"/>
      <c r="C13" s="71"/>
      <c r="D13" s="68"/>
    </row>
    <row r="14" spans="1:4" ht="19" customHeight="1" x14ac:dyDescent="0.4">
      <c r="A14" s="66"/>
      <c r="B14" s="66"/>
      <c r="C14" s="66"/>
      <c r="D14" s="66"/>
    </row>
    <row r="15" spans="1:4" ht="19" customHeight="1" x14ac:dyDescent="0.4">
      <c r="A15" s="66"/>
      <c r="B15" s="66"/>
      <c r="C15" s="66"/>
      <c r="D15" s="66"/>
    </row>
    <row r="16" spans="1:4" ht="19" customHeight="1" x14ac:dyDescent="0.4">
      <c r="A16" s="66"/>
      <c r="B16" s="66"/>
      <c r="C16" s="66"/>
      <c r="D16" s="66"/>
    </row>
    <row r="17" spans="1:4" ht="19" customHeight="1" x14ac:dyDescent="0.4">
      <c r="A17" s="66"/>
      <c r="B17" s="66"/>
      <c r="C17" s="66"/>
      <c r="D17" s="66"/>
    </row>
    <row r="18" spans="1:4" ht="19" customHeight="1" x14ac:dyDescent="0.4"/>
    <row r="19" spans="1:4" ht="19" customHeight="1" x14ac:dyDescent="0.4"/>
    <row r="20" spans="1:4" ht="19" customHeight="1" x14ac:dyDescent="0.4"/>
    <row r="21" spans="1:4" ht="19" customHeight="1" x14ac:dyDescent="0.4"/>
    <row r="22" spans="1:4" ht="19" customHeight="1" x14ac:dyDescent="0.4"/>
    <row r="23" spans="1:4" ht="19" customHeight="1" x14ac:dyDescent="0.4"/>
    <row r="24" spans="1:4" ht="19" customHeight="1" x14ac:dyDescent="0.4"/>
    <row r="25" spans="1:4" ht="19" customHeight="1" x14ac:dyDescent="0.4"/>
    <row r="26" spans="1:4" ht="19" customHeight="1" x14ac:dyDescent="0.4"/>
    <row r="27" spans="1:4" ht="19" customHeight="1" x14ac:dyDescent="0.4"/>
    <row r="28" spans="1:4" ht="19" customHeight="1" x14ac:dyDescent="0.4"/>
    <row r="29" spans="1:4" ht="19" customHeight="1" x14ac:dyDescent="0.4"/>
    <row r="30" spans="1:4" ht="19" customHeight="1" x14ac:dyDescent="0.4"/>
    <row r="31" spans="1:4" ht="19" customHeight="1" x14ac:dyDescent="0.4"/>
    <row r="32" spans="1:4" ht="19" customHeight="1" x14ac:dyDescent="0.4"/>
    <row r="33" ht="19" customHeight="1" x14ac:dyDescent="0.4"/>
    <row r="34" ht="19" customHeight="1" x14ac:dyDescent="0.4"/>
    <row r="35" ht="19" customHeight="1" x14ac:dyDescent="0.4"/>
    <row r="36" ht="19" customHeight="1" x14ac:dyDescent="0.4"/>
    <row r="37" ht="19" customHeight="1" x14ac:dyDescent="0.4"/>
    <row r="38" ht="19" customHeight="1" x14ac:dyDescent="0.4"/>
    <row r="39" ht="19" customHeight="1" x14ac:dyDescent="0.4"/>
    <row r="40" ht="19" customHeight="1" x14ac:dyDescent="0.4"/>
    <row r="41" ht="19" customHeight="1" x14ac:dyDescent="0.4"/>
    <row r="42" ht="19" customHeight="1" x14ac:dyDescent="0.4"/>
    <row r="43" ht="19" customHeight="1" x14ac:dyDescent="0.4"/>
    <row r="44" ht="19" customHeight="1" x14ac:dyDescent="0.4"/>
    <row r="45" ht="19" customHeight="1" x14ac:dyDescent="0.4"/>
    <row r="46" ht="19" customHeight="1" x14ac:dyDescent="0.4"/>
    <row r="47" ht="19" customHeight="1" x14ac:dyDescent="0.4"/>
    <row r="48" ht="19" customHeight="1" x14ac:dyDescent="0.4"/>
    <row r="49" ht="19" customHeight="1" x14ac:dyDescent="0.4"/>
    <row r="50" ht="19" customHeight="1" x14ac:dyDescent="0.4"/>
    <row r="51" ht="19" customHeight="1" x14ac:dyDescent="0.4"/>
    <row r="52" ht="19" customHeight="1" x14ac:dyDescent="0.4"/>
    <row r="53" ht="19" customHeight="1" x14ac:dyDescent="0.4"/>
    <row r="54" ht="19" customHeight="1" x14ac:dyDescent="0.4"/>
    <row r="55" ht="19" customHeight="1" x14ac:dyDescent="0.4"/>
    <row r="56" ht="19" customHeight="1" x14ac:dyDescent="0.4"/>
    <row r="57" ht="19" customHeight="1" x14ac:dyDescent="0.4"/>
    <row r="58" ht="19" customHeight="1" x14ac:dyDescent="0.4"/>
    <row r="59" ht="19" customHeight="1" x14ac:dyDescent="0.4"/>
    <row r="60" ht="19" customHeight="1" x14ac:dyDescent="0.4"/>
    <row r="61" ht="19" customHeight="1" x14ac:dyDescent="0.4"/>
    <row r="62" ht="19" customHeight="1" x14ac:dyDescent="0.4"/>
    <row r="63" ht="19" customHeight="1" x14ac:dyDescent="0.4"/>
    <row r="64" ht="19" customHeight="1" x14ac:dyDescent="0.4"/>
    <row r="65" ht="19" customHeight="1" x14ac:dyDescent="0.4"/>
    <row r="66" ht="19" customHeight="1" x14ac:dyDescent="0.4"/>
    <row r="67" ht="19" customHeight="1" x14ac:dyDescent="0.4"/>
    <row r="68" ht="19" customHeight="1" x14ac:dyDescent="0.4"/>
    <row r="69" ht="19" customHeight="1" x14ac:dyDescent="0.4"/>
    <row r="70" ht="19" customHeight="1" x14ac:dyDescent="0.4"/>
    <row r="71" ht="19" customHeight="1" x14ac:dyDescent="0.4"/>
    <row r="72" ht="19" customHeight="1" x14ac:dyDescent="0.4"/>
    <row r="73" ht="19" customHeight="1" x14ac:dyDescent="0.4"/>
    <row r="74" ht="19" customHeight="1" x14ac:dyDescent="0.4"/>
    <row r="75" ht="19" customHeight="1" x14ac:dyDescent="0.4"/>
    <row r="76" ht="19" customHeight="1" x14ac:dyDescent="0.4"/>
    <row r="77" ht="19" customHeight="1" x14ac:dyDescent="0.4"/>
    <row r="78" ht="19" customHeight="1" x14ac:dyDescent="0.4"/>
    <row r="79" ht="19" customHeight="1" x14ac:dyDescent="0.4"/>
    <row r="80" ht="19" customHeight="1" x14ac:dyDescent="0.4"/>
    <row r="81" ht="19" customHeight="1" x14ac:dyDescent="0.4"/>
    <row r="82" ht="19" customHeight="1" x14ac:dyDescent="0.4"/>
    <row r="83" ht="19" customHeight="1" x14ac:dyDescent="0.4"/>
    <row r="84" ht="19" customHeight="1" x14ac:dyDescent="0.4"/>
    <row r="85" ht="19" customHeight="1" x14ac:dyDescent="0.4"/>
    <row r="86" ht="19" customHeight="1" x14ac:dyDescent="0.4"/>
    <row r="87" ht="19" customHeight="1" x14ac:dyDescent="0.4"/>
    <row r="88" ht="19" customHeight="1" x14ac:dyDescent="0.4"/>
    <row r="89" ht="19" customHeight="1" x14ac:dyDescent="0.4"/>
    <row r="90" ht="19" customHeight="1" x14ac:dyDescent="0.4"/>
    <row r="91" ht="19" customHeight="1" x14ac:dyDescent="0.4"/>
    <row r="92" ht="19" customHeight="1" x14ac:dyDescent="0.4"/>
    <row r="93" ht="19" customHeight="1" x14ac:dyDescent="0.4"/>
    <row r="94" ht="19" customHeight="1" x14ac:dyDescent="0.4"/>
    <row r="95" ht="19" customHeight="1" x14ac:dyDescent="0.4"/>
    <row r="96" ht="19" customHeight="1" x14ac:dyDescent="0.4"/>
    <row r="97" ht="19" customHeight="1" x14ac:dyDescent="0.4"/>
    <row r="98" ht="19" customHeight="1" x14ac:dyDescent="0.4"/>
    <row r="99" ht="19" customHeight="1" x14ac:dyDescent="0.4"/>
    <row r="100" ht="19" customHeight="1" x14ac:dyDescent="0.4"/>
    <row r="101" ht="19" customHeight="1" x14ac:dyDescent="0.4"/>
    <row r="102" ht="19" customHeight="1" x14ac:dyDescent="0.4"/>
    <row r="103" ht="19" customHeight="1" x14ac:dyDescent="0.4"/>
    <row r="104" ht="19" customHeight="1" x14ac:dyDescent="0.4"/>
    <row r="105" ht="19" customHeight="1" x14ac:dyDescent="0.4"/>
    <row r="106" ht="19" customHeight="1" x14ac:dyDescent="0.4"/>
    <row r="107" ht="19" customHeight="1" x14ac:dyDescent="0.4"/>
    <row r="108" ht="19" customHeight="1" x14ac:dyDescent="0.4"/>
    <row r="109" ht="19" customHeight="1" x14ac:dyDescent="0.4"/>
    <row r="110" ht="19" customHeight="1" x14ac:dyDescent="0.4"/>
    <row r="111" ht="19" customHeight="1" x14ac:dyDescent="0.4"/>
    <row r="112" ht="19" customHeight="1" x14ac:dyDescent="0.4"/>
    <row r="113" ht="19" customHeight="1" x14ac:dyDescent="0.4"/>
    <row r="114" ht="19" customHeight="1" x14ac:dyDescent="0.4"/>
    <row r="115" ht="19" customHeight="1" x14ac:dyDescent="0.4"/>
    <row r="116" ht="19" customHeight="1" x14ac:dyDescent="0.4"/>
    <row r="117" ht="19" customHeight="1" x14ac:dyDescent="0.4"/>
    <row r="118" ht="19" customHeight="1" x14ac:dyDescent="0.4"/>
    <row r="119" ht="19" customHeight="1" x14ac:dyDescent="0.4"/>
    <row r="120" ht="19" customHeight="1" x14ac:dyDescent="0.4"/>
    <row r="121" ht="19" customHeight="1" x14ac:dyDescent="0.4"/>
    <row r="122" ht="19" customHeight="1" x14ac:dyDescent="0.4"/>
    <row r="123" ht="19" customHeight="1" x14ac:dyDescent="0.4"/>
    <row r="124" ht="19" customHeight="1" x14ac:dyDescent="0.4"/>
    <row r="125" ht="19" customHeight="1" x14ac:dyDescent="0.4"/>
    <row r="126" ht="19" customHeight="1" x14ac:dyDescent="0.4"/>
    <row r="127" ht="19" customHeight="1" x14ac:dyDescent="0.4"/>
    <row r="128" ht="19" customHeight="1" x14ac:dyDescent="0.4"/>
    <row r="129" ht="19" customHeight="1" x14ac:dyDescent="0.4"/>
    <row r="130" ht="19" customHeight="1" x14ac:dyDescent="0.4"/>
    <row r="131" ht="19" customHeight="1" x14ac:dyDescent="0.4"/>
    <row r="132" ht="19" customHeight="1" x14ac:dyDescent="0.4"/>
    <row r="133" ht="19" customHeight="1" x14ac:dyDescent="0.4"/>
    <row r="134" ht="19" customHeight="1" x14ac:dyDescent="0.4"/>
    <row r="135" ht="19" customHeight="1" x14ac:dyDescent="0.4"/>
    <row r="136" ht="19" customHeight="1" x14ac:dyDescent="0.4"/>
    <row r="137" ht="19" customHeight="1" x14ac:dyDescent="0.4"/>
    <row r="138" ht="19" customHeight="1" x14ac:dyDescent="0.4"/>
    <row r="139" ht="19" customHeight="1" x14ac:dyDescent="0.4"/>
    <row r="140" ht="19" customHeight="1" x14ac:dyDescent="0.4"/>
    <row r="141" ht="19" customHeight="1" x14ac:dyDescent="0.4"/>
    <row r="142" ht="19" customHeight="1" x14ac:dyDescent="0.4"/>
    <row r="143" ht="19" customHeight="1" x14ac:dyDescent="0.4"/>
    <row r="144" ht="19" customHeight="1" x14ac:dyDescent="0.4"/>
    <row r="145" ht="19" customHeight="1" x14ac:dyDescent="0.4"/>
    <row r="146" ht="19" customHeight="1" x14ac:dyDescent="0.4"/>
    <row r="147" ht="19" customHeight="1" x14ac:dyDescent="0.4"/>
    <row r="148" ht="19" customHeight="1" x14ac:dyDescent="0.4"/>
    <row r="149" ht="19" customHeight="1" x14ac:dyDescent="0.4"/>
    <row r="150" ht="19" customHeight="1" x14ac:dyDescent="0.4"/>
    <row r="151" ht="19" customHeight="1" x14ac:dyDescent="0.4"/>
    <row r="152" ht="19" customHeight="1" x14ac:dyDescent="0.4"/>
    <row r="153" ht="19" customHeight="1" x14ac:dyDescent="0.4"/>
    <row r="154" ht="19" customHeight="1" x14ac:dyDescent="0.4"/>
    <row r="155" ht="19" customHeight="1" x14ac:dyDescent="0.4"/>
    <row r="156" ht="19" customHeight="1" x14ac:dyDescent="0.4"/>
    <row r="157" ht="19" customHeight="1" x14ac:dyDescent="0.4"/>
    <row r="158" ht="19" customHeight="1" x14ac:dyDescent="0.4"/>
    <row r="159" ht="19" customHeight="1" x14ac:dyDescent="0.4"/>
    <row r="160" ht="19" customHeight="1" x14ac:dyDescent="0.4"/>
    <row r="161" ht="19" customHeight="1" x14ac:dyDescent="0.4"/>
    <row r="162" ht="19" customHeight="1" x14ac:dyDescent="0.4"/>
  </sheetData>
  <pageMargins left="0.7" right="0.7" top="0.75" bottom="0.75" header="0.3" footer="0.3"/>
  <pageSetup firstPageNumber="4" fitToHeight="0" orientation="landscape" useFirstPageNumber="1" r:id="rId1"/>
  <headerFooter scaleWithDoc="0">
    <oddFooter xml:space="preserve">&amp;R&amp;"Times New Roman,Bold"&amp;12Rebuttal Exhibit CMG-4
Page &amp;P of 7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O8:O35"/>
  <sheetViews>
    <sheetView topLeftCell="A23" zoomScaleNormal="100" workbookViewId="0">
      <selection activeCell="O32" sqref="O32"/>
    </sheetView>
  </sheetViews>
  <sheetFormatPr defaultRowHeight="14.6" x14ac:dyDescent="0.4"/>
  <cols>
    <col min="16" max="16" width="12.4609375" customWidth="1"/>
  </cols>
  <sheetData>
    <row r="8" spans="15:15" x14ac:dyDescent="0.4">
      <c r="O8" s="17">
        <v>7.2499999999999995E-2</v>
      </c>
    </row>
    <row r="9" spans="15:15" x14ac:dyDescent="0.4">
      <c r="O9" s="80">
        <v>4.7E-2</v>
      </c>
    </row>
    <row r="10" spans="15:15" ht="15" thickBot="1" x14ac:dyDescent="0.45">
      <c r="O10" s="81">
        <f>O8*O9</f>
        <v>3.4074999999999999E-3</v>
      </c>
    </row>
    <row r="11" spans="15:15" ht="15" thickTop="1" x14ac:dyDescent="0.4"/>
    <row r="32" spans="15:15" x14ac:dyDescent="0.4">
      <c r="O32" s="17">
        <v>7.2499999999999995E-2</v>
      </c>
    </row>
    <row r="33" spans="15:15" x14ac:dyDescent="0.4">
      <c r="O33" s="80">
        <v>4.5999999999999999E-2</v>
      </c>
    </row>
    <row r="34" spans="15:15" ht="15" thickBot="1" x14ac:dyDescent="0.45">
      <c r="O34" s="81">
        <f>O32*O33</f>
        <v>3.3349999999999999E-3</v>
      </c>
    </row>
    <row r="35" spans="15:15" ht="15" thickTop="1" x14ac:dyDescent="0.4"/>
  </sheetData>
  <pageMargins left="0.7" right="0.7" top="0.75" bottom="0.75" header="0.3" footer="0.3"/>
  <pageSetup scale="85" firstPageNumber="5" fitToHeight="0" orientation="landscape" useFirstPageNumber="1" r:id="rId1"/>
  <headerFooter scaleWithDoc="0">
    <oddFooter xml:space="preserve">&amp;R&amp;"Times New Roman,Bold"&amp;12Rebuttal Exhibit CMG-4
Page &amp;P of 7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C36"/>
  <sheetViews>
    <sheetView workbookViewId="0"/>
  </sheetViews>
  <sheetFormatPr defaultRowHeight="14.6" x14ac:dyDescent="0.4"/>
  <cols>
    <col min="1" max="1" width="2.15234375" customWidth="1"/>
    <col min="2" max="2" width="51" customWidth="1"/>
    <col min="3" max="3" width="18.53515625" customWidth="1"/>
  </cols>
  <sheetData>
    <row r="1" spans="1:3" x14ac:dyDescent="0.4">
      <c r="A1" s="56" t="s">
        <v>113</v>
      </c>
    </row>
    <row r="2" spans="1:3" x14ac:dyDescent="0.4">
      <c r="A2" t="s">
        <v>114</v>
      </c>
    </row>
    <row r="3" spans="1:3" x14ac:dyDescent="0.4">
      <c r="A3" t="s">
        <v>115</v>
      </c>
      <c r="C3" s="142"/>
    </row>
    <row r="4" spans="1:3" ht="17.149999999999999" x14ac:dyDescent="0.4">
      <c r="C4" s="82" t="s">
        <v>116</v>
      </c>
    </row>
    <row r="5" spans="1:3" x14ac:dyDescent="0.4">
      <c r="A5" s="60" t="s">
        <v>62</v>
      </c>
    </row>
    <row r="6" spans="1:3" x14ac:dyDescent="0.4">
      <c r="A6" s="56"/>
      <c r="B6" t="s">
        <v>117</v>
      </c>
      <c r="C6" s="143">
        <v>756</v>
      </c>
    </row>
    <row r="7" spans="1:3" x14ac:dyDescent="0.4">
      <c r="A7" s="56"/>
      <c r="B7" t="s">
        <v>118</v>
      </c>
      <c r="C7" s="83">
        <v>10978</v>
      </c>
    </row>
    <row r="8" spans="1:3" x14ac:dyDescent="0.4">
      <c r="A8" s="56"/>
      <c r="B8" t="s">
        <v>119</v>
      </c>
      <c r="C8" s="83">
        <v>-2540</v>
      </c>
    </row>
    <row r="9" spans="1:3" x14ac:dyDescent="0.4">
      <c r="A9" s="56"/>
      <c r="B9" t="s">
        <v>120</v>
      </c>
      <c r="C9" s="83">
        <v>-668</v>
      </c>
    </row>
    <row r="10" spans="1:3" x14ac:dyDescent="0.4">
      <c r="A10" s="56"/>
      <c r="B10" t="s">
        <v>121</v>
      </c>
      <c r="C10" s="145">
        <v>0</v>
      </c>
    </row>
    <row r="11" spans="1:3" x14ac:dyDescent="0.4">
      <c r="A11" s="56"/>
      <c r="B11" t="s">
        <v>122</v>
      </c>
      <c r="C11" s="86">
        <v>-2122</v>
      </c>
    </row>
    <row r="12" spans="1:3" x14ac:dyDescent="0.4">
      <c r="A12" s="56" t="s">
        <v>129</v>
      </c>
      <c r="C12" s="144">
        <f>SUM(C6:C11)</f>
        <v>6404</v>
      </c>
    </row>
    <row r="13" spans="1:3" x14ac:dyDescent="0.4">
      <c r="C13" s="146"/>
    </row>
    <row r="14" spans="1:3" x14ac:dyDescent="0.4">
      <c r="C14" s="146"/>
    </row>
    <row r="15" spans="1:3" x14ac:dyDescent="0.4">
      <c r="A15" s="60" t="s">
        <v>123</v>
      </c>
      <c r="C15" s="146"/>
    </row>
    <row r="16" spans="1:3" x14ac:dyDescent="0.4">
      <c r="B16" t="s">
        <v>117</v>
      </c>
      <c r="C16" s="143">
        <v>8236</v>
      </c>
    </row>
    <row r="17" spans="1:3" x14ac:dyDescent="0.4">
      <c r="B17" t="s">
        <v>118</v>
      </c>
      <c r="C17" s="83">
        <v>24618</v>
      </c>
    </row>
    <row r="18" spans="1:3" x14ac:dyDescent="0.4">
      <c r="B18" t="s">
        <v>119</v>
      </c>
      <c r="C18" s="83">
        <v>-3130</v>
      </c>
    </row>
    <row r="19" spans="1:3" x14ac:dyDescent="0.4">
      <c r="B19" t="s">
        <v>120</v>
      </c>
      <c r="C19" s="83">
        <v>-938</v>
      </c>
    </row>
    <row r="20" spans="1:3" x14ac:dyDescent="0.4">
      <c r="B20" t="s">
        <v>121</v>
      </c>
      <c r="C20" s="145">
        <v>0</v>
      </c>
    </row>
    <row r="21" spans="1:3" x14ac:dyDescent="0.4">
      <c r="B21" t="s">
        <v>122</v>
      </c>
      <c r="C21" s="145">
        <v>-6825</v>
      </c>
    </row>
    <row r="22" spans="1:3" x14ac:dyDescent="0.4">
      <c r="B22" t="s">
        <v>124</v>
      </c>
      <c r="C22" s="145">
        <v>1171</v>
      </c>
    </row>
    <row r="23" spans="1:3" x14ac:dyDescent="0.4">
      <c r="B23" t="s">
        <v>125</v>
      </c>
      <c r="C23" s="86">
        <v>1</v>
      </c>
    </row>
    <row r="24" spans="1:3" x14ac:dyDescent="0.4">
      <c r="A24" s="56" t="s">
        <v>126</v>
      </c>
      <c r="C24" s="144">
        <f>SUM(C16:C23)</f>
        <v>23133</v>
      </c>
    </row>
    <row r="25" spans="1:3" x14ac:dyDescent="0.4">
      <c r="C25" s="146"/>
    </row>
    <row r="26" spans="1:3" x14ac:dyDescent="0.4">
      <c r="C26" s="146"/>
    </row>
    <row r="27" spans="1:3" x14ac:dyDescent="0.4">
      <c r="A27" s="60" t="s">
        <v>127</v>
      </c>
      <c r="C27" s="147"/>
    </row>
    <row r="28" spans="1:3" x14ac:dyDescent="0.4">
      <c r="B28" t="s">
        <v>117</v>
      </c>
      <c r="C28" s="143">
        <v>8708</v>
      </c>
    </row>
    <row r="29" spans="1:3" x14ac:dyDescent="0.4">
      <c r="B29" t="s">
        <v>118</v>
      </c>
      <c r="C29" s="83">
        <v>31490</v>
      </c>
    </row>
    <row r="30" spans="1:3" x14ac:dyDescent="0.4">
      <c r="B30" t="s">
        <v>119</v>
      </c>
      <c r="C30" s="83">
        <v>-4720</v>
      </c>
    </row>
    <row r="31" spans="1:3" x14ac:dyDescent="0.4">
      <c r="B31" t="s">
        <v>120</v>
      </c>
      <c r="C31" s="83">
        <v>-1356</v>
      </c>
    </row>
    <row r="32" spans="1:3" x14ac:dyDescent="0.4">
      <c r="B32" t="s">
        <v>121</v>
      </c>
      <c r="C32" s="145">
        <v>0</v>
      </c>
    </row>
    <row r="33" spans="1:3" x14ac:dyDescent="0.4">
      <c r="B33" t="s">
        <v>122</v>
      </c>
      <c r="C33" s="145">
        <v>-8154</v>
      </c>
    </row>
    <row r="34" spans="1:3" x14ac:dyDescent="0.4">
      <c r="B34" t="s">
        <v>124</v>
      </c>
      <c r="C34" s="145">
        <v>1171</v>
      </c>
    </row>
    <row r="35" spans="1:3" x14ac:dyDescent="0.4">
      <c r="B35" t="s">
        <v>125</v>
      </c>
      <c r="C35" s="86">
        <v>1</v>
      </c>
    </row>
    <row r="36" spans="1:3" x14ac:dyDescent="0.4">
      <c r="A36" s="56" t="s">
        <v>128</v>
      </c>
      <c r="B36" s="56"/>
      <c r="C36" s="144">
        <f>SUM(C28:C35)</f>
        <v>27140</v>
      </c>
    </row>
  </sheetData>
  <pageMargins left="0.7" right="0.7" top="0.75" bottom="0.75" header="0.3" footer="0.3"/>
  <pageSetup scale="92" firstPageNumber="6" orientation="landscape" useFirstPageNumber="1" r:id="rId1"/>
  <headerFooter scaleWithDoc="0">
    <oddFooter xml:space="preserve">&amp;R&amp;"Times New Roman,Bold"&amp;12Rebuttal Exhibit CMG-4
Page &amp;P of 7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C2:J10"/>
  <sheetViews>
    <sheetView workbookViewId="0">
      <selection activeCell="E8" sqref="E8"/>
    </sheetView>
  </sheetViews>
  <sheetFormatPr defaultRowHeight="14.6" x14ac:dyDescent="0.4"/>
  <cols>
    <col min="3" max="3" width="42.69140625" bestFit="1" customWidth="1"/>
    <col min="5" max="6" width="9.53515625" bestFit="1" customWidth="1"/>
  </cols>
  <sheetData>
    <row r="2" spans="3:10" x14ac:dyDescent="0.4">
      <c r="E2" s="95">
        <v>2021</v>
      </c>
      <c r="F2" s="95">
        <v>2022</v>
      </c>
    </row>
    <row r="3" spans="3:10" x14ac:dyDescent="0.4">
      <c r="C3" s="13" t="s">
        <v>81</v>
      </c>
      <c r="D3" s="7"/>
      <c r="E3" s="7">
        <v>2218.0830000000001</v>
      </c>
      <c r="F3" s="7">
        <v>1325.06</v>
      </c>
      <c r="G3" s="153" t="s">
        <v>83</v>
      </c>
      <c r="H3" s="153"/>
      <c r="I3" s="153"/>
      <c r="J3" s="153"/>
    </row>
    <row r="4" spans="3:10" x14ac:dyDescent="0.4">
      <c r="C4" s="13" t="s">
        <v>82</v>
      </c>
      <c r="D4" s="7"/>
      <c r="E4" s="10">
        <f>E3/4</f>
        <v>554.52075000000002</v>
      </c>
      <c r="F4" s="10">
        <f>F3/4</f>
        <v>331.26499999999999</v>
      </c>
      <c r="G4" s="57" t="s">
        <v>84</v>
      </c>
    </row>
    <row r="6" spans="3:10" x14ac:dyDescent="0.4">
      <c r="E6" s="95">
        <v>2021</v>
      </c>
      <c r="F6" s="95">
        <v>2022</v>
      </c>
    </row>
    <row r="7" spans="3:10" x14ac:dyDescent="0.4">
      <c r="C7" s="13" t="s">
        <v>79</v>
      </c>
      <c r="E7" s="58">
        <v>3386.79</v>
      </c>
      <c r="F7" s="58">
        <v>1594.278</v>
      </c>
      <c r="G7" s="153" t="s">
        <v>83</v>
      </c>
      <c r="H7" s="153"/>
      <c r="I7" s="153"/>
      <c r="J7" s="153"/>
    </row>
    <row r="8" spans="3:10" x14ac:dyDescent="0.4">
      <c r="C8" s="13" t="s">
        <v>80</v>
      </c>
      <c r="E8" s="84">
        <f>E7/4</f>
        <v>846.69749999999999</v>
      </c>
      <c r="F8" s="84">
        <f>F7/4</f>
        <v>398.56950000000001</v>
      </c>
      <c r="G8" s="57" t="s">
        <v>84</v>
      </c>
    </row>
    <row r="10" spans="3:10" x14ac:dyDescent="0.4">
      <c r="C10" s="13"/>
    </row>
  </sheetData>
  <mergeCells count="2">
    <mergeCell ref="G3:J3"/>
    <mergeCell ref="G7:J7"/>
  </mergeCells>
  <pageMargins left="0.7" right="0.7" top="0.75" bottom="0.75" header="0.3" footer="0.3"/>
  <pageSetup scale="96" firstPageNumber="7" fitToHeight="0" orientation="landscape" useFirstPageNumber="1" r:id="rId1"/>
  <headerFooter scaleWithDoc="0">
    <oddFooter xml:space="preserve">&amp;R&amp;"Times New Roman,Bold"&amp;12Rebuttal Exhibit CMG-4
Page &amp;P of 7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Round xmlns="54fcda00-7b58-44a7-b108-8bd10a8a08ba">DR02 Attachments</Round>
    <FormData xmlns="http://schemas.microsoft.com/sharepoint/v3">&lt;?xml version="1.0" encoding="utf-8"?&gt;&lt;FormVariables&gt;&lt;Version /&gt;&lt;/FormVariables&gt;</FormData>
    <Witness_x0020_Testimony xmlns="54fcda00-7b58-44a7-b108-8bd10a8a08ba">Garrett, Christopher M.</Witness_x0020_Testimony>
    <Data_x0020_Request_x0020_Question_x0020_No_x002e_ xmlns="54fcda00-7b58-44a7-b108-8bd10a8a08ba">011</Data_x0020_Request_x0020_Question_x0020_No_x002e_>
    <Year xmlns="54fcda00-7b58-44a7-b108-8bd10a8a08ba">2020</Year>
    <Tariff_x0020_Dev_x0020_Doc_x0020_Type xmlns="54fcda00-7b58-44a7-b108-8bd10a8a08ba" xsi:nil="true"/>
    <Document_x0020_Type xmlns="54fcda00-7b58-44a7-b108-8bd10a8a08ba">Rebuttal Testimony</Document_x0020_Type>
    <Filed_x0020_Documents xmlns="54fcda00-7b58-44a7-b108-8bd10a8a08ba" xsi:nil="true"/>
    <Company xmlns="54fcda00-7b58-44a7-b108-8bd10a8a08ba">
      <Value>KU</Value>
      <Value>LGE</Value>
    </Company>
    <Department xmlns="54fcda00-7b58-44a7-b108-8bd10a8a08ba" xsi:nil="true"/>
    <Intervemprs xmlns="54fcda00-7b58-44a7-b108-8bd10a8a08ba">Attorney General/KY Industrial Utility Customers - AG/KIUC</Intervemprs>
    <Filing_x0020_Requirement xmlns="54fcda00-7b58-44a7-b108-8bd10a8a08ba" xsi:nil="true"/>
  </documentManagement>
</p:properties>
</file>

<file path=customXml/item2.xml><?xml version="1.0" encoding="utf-8"?>
<?mso-contentType ?>
<FormTemplates xmlns="http://schemas.microsoft.com/sharepoint/v3/contenttype/forms">
  <Display>NFListDisplayForm</Display>
  <Edit>NFListEditForm</Edit>
  <New>NFListEditForm</New>
</FormTemplates>
</file>

<file path=customXml/item3.xml><?xml version="1.0" encoding="utf-8"?>
<?mso-contentType ?>
<FormUrls xmlns="http://schemas.microsoft.com/sharepoint/v3/contenttype/forms/url">
  <MobileDisplay>_layouts/15/NintexForms/Mobile/DispForm.aspx</MobileDisplay>
  <MobileEdit>_layouts/15/NintexForms/Mobile/EditForm.aspx</MobileEdit>
  <MobileNew>_layouts/15/NintexForms/Mobile/NewForm.aspx</MobileNew>
</FormUrls>
</file>

<file path=customXml/item4.xml><?xml version="1.0" encoding="utf-8"?>
<?mso-contentType ?>
<FormTemplates>
  <Display>DocumentLibraryForm</Display>
  <Edit>DocumentLibraryForm</Edit>
  <New>DocumentLibraryForm</New>
  <MobileDisplayFormUrl/>
  <MobileEditFormUrl/>
  <MobileNewFormUrl/>
</FormTemplates>
</file>

<file path=customXml/item5.xml><?xml version="1.0" encoding="utf-8"?>
<ct:contentTypeSchema xmlns:ct="http://schemas.microsoft.com/office/2006/metadata/contentType" xmlns:ma="http://schemas.microsoft.com/office/2006/metadata/properties/metaAttributes" ct:_="" ma:_="" ma:contentTypeName="Document" ma:contentTypeID="0x0101002D0103853DF7894DB347713A7250CD66" ma:contentTypeVersion="57" ma:contentTypeDescription="Create a new document." ma:contentTypeScope="" ma:versionID="5d80170ffb4da99ea206e23c270a112f">
  <xsd:schema xmlns:xsd="http://www.w3.org/2001/XMLSchema" xmlns:xs="http://www.w3.org/2001/XMLSchema" xmlns:p="http://schemas.microsoft.com/office/2006/metadata/properties" xmlns:ns1="http://schemas.microsoft.com/sharepoint/v3" xmlns:ns2="54fcda00-7b58-44a7-b108-8bd10a8a08ba" targetNamespace="http://schemas.microsoft.com/office/2006/metadata/properties" ma:root="true" ma:fieldsID="8aa41f17cc25f6ee40a67028cbc44237" ns1:_="" ns2:_="">
    <xsd:import namespace="http://schemas.microsoft.com/sharepoint/v3"/>
    <xsd:import namespace="54fcda00-7b58-44a7-b108-8bd10a8a08ba"/>
    <xsd:element name="properties">
      <xsd:complexType>
        <xsd:sequence>
          <xsd:element name="documentManagement">
            <xsd:complexType>
              <xsd:all>
                <xsd:element ref="ns2:Company" minOccurs="0"/>
                <xsd:element ref="ns2:Year"/>
                <xsd:element ref="ns2:Document_x0020_Type"/>
                <xsd:element ref="ns2:Filing_x0020_Requirement" minOccurs="0"/>
                <xsd:element ref="ns2:Witness_x0020_Testimony" minOccurs="0"/>
                <xsd:element ref="ns2:Intervemprs" minOccurs="0"/>
                <xsd:element ref="ns2:Round" minOccurs="0"/>
                <xsd:element ref="ns2:Data_x0020_Request_x0020_Question_x0020_No_x002e_" minOccurs="0"/>
                <xsd:element ref="ns2:Tariff_x0020_Dev_x0020_Doc_x0020_Type" minOccurs="0"/>
                <xsd:element ref="ns2:Filed_x0020_Documents" minOccurs="0"/>
                <xsd:element ref="ns2:Department" minOccurs="0"/>
                <xsd:element ref="ns1:Form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FormData" ma:index="19" nillable="true" ma:displayName="Form Data" ma:hidden="true" ma:internalName="FormData"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4fcda00-7b58-44a7-b108-8bd10a8a08ba" elementFormDefault="qualified">
    <xsd:import namespace="http://schemas.microsoft.com/office/2006/documentManagement/types"/>
    <xsd:import namespace="http://schemas.microsoft.com/office/infopath/2007/PartnerControls"/>
    <xsd:element name="Company" ma:index="2" nillable="true" ma:displayName="Company" ma:internalName="Company" ma:readOnly="false" ma:requiredMultiChoice="true">
      <xsd:complexType>
        <xsd:complexContent>
          <xsd:extension base="dms:MultiChoice">
            <xsd:sequence>
              <xsd:element name="Value" maxOccurs="unbounded" minOccurs="0" nillable="true">
                <xsd:simpleType>
                  <xsd:restriction base="dms:Choice">
                    <xsd:enumeration value="KU"/>
                    <xsd:enumeration value="LGE"/>
                    <xsd:enumeration value="ODP"/>
                  </xsd:restriction>
                </xsd:simpleType>
              </xsd:element>
            </xsd:sequence>
          </xsd:extension>
        </xsd:complexContent>
      </xsd:complexType>
    </xsd:element>
    <xsd:element name="Year" ma:index="3" ma:displayName="Year" ma:default="2020" ma:format="Dropdown" ma:indexed="true" ma:internalName="Year" ma:readOnly="false">
      <xsd:simpleType>
        <xsd:restriction base="dms:Choice">
          <xsd:enumeration value="2020"/>
          <xsd:enumeration value="2019"/>
          <xsd:enumeration value="2018"/>
          <xsd:enumeration value="2017"/>
          <xsd:enumeration value="2016"/>
          <xsd:enumeration value="2015"/>
          <xsd:enumeration value="2014"/>
        </xsd:restriction>
      </xsd:simpleType>
    </xsd:element>
    <xsd:element name="Document_x0020_Type" ma:index="4" ma:displayName="Document Type" ma:format="Dropdown" ma:indexed="true" ma:internalName="Document_x0020_Type" ma:readOnly="false">
      <xsd:simpleType>
        <xsd:restriction base="dms:Choice">
          <xsd:enumeration value="General Information"/>
          <xsd:enumeration value="Application"/>
          <xsd:enumeration value="Development"/>
          <xsd:enumeration value="Orders"/>
          <xsd:enumeration value="Direct Testimony"/>
          <xsd:enumeration value="Rebuttal Testimony"/>
          <xsd:enumeration value="Stipulation Testimony"/>
          <xsd:enumeration value="Supplemental Rebuttal Testimony"/>
          <xsd:enumeration value="Superseded Testimony"/>
          <xsd:enumeration value="Intervenor Direct Testimony"/>
          <xsd:enumeration value="Intervenor Supplemental Testimony"/>
          <xsd:enumeration value="Intervenor Data Requests Issued"/>
          <xsd:enumeration value="Intervenor Data Requests Responses"/>
          <xsd:enumeration value="Data Requests"/>
          <xsd:enumeration value="Notices"/>
          <xsd:enumeration value="eFile/Filed Docs"/>
          <xsd:enumeration value="Filing Requirements"/>
          <xsd:enumeration value="Tariff Development"/>
          <xsd:enumeration value="Witness Prep"/>
          <xsd:enumeration value="Public Hearings"/>
          <xsd:enumeration value="Superseded"/>
        </xsd:restriction>
      </xsd:simpleType>
    </xsd:element>
    <xsd:element name="Filing_x0020_Requirement" ma:index="5" nillable="true" ma:displayName="Filing Requirement" ma:format="Dropdown" ma:internalName="Filing_x0020_Requirement" ma:readOnly="false">
      <xsd:simpleType>
        <xsd:restriction base="dms:Choice">
          <xsd:enumeration value="Filing Requirements - Draft Responses"/>
          <xsd:enumeration value="Tab 01-Sec 14(2) Attachment Only"/>
          <xsd:enumeration value="Tab 03-Sec 16(1)(b)(2) Attachment Only"/>
          <xsd:enumeration value="Tab 04-Sec 16(1)(b)(3) Attachment Only"/>
          <xsd:enumeration value="Tab 05-Sec 16(1)(b)(4) Attachment Only"/>
          <xsd:enumeration value="Tab 06-Sec 16(1)(b)(5) Attachment Only"/>
          <xsd:enumeration value="Tab 07-Sec 16(2) Attachment Only"/>
          <xsd:enumeration value="Tab 13-Sec 16(6)(f) Attachment Only"/>
          <xsd:enumeration value="Tab 15-Sec 16(7)(b) Attachment Only"/>
          <xsd:enumeration value="Tab 16-Sec 16(7)(c) Attachment Only"/>
          <xsd:enumeration value="Tab 17-Sec 16(7)(d) Attachment Only"/>
          <xsd:enumeration value="Tab 18-Sec 16(7)(e) Attachment Only"/>
          <xsd:enumeration value="Tab 19-Sec 16(7)(f) Attachment Only"/>
          <xsd:enumeration value="Tab 20-Sec 16(7)(g) Attachment Only"/>
          <xsd:enumeration value="Tab 22-Sec 16(7)(h)(1) Attachment Only"/>
          <xsd:enumeration value="Tab 23-Sec 16(7)(h)(2) Attachment Only"/>
          <xsd:enumeration value="Tab 24-Sec 16(7)(h)(3) Attachment Only"/>
          <xsd:enumeration value="Tab 25-Sec 16(7)(h)(4) Attachment Only"/>
          <xsd:enumeration value="Tab 28-Sec 16(7)(h)(7) Attachment Only"/>
          <xsd:enumeration value="Tab 29-Sec 16(7)(h)(8) Attachment Only"/>
          <xsd:enumeration value="Tab 30-Sec 16(7)(h)(9) Attachment Only"/>
          <xsd:enumeration value="Tab 31-Sec 16(7)(h)(10) Attachment Only"/>
          <xsd:enumeration value="Tab 32-Sec 16(7)(h)(11) Attachment Only"/>
          <xsd:enumeration value="Tab 33-Sec 16(7)(h)(12) Attachment Only"/>
          <xsd:enumeration value="Tab 39-Sec 16(7)(i) Attachment Only"/>
          <xsd:enumeration value="Tab 40-Sec 16(7)(j) Attachment Only"/>
          <xsd:enumeration value="Tab 41-Sec 16(7)(k) Attachment Only"/>
          <xsd:enumeration value="Tab 43-Sec 16(7)(m) Attachment Only"/>
          <xsd:enumeration value="Tab 44-Sec 16(7)(n) Attachment Only"/>
          <xsd:enumeration value="Tab 45-Sec 16(7)(o) Attachment Only"/>
          <xsd:enumeration value="Tab 46-Sec 16(7)(p) Attachment Only"/>
          <xsd:enumeration value="Tab 50-Sec 16(7)(t) Attachment Only"/>
          <xsd:enumeration value="Tab 51-Sec 16(7)(u) Attachment Only"/>
          <xsd:enumeration value="Tab 54-Sec 16(8)(a) Attachment Only"/>
          <xsd:enumeration value="Tab 55-Sec 16(8)(b Attachment Only"/>
          <xsd:enumeration value="Tab 56-Sec 16(8)(c) Attachment Only"/>
          <xsd:enumeration value="Tab 57-Sec 16(8)(d) Attachment Only"/>
          <xsd:enumeration value="Tab 58-Sec 16(8)(e) Attachment Only"/>
          <xsd:enumeration value="Tab 59-Sec 16(8)(f) Attachment Only"/>
          <xsd:enumeration value="Tab 60-Sec 16(8)(g) Attachment Only"/>
          <xsd:enumeration value="Tab 61-Sec 16(8)(h) Attachment Only"/>
          <xsd:enumeration value="Tab 62-Sec 16(8)(i) Attachment Only"/>
          <xsd:enumeration value="Tab 63-Sec 16(8)(j) Attachment Only"/>
          <xsd:enumeration value="Tab 64-Sec 16(8)(k) Attachment Only"/>
          <xsd:enumeration value="Tab 66-Sec 16(8)(m) Attachment Only"/>
          <xsd:enumeration value="Tab 67-Sec 16(8)(n) Attachment Only"/>
          <xsd:enumeration value="Filing Requirements - Guidance Sheets"/>
          <xsd:enumeration value="Filing Requirements - Witness/Preparer Assignments"/>
          <xsd:enumeration value="Filing Requirements - eFiled"/>
          <xsd:enumeration value="Exempt Schedules 10_13_20_23_33_44-49"/>
          <xsd:enumeration value="Schedule 01-5_8-29_40-Revenue Requirements"/>
          <xsd:enumeration value="Schedule 01-5-Financial Data"/>
          <xsd:enumeration value="Schedule 06-Annual Reports"/>
          <xsd:enumeration value="Schedule 07-Comparative Financial Statements"/>
          <xsd:enumeration value="Schedule 17-Lead/Lag Cash Working Capital Calc - ET"/>
          <xsd:enumeration value="Schedule 27-Lead/Lag Cash Working Capital Calc - Adj."/>
          <xsd:enumeration value="Schedule 29-Workpapers for Adjustments"/>
          <xsd:enumeration value="Schedule 30-Revenue and Expense Analysis"/>
          <xsd:enumeration value="Schedule 31-Advertising"/>
          <xsd:enumeration value="Schedule 32-Storm Damage"/>
          <xsd:enumeration value="Schedule 34-Misc Expenses"/>
          <xsd:enumeration value="Schedule 35-Affiliate Services"/>
          <xsd:enumeration value="Schedule 36-Income Taxes"/>
          <xsd:enumeration value="Schedule 37-Organization"/>
          <xsd:enumeration value="Schedule 38-Changes in Acctg Procedures"/>
          <xsd:enumeration value="Schedule 39-Out of Period"/>
          <xsd:enumeration value="Schedule 40-Cost of Service"/>
          <xsd:enumeration value="Schedule 41-Present and Proposed Tariffs"/>
          <xsd:enumeration value="Schedule 42-Present and Proposed Revenues"/>
          <xsd:enumeration value="Schedule 43-Sample Bills"/>
          <xsd:enumeration value="Schedule 50-Other"/>
        </xsd:restriction>
      </xsd:simpleType>
    </xsd:element>
    <xsd:element name="Witness_x0020_Testimony" ma:index="6" nillable="true" ma:displayName="Witness" ma:format="Dropdown" ma:internalName="Witness_x0020_Testimony" ma:readOnly="false">
      <xsd:simpleType>
        <xsd:restriction base="dms:Choice">
          <xsd:enumeration value="Arbough, Daniel K."/>
          <xsd:enumeration value="Bellar, Lonnie E."/>
          <xsd:enumeration value="Blake, Kent W."/>
          <xsd:enumeration value="Conroy, Robert M."/>
          <xsd:enumeration value="Garrett, Christopher M."/>
          <xsd:enumeration value="Hornung, Michael E."/>
          <xsd:enumeration value="Leichty, Douglas A."/>
          <xsd:enumeration value="Lovekamp, Rick E."/>
          <xsd:enumeration value="Malloy, John P."/>
          <xsd:enumeration value="McFarland, Elizabeth J."/>
          <xsd:enumeration value="McKenzie, Adrien M. (FINCAP, Inc.)"/>
          <xsd:enumeration value="Meiman, Greg J."/>
          <xsd:enumeration value="Metts, Heather D."/>
          <xsd:enumeration value="Murphy, J. Clay"/>
          <xsd:enumeration value="Rahn, Derek"/>
          <xsd:enumeration value="Saunders, Eileen L."/>
          <xsd:enumeration value="Seelye, Steve (The Prime Group)"/>
          <xsd:enumeration value="Sinclair, David S."/>
          <xsd:enumeration value="Spanos, John J. (Gannett Fleming)"/>
          <xsd:enumeration value="Straight, Scott"/>
          <xsd:enumeration value="Thompson, Paul W."/>
          <xsd:enumeration value="Wilson, Stuart"/>
          <xsd:enumeration value="Wolfe, John K."/>
          <xsd:enumeration value="z - eFiled/Filed"/>
        </xsd:restriction>
      </xsd:simpleType>
    </xsd:element>
    <xsd:element name="Intervemprs" ma:index="7" nillable="true" ma:displayName="Data Request Party" ma:format="Dropdown" ma:internalName="Intervemprs" ma:readOnly="false">
      <xsd:simpleType>
        <xsd:restriction base="dms:Choice">
          <xsd:enumeration value="0-Data Response Tracking Sheet"/>
          <xsd:enumeration value="KY Public Service Commission - PSC"/>
          <xsd:enumeration value="VA State Corporation Commission - VASCC"/>
          <xsd:enumeration value="Appalachian Voices"/>
          <xsd:enumeration value="Association of Community Ministries - ACM"/>
          <xsd:enumeration value="Attorney General/KY Industrial Utility Customers - AG/KIUC"/>
          <xsd:enumeration value="Attorney General - AG"/>
          <xsd:enumeration value="AT&amp;T"/>
          <xsd:enumeration value="Charter Communications - Charter"/>
          <xsd:enumeration value="Community Action Council - CAC"/>
          <xsd:enumeration value="East Kentucky Power Cooperative - EKPC"/>
          <xsd:enumeration value="JBS Swift &amp; Co - JBS"/>
          <xsd:enumeration value="KY Cable Telecomm. Assn - KCTA"/>
          <xsd:enumeration value="KY Industrial Utility Customers - KIUC"/>
          <xsd:enumeration value="Kentucky League of Cities - KLC"/>
          <xsd:enumeration value="Kroger"/>
          <xsd:enumeration value="Kroger/Wal-Mart"/>
          <xsd:enumeration value="KY School Boards Assn - KSBA"/>
          <xsd:enumeration value="KY Solar Industries Assn - KSIA"/>
          <xsd:enumeration value="Lexington-Fayette Urban County Govt - LFUCG"/>
          <xsd:enumeration value="Louisville Metro Government - METRO"/>
          <xsd:enumeration value="Metro. Housing Coalition - MHC"/>
          <xsd:enumeration value="Metro Housing Coalition/Kentuckians for the Commonwealth/Kentucky Solar Energy Society - MHC/KFTC/KSES"/>
          <xsd:enumeration value="Mountain Association/Kentuckians for the Commonwealth/Kentucky Solar Energy Society - MA/KFTC/KSES"/>
          <xsd:enumeration value="Sierra Club - SC"/>
          <xsd:enumeration value="U.S. Dept. of Defense/Federal Executive Agencies - DOD/FEA"/>
          <xsd:enumeration value="U.S. Dept. of Defense -  US DOD"/>
          <xsd:enumeration value="Wal-Mart"/>
        </xsd:restriction>
      </xsd:simpleType>
    </xsd:element>
    <xsd:element name="Round" ma:index="8" nillable="true" ma:displayName="Data Request Round" ma:format="Dropdown" ma:internalName="Round" ma:readOnly="false">
      <xsd:simpleType>
        <xsd:restriction base="dms:Choice">
          <xsd:enumeration value="On-Site Requests"/>
          <xsd:enumeration value="DR01"/>
          <xsd:enumeration value="DR01 Attachments"/>
          <xsd:enumeration value="DR01 eFiled/Filed"/>
          <xsd:enumeration value="DR02"/>
          <xsd:enumeration value="DR02 Attachments"/>
          <xsd:enumeration value="DR02 eFiled/Filed"/>
          <xsd:enumeration value="DR03"/>
          <xsd:enumeration value="DR03 Attachments"/>
          <xsd:enumeration value="DR03 eFiled/Filed"/>
          <xsd:enumeration value="DR04"/>
          <xsd:enumeration value="DR04 Attachments"/>
          <xsd:enumeration value="DR04 eFiled/Filed"/>
          <xsd:enumeration value="DR05"/>
          <xsd:enumeration value="DR05 Attachments"/>
          <xsd:enumeration value="DR05 eFiled/Filed"/>
          <xsd:enumeration value="DR06"/>
          <xsd:enumeration value="DR06 Attachments"/>
          <xsd:enumeration value="DR06 eFiled/Filed"/>
          <xsd:enumeration value="DR07"/>
          <xsd:enumeration value="DR07 Attachments"/>
          <xsd:enumeration value="DR07 eFiled/Filed"/>
          <xsd:enumeration value="DR08"/>
          <xsd:enumeration value="DR08 Attachments"/>
          <xsd:enumeration value="DR08 eFiled/Filed"/>
          <xsd:enumeration value="DR09"/>
          <xsd:enumeration value="DR09 Attachments"/>
          <xsd:enumeration value="DR09 eFiled/Filed"/>
          <xsd:enumeration value="DR10"/>
          <xsd:enumeration value="DR10 Attachments"/>
          <xsd:enumeration value="DR10 eFiled/Filed"/>
          <xsd:enumeration value="DR11"/>
          <xsd:enumeration value="DR11 Attachments"/>
          <xsd:enumeration value="DR11 eFiled/Filed"/>
          <xsd:enumeration value="DR12"/>
          <xsd:enumeration value="DR12 Attachments"/>
          <xsd:enumeration value="DR12 eFiled/Filed"/>
          <xsd:enumeration value="DR13"/>
          <xsd:enumeration value="DR13 Attachments"/>
          <xsd:enumeration value="DR13 eFiled/Filed"/>
          <xsd:enumeration value="DR14"/>
          <xsd:enumeration value="DR14 Attachments"/>
          <xsd:enumeration value="DR14 eFiled/Filed"/>
          <xsd:enumeration value="Post Hearing DR01"/>
          <xsd:enumeration value="Post Hearing DR01 Attachments"/>
          <xsd:enumeration value="Post Hearing DR01 eFiled/Filed"/>
          <xsd:enumeration value="Post Hearing DR02"/>
          <xsd:enumeration value="Post Hearing DR02 Attachments"/>
          <xsd:enumeration value="Post Hearing DR02 eFiled/Filed"/>
          <xsd:enumeration value="PSC DR02/Intervenors DR01"/>
          <xsd:enumeration value="PSC DR03/Intervenors DR02"/>
          <xsd:enumeration value="PSC DR04"/>
          <xsd:enumeration value="PSC DR05/Intervenors DR03"/>
          <xsd:enumeration value="PSC DR06"/>
        </xsd:restriction>
      </xsd:simpleType>
    </xsd:element>
    <xsd:element name="Data_x0020_Request_x0020_Question_x0020_No_x002e_" ma:index="9" nillable="true" ma:displayName="Data Request Question No." ma:format="Dropdown" ma:internalName="Data_x0020_Request_x0020_Question_x0020_No_x002e_" ma:readOnly="false">
      <xsd:simpleType>
        <xsd:restriction base="dms:Choice">
          <xsd:enumeration value="001"/>
          <xsd:enumeration value="002"/>
          <xsd:enumeration value="003"/>
          <xsd:enumeration value="004"/>
          <xsd:enumeration value="005"/>
          <xsd:enumeration value="006"/>
          <xsd:enumeration value="007"/>
          <xsd:enumeration value="008"/>
          <xsd:enumeration value="009"/>
          <xsd:enumeration value="010"/>
          <xsd:enumeration value="011"/>
          <xsd:enumeration value="012"/>
          <xsd:enumeration value="013"/>
          <xsd:enumeration value="014"/>
          <xsd:enumeration value="015"/>
          <xsd:enumeration value="016"/>
          <xsd:enumeration value="017"/>
          <xsd:enumeration value="018"/>
          <xsd:enumeration value="019"/>
          <xsd:enumeration value="020"/>
          <xsd:enumeration value="021"/>
          <xsd:enumeration value="022"/>
          <xsd:enumeration value="023"/>
          <xsd:enumeration value="024"/>
          <xsd:enumeration value="025"/>
          <xsd:enumeration value="026"/>
          <xsd:enumeration value="027"/>
          <xsd:enumeration value="028"/>
          <xsd:enumeration value="029"/>
          <xsd:enumeration value="030"/>
          <xsd:enumeration value="031"/>
          <xsd:enumeration value="032"/>
          <xsd:enumeration value="033"/>
          <xsd:enumeration value="034"/>
          <xsd:enumeration value="035"/>
          <xsd:enumeration value="036"/>
          <xsd:enumeration value="037"/>
          <xsd:enumeration value="038"/>
          <xsd:enumeration value="039"/>
          <xsd:enumeration value="040"/>
          <xsd:enumeration value="041"/>
          <xsd:enumeration value="042"/>
          <xsd:enumeration value="043"/>
          <xsd:enumeration value="044"/>
          <xsd:enumeration value="045"/>
          <xsd:enumeration value="046"/>
          <xsd:enumeration value="047"/>
          <xsd:enumeration value="048"/>
          <xsd:enumeration value="049"/>
          <xsd:enumeration value="050"/>
          <xsd:enumeration value="051"/>
          <xsd:enumeration value="052"/>
          <xsd:enumeration value="053"/>
          <xsd:enumeration value="054"/>
          <xsd:enumeration value="055"/>
          <xsd:enumeration value="056"/>
          <xsd:enumeration value="057"/>
          <xsd:enumeration value="058"/>
          <xsd:enumeration value="059"/>
          <xsd:enumeration value="060"/>
          <xsd:enumeration value="061"/>
          <xsd:enumeration value="062"/>
          <xsd:enumeration value="063"/>
          <xsd:enumeration value="064"/>
          <xsd:enumeration value="065"/>
          <xsd:enumeration value="066"/>
          <xsd:enumeration value="067"/>
          <xsd:enumeration value="068"/>
          <xsd:enumeration value="069"/>
          <xsd:enumeration value="070"/>
          <xsd:enumeration value="071"/>
          <xsd:enumeration value="072"/>
          <xsd:enumeration value="073"/>
          <xsd:enumeration value="074"/>
          <xsd:enumeration value="075"/>
          <xsd:enumeration value="076"/>
          <xsd:enumeration value="077"/>
          <xsd:enumeration value="078"/>
          <xsd:enumeration value="079"/>
          <xsd:enumeration value="080"/>
          <xsd:enumeration value="081"/>
          <xsd:enumeration value="082"/>
          <xsd:enumeration value="083"/>
          <xsd:enumeration value="084"/>
          <xsd:enumeration value="085"/>
          <xsd:enumeration value="086"/>
          <xsd:enumeration value="087"/>
          <xsd:enumeration value="088"/>
          <xsd:enumeration value="089"/>
          <xsd:enumeration value="090"/>
          <xsd:enumeration value="091"/>
          <xsd:enumeration value="092"/>
          <xsd:enumeration value="093"/>
          <xsd:enumeration value="094"/>
          <xsd:enumeration value="095"/>
          <xsd:enumeration value="096"/>
          <xsd:enumeration value="097"/>
          <xsd:enumeration value="098"/>
          <xsd:enumeration value="099"/>
          <xsd:enumeration value="100"/>
          <xsd:enumeration value="101"/>
          <xsd:enumeration value="102"/>
          <xsd:enumeration value="103"/>
          <xsd:enumeration value="104"/>
          <xsd:enumeration value="105"/>
          <xsd:enumeration value="106"/>
          <xsd:enumeration value="107"/>
          <xsd:enumeration value="108"/>
          <xsd:enumeration value="109"/>
          <xsd:enumeration value="110"/>
          <xsd:enumeration value="111"/>
          <xsd:enumeration value="112"/>
          <xsd:enumeration value="113"/>
          <xsd:enumeration value="114"/>
          <xsd:enumeration value="115"/>
          <xsd:enumeration value="116"/>
          <xsd:enumeration value="117"/>
          <xsd:enumeration value="118"/>
          <xsd:enumeration value="119"/>
          <xsd:enumeration value="120"/>
          <xsd:enumeration value="121"/>
          <xsd:enumeration value="122"/>
          <xsd:enumeration value="123"/>
          <xsd:enumeration value="124"/>
          <xsd:enumeration value="125"/>
          <xsd:enumeration value="126"/>
          <xsd:enumeration value="127"/>
          <xsd:enumeration value="128"/>
          <xsd:enumeration value="129"/>
          <xsd:enumeration value="130"/>
          <xsd:enumeration value="131"/>
          <xsd:enumeration value="132"/>
          <xsd:enumeration value="133"/>
          <xsd:enumeration value="134"/>
          <xsd:enumeration value="135"/>
          <xsd:enumeration value="136"/>
          <xsd:enumeration value="137"/>
          <xsd:enumeration value="138"/>
          <xsd:enumeration value="139"/>
          <xsd:enumeration value="140"/>
          <xsd:enumeration value="141"/>
          <xsd:enumeration value="142"/>
          <xsd:enumeration value="143"/>
          <xsd:enumeration value="144"/>
          <xsd:enumeration value="145"/>
          <xsd:enumeration value="146"/>
          <xsd:enumeration value="147"/>
          <xsd:enumeration value="148"/>
          <xsd:enumeration value="149"/>
          <xsd:enumeration value="150"/>
          <xsd:enumeration value="151"/>
          <xsd:enumeration value="152"/>
          <xsd:enumeration value="153"/>
          <xsd:enumeration value="154"/>
          <xsd:enumeration value="155"/>
          <xsd:enumeration value="156"/>
          <xsd:enumeration value="157"/>
          <xsd:enumeration value="158"/>
          <xsd:enumeration value="159"/>
          <xsd:enumeration value="160"/>
          <xsd:enumeration value="161"/>
          <xsd:enumeration value="162"/>
          <xsd:enumeration value="163"/>
          <xsd:enumeration value="164"/>
          <xsd:enumeration value="165"/>
          <xsd:enumeration value="166"/>
          <xsd:enumeration value="167"/>
          <xsd:enumeration value="168"/>
          <xsd:enumeration value="169"/>
          <xsd:enumeration value="170"/>
          <xsd:enumeration value="171"/>
          <xsd:enumeration value="172"/>
          <xsd:enumeration value="173"/>
          <xsd:enumeration value="174"/>
          <xsd:enumeration value="175"/>
          <xsd:enumeration value="176"/>
          <xsd:enumeration value="177"/>
          <xsd:enumeration value="178"/>
          <xsd:enumeration value="179"/>
          <xsd:enumeration value="180"/>
          <xsd:enumeration value="181"/>
          <xsd:enumeration value="182"/>
          <xsd:enumeration value="183"/>
          <xsd:enumeration value="184"/>
          <xsd:enumeration value="185"/>
          <xsd:enumeration value="186"/>
          <xsd:enumeration value="187"/>
          <xsd:enumeration value="188"/>
          <xsd:enumeration value="189"/>
          <xsd:enumeration value="190"/>
          <xsd:enumeration value="191"/>
          <xsd:enumeration value="192"/>
          <xsd:enumeration value="193"/>
          <xsd:enumeration value="194"/>
          <xsd:enumeration value="195"/>
          <xsd:enumeration value="196"/>
          <xsd:enumeration value="197"/>
          <xsd:enumeration value="198"/>
          <xsd:enumeration value="199"/>
          <xsd:enumeration value="200"/>
          <xsd:enumeration value="201"/>
          <xsd:enumeration value="202"/>
          <xsd:enumeration value="203"/>
          <xsd:enumeration value="204"/>
          <xsd:enumeration value="205"/>
          <xsd:enumeration value="206"/>
          <xsd:enumeration value="207"/>
          <xsd:enumeration value="208"/>
          <xsd:enumeration value="209"/>
          <xsd:enumeration value="210"/>
          <xsd:enumeration value="211"/>
          <xsd:enumeration value="212"/>
          <xsd:enumeration value="213"/>
          <xsd:enumeration value="214"/>
          <xsd:enumeration value="215"/>
          <xsd:enumeration value="216"/>
          <xsd:enumeration value="217"/>
          <xsd:enumeration value="218"/>
          <xsd:enumeration value="219"/>
          <xsd:enumeration value="220"/>
          <xsd:enumeration value="221"/>
          <xsd:enumeration value="222"/>
          <xsd:enumeration value="223"/>
          <xsd:enumeration value="224"/>
          <xsd:enumeration value="225"/>
          <xsd:enumeration value="226"/>
          <xsd:enumeration value="227"/>
          <xsd:enumeration value="228"/>
          <xsd:enumeration value="229"/>
          <xsd:enumeration value="230"/>
          <xsd:enumeration value="231"/>
          <xsd:enumeration value="232"/>
          <xsd:enumeration value="233"/>
          <xsd:enumeration value="234"/>
          <xsd:enumeration value="235"/>
          <xsd:enumeration value="236"/>
          <xsd:enumeration value="237"/>
          <xsd:enumeration value="238"/>
          <xsd:enumeration value="239"/>
          <xsd:enumeration value="240"/>
          <xsd:enumeration value="241"/>
          <xsd:enumeration value="242"/>
          <xsd:enumeration value="243"/>
          <xsd:enumeration value="244"/>
          <xsd:enumeration value="245"/>
          <xsd:enumeration value="246"/>
          <xsd:enumeration value="247"/>
          <xsd:enumeration value="248"/>
          <xsd:enumeration value="249"/>
          <xsd:enumeration value="250"/>
          <xsd:enumeration value="251"/>
          <xsd:enumeration value="252"/>
          <xsd:enumeration value="253"/>
          <xsd:enumeration value="254"/>
          <xsd:enumeration value="255"/>
          <xsd:enumeration value="256"/>
          <xsd:enumeration value="257"/>
          <xsd:enumeration value="258"/>
          <xsd:enumeration value="259"/>
          <xsd:enumeration value="260"/>
          <xsd:enumeration value="261"/>
          <xsd:enumeration value="262"/>
          <xsd:enumeration value="263"/>
          <xsd:enumeration value="264"/>
          <xsd:enumeration value="265"/>
          <xsd:enumeration value="266"/>
          <xsd:enumeration value="267"/>
          <xsd:enumeration value="268"/>
          <xsd:enumeration value="269"/>
          <xsd:enumeration value="270"/>
          <xsd:enumeration value="271"/>
          <xsd:enumeration value="272"/>
          <xsd:enumeration value="273"/>
          <xsd:enumeration value="274"/>
          <xsd:enumeration value="275"/>
          <xsd:enumeration value="276"/>
          <xsd:enumeration value="277"/>
          <xsd:enumeration value="278"/>
          <xsd:enumeration value="279"/>
          <xsd:enumeration value="280"/>
          <xsd:enumeration value="281"/>
          <xsd:enumeration value="282"/>
          <xsd:enumeration value="283"/>
          <xsd:enumeration value="284"/>
          <xsd:enumeration value="285"/>
          <xsd:enumeration value="286"/>
          <xsd:enumeration value="287"/>
          <xsd:enumeration value="288"/>
          <xsd:enumeration value="289"/>
          <xsd:enumeration value="290"/>
          <xsd:enumeration value="291"/>
          <xsd:enumeration value="292"/>
          <xsd:enumeration value="293"/>
          <xsd:enumeration value="294"/>
          <xsd:enumeration value="295"/>
          <xsd:enumeration value="296"/>
          <xsd:enumeration value="297"/>
          <xsd:enumeration value="298"/>
          <xsd:enumeration value="299"/>
          <xsd:enumeration value="300"/>
          <xsd:enumeration value="301"/>
          <xsd:enumeration value="302"/>
          <xsd:enumeration value="303"/>
          <xsd:enumeration value="304"/>
          <xsd:enumeration value="305"/>
          <xsd:enumeration value="306"/>
          <xsd:enumeration value="307"/>
          <xsd:enumeration value="308"/>
          <xsd:enumeration value="309"/>
          <xsd:enumeration value="310"/>
          <xsd:enumeration value="311"/>
          <xsd:enumeration value="312"/>
          <xsd:enumeration value="313"/>
          <xsd:enumeration value="314"/>
          <xsd:enumeration value="315"/>
          <xsd:enumeration value="316"/>
          <xsd:enumeration value="317"/>
          <xsd:enumeration value="318"/>
          <xsd:enumeration value="319"/>
          <xsd:enumeration value="320"/>
          <xsd:enumeration value="321"/>
          <xsd:enumeration value="322"/>
          <xsd:enumeration value="323"/>
          <xsd:enumeration value="324"/>
          <xsd:enumeration value="325"/>
          <xsd:enumeration value="326"/>
          <xsd:enumeration value="327"/>
          <xsd:enumeration value="328"/>
          <xsd:enumeration value="329"/>
          <xsd:enumeration value="330"/>
          <xsd:enumeration value="331"/>
          <xsd:enumeration value="332"/>
          <xsd:enumeration value="333"/>
          <xsd:enumeration value="334"/>
          <xsd:enumeration value="335"/>
          <xsd:enumeration value="336"/>
          <xsd:enumeration value="337"/>
          <xsd:enumeration value="338"/>
          <xsd:enumeration value="339"/>
          <xsd:enumeration value="340"/>
          <xsd:enumeration value="341"/>
          <xsd:enumeration value="342"/>
          <xsd:enumeration value="343"/>
          <xsd:enumeration value="344"/>
          <xsd:enumeration value="345"/>
          <xsd:enumeration value="346"/>
          <xsd:enumeration value="347"/>
          <xsd:enumeration value="348"/>
          <xsd:enumeration value="349"/>
          <xsd:enumeration value="350"/>
          <xsd:enumeration value="351"/>
          <xsd:enumeration value="352"/>
          <xsd:enumeration value="353"/>
          <xsd:enumeration value="354"/>
          <xsd:enumeration value="355"/>
          <xsd:enumeration value="356"/>
          <xsd:enumeration value="357"/>
          <xsd:enumeration value="358"/>
          <xsd:enumeration value="359"/>
          <xsd:enumeration value="360"/>
          <xsd:enumeration value="361"/>
          <xsd:enumeration value="362"/>
          <xsd:enumeration value="363"/>
          <xsd:enumeration value="364"/>
          <xsd:enumeration value="365"/>
          <xsd:enumeration value="366"/>
          <xsd:enumeration value="367"/>
          <xsd:enumeration value="368"/>
          <xsd:enumeration value="369"/>
          <xsd:enumeration value="370"/>
          <xsd:enumeration value="371"/>
          <xsd:enumeration value="372"/>
          <xsd:enumeration value="373"/>
          <xsd:enumeration value="374"/>
          <xsd:enumeration value="375"/>
          <xsd:enumeration value="376"/>
          <xsd:enumeration value="377"/>
          <xsd:enumeration value="378"/>
          <xsd:enumeration value="379"/>
          <xsd:enumeration value="380"/>
          <xsd:enumeration value="381"/>
          <xsd:enumeration value="382"/>
          <xsd:enumeration value="383"/>
          <xsd:enumeration value="384"/>
          <xsd:enumeration value="385"/>
          <xsd:enumeration value="386"/>
          <xsd:enumeration value="387"/>
          <xsd:enumeration value="388"/>
          <xsd:enumeration value="389"/>
          <xsd:enumeration value="390"/>
          <xsd:enumeration value="391"/>
          <xsd:enumeration value="392"/>
          <xsd:enumeration value="393"/>
          <xsd:enumeration value="394"/>
          <xsd:enumeration value="395"/>
          <xsd:enumeration value="396"/>
          <xsd:enumeration value="397"/>
          <xsd:enumeration value="398"/>
          <xsd:enumeration value="399"/>
          <xsd:enumeration value="400"/>
          <xsd:enumeration value="401"/>
          <xsd:enumeration value="402"/>
          <xsd:enumeration value="403"/>
          <xsd:enumeration value="404"/>
          <xsd:enumeration value="405"/>
          <xsd:enumeration value="406"/>
          <xsd:enumeration value="407"/>
          <xsd:enumeration value="408"/>
          <xsd:enumeration value="409"/>
          <xsd:enumeration value="410"/>
          <xsd:enumeration value="411"/>
          <xsd:enumeration value="412"/>
          <xsd:enumeration value="413"/>
          <xsd:enumeration value="414"/>
          <xsd:enumeration value="415"/>
          <xsd:enumeration value="416"/>
          <xsd:enumeration value="417"/>
          <xsd:enumeration value="418"/>
          <xsd:enumeration value="419"/>
          <xsd:enumeration value="420"/>
          <xsd:enumeration value="421"/>
          <xsd:enumeration value="422"/>
          <xsd:enumeration value="423"/>
          <xsd:enumeration value="424"/>
          <xsd:enumeration value="425"/>
          <xsd:enumeration value="426"/>
          <xsd:enumeration value="427"/>
          <xsd:enumeration value="428"/>
          <xsd:enumeration value="429"/>
          <xsd:enumeration value="430"/>
          <xsd:enumeration value="431"/>
          <xsd:enumeration value="432"/>
          <xsd:enumeration value="433"/>
          <xsd:enumeration value="434"/>
          <xsd:enumeration value="435"/>
          <xsd:enumeration value="436"/>
          <xsd:enumeration value="437"/>
          <xsd:enumeration value="438"/>
          <xsd:enumeration value="439"/>
          <xsd:enumeration value="440"/>
          <xsd:enumeration value="441"/>
        </xsd:restriction>
      </xsd:simpleType>
    </xsd:element>
    <xsd:element name="Tariff_x0020_Dev_x0020_Doc_x0020_Type" ma:index="10" nillable="true" ma:displayName="Tariff Dev Doc Type" ma:format="Dropdown" ma:internalName="Tariff_x0020_Dev_x0020_Doc_x0020_Type">
      <xsd:simpleType>
        <xsd:restriction base="dms:Choice">
          <xsd:enumeration value="Support"/>
          <xsd:enumeration value="Customer Communications"/>
          <xsd:enumeration value="Customer Service"/>
        </xsd:restriction>
      </xsd:simpleType>
    </xsd:element>
    <xsd:element name="Filed_x0020_Documents" ma:index="11" nillable="true" ma:displayName="Filed Documents (Internal Use Only)" ma:format="Dropdown" ma:internalName="Filed_x0020_Documents" ma:readOnly="false">
      <xsd:simpleType>
        <xsd:restriction base="dms:Choice">
          <xsd:enumeration value="Application/Filing Requirements/Testimony"/>
          <xsd:enumeration value="PSC DR 01"/>
          <xsd:enumeration value="PSC DR 02/Intervenor DR 01"/>
          <xsd:enumeration value="PSC DR 03/Intervenor DR 02"/>
          <xsd:enumeration value="PSC DR 04"/>
          <xsd:enumeration value="PSC DR 05"/>
          <xsd:enumeration value="PSC DR 06"/>
          <xsd:enumeration value="PSC Post Hearing DR01"/>
          <xsd:enumeration value="PSC Post Hearing DR02"/>
          <xsd:enumeration value="VSCC DR01"/>
          <xsd:enumeration value="VSCC DR02"/>
          <xsd:enumeration value="VSCC DR03"/>
          <xsd:enumeration value="VSCC DR04"/>
          <xsd:enumeration value="VSCC DR05"/>
          <xsd:enumeration value="VSCC DR06"/>
          <xsd:enumeration value="VSCC DR07"/>
          <xsd:enumeration value="VSCC DR08"/>
          <xsd:enumeration value="VSCC DR09"/>
          <xsd:enumeration value="VSCC DR10"/>
          <xsd:enumeration value="VSCC DR11"/>
          <xsd:enumeration value="VSCC DR12"/>
          <xsd:enumeration value="VSCC DR13"/>
          <xsd:enumeration value="Rebuttal Testimony"/>
          <xsd:enumeration value="Settlement Agreement"/>
          <xsd:enumeration value="Stipulation Testimony"/>
          <xsd:enumeration value="Post Hearing Briefs"/>
        </xsd:restriction>
      </xsd:simpleType>
    </xsd:element>
    <xsd:element name="Department" ma:index="18" nillable="true" ma:displayName="Department/Purpose" ma:format="Dropdown" ma:internalName="Department" ma:readOnly="false">
      <xsd:simpleType>
        <xsd:restriction base="dms:Choice">
          <xsd:enumeration value="Cost of Service"/>
          <xsd:enumeration value="Jurisdictional Separation Study"/>
          <xsd:enumeration value="Errata"/>
          <xsd:enumeration value="Base Period Update - Jurisdictional Separation Study"/>
          <xsd:enumeration value="Base Period Update - Revenue Requirement"/>
          <xsd:enumeration value="Revenue Requirement"/>
          <xsd:enumeration value="Financial Planning &amp; Analysis"/>
          <xsd:enumeration value="Financial Reporting"/>
          <xsd:enumeration value="Sales Analysis &amp; Forecasting"/>
          <xsd:enumeration value="State Regulation &amp; Rates"/>
          <xsd:enumeration value="Tax Accounting &amp; Complianc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3"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70D1020-835A-411E-AD25-58E08BB3E710}">
  <ds:schemaRefs>
    <ds:schemaRef ds:uri="http://schemas.microsoft.com/office/2006/metadata/properties"/>
    <ds:schemaRef ds:uri="http://schemas.microsoft.com/office/infopath/2007/PartnerControls"/>
    <ds:schemaRef ds:uri="http://schemas.microsoft.com/office/2006/documentManagement/types"/>
    <ds:schemaRef ds:uri="http://schemas.microsoft.com/sharepoint/v3"/>
    <ds:schemaRef ds:uri="http://schemas.openxmlformats.org/package/2006/metadata/core-properties"/>
    <ds:schemaRef ds:uri="http://purl.org/dc/terms/"/>
    <ds:schemaRef ds:uri="http://purl.org/dc/elements/1.1/"/>
    <ds:schemaRef ds:uri="54fcda00-7b58-44a7-b108-8bd10a8a08ba"/>
    <ds:schemaRef ds:uri="http://www.w3.org/XML/1998/namespace"/>
    <ds:schemaRef ds:uri="http://purl.org/dc/dcmitype/"/>
  </ds:schemaRefs>
</ds:datastoreItem>
</file>

<file path=customXml/itemProps2.xml><?xml version="1.0" encoding="utf-8"?>
<ds:datastoreItem xmlns:ds="http://schemas.openxmlformats.org/officeDocument/2006/customXml" ds:itemID="{03154AC0-7497-4CB4-ACFA-D3DEFE2B3CED}">
  <ds:schemaRefs>
    <ds:schemaRef ds:uri="http://schemas.microsoft.com/sharepoint/v3/contenttype/forms"/>
  </ds:schemaRefs>
</ds:datastoreItem>
</file>

<file path=customXml/itemProps3.xml><?xml version="1.0" encoding="utf-8"?>
<ds:datastoreItem xmlns:ds="http://schemas.openxmlformats.org/officeDocument/2006/customXml" ds:itemID="{F5868E72-3B60-4895-AF4C-D1416500D38F}">
  <ds:schemaRefs>
    <ds:schemaRef ds:uri="http://schemas.microsoft.com/sharepoint/v3/contenttype/forms/url"/>
  </ds:schemaRefs>
</ds:datastoreItem>
</file>

<file path=customXml/itemProps4.xml><?xml version="1.0" encoding="utf-8"?>
<ds:datastoreItem xmlns:ds="http://schemas.openxmlformats.org/officeDocument/2006/customXml" ds:itemID="{79302EE1-3FA8-446F-B0A7-88BB20B317AC}">
  <ds:schemaRefs/>
</ds:datastoreItem>
</file>

<file path=customXml/itemProps5.xml><?xml version="1.0" encoding="utf-8"?>
<ds:datastoreItem xmlns:ds="http://schemas.openxmlformats.org/officeDocument/2006/customXml" ds:itemID="{5BAC8BCC-B757-4218-AE91-44EE1860B29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54fcda00-7b58-44a7-b108-8bd10a8a08b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KU Summary</vt:lpstr>
      <vt:lpstr>(1) KU</vt:lpstr>
      <vt:lpstr>(2) Allocation</vt:lpstr>
      <vt:lpstr>(3) Rate of Return</vt:lpstr>
      <vt:lpstr>(4) PBGC</vt:lpstr>
      <vt:lpstr>(5) ADIT</vt:lpstr>
      <vt:lpstr>(6) 15 year vs DC</vt:lpstr>
      <vt:lpstr>'(2) Allocation'!Print_Area</vt:lpstr>
      <vt:lpstr>'(3) Rate of Return'!Print_Area</vt:lpstr>
      <vt:lpstr>'KU Summary'!Print_Area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Cline, Katie</dc:creator>
  <cp:lastModifiedBy>Garrett, Chris</cp:lastModifiedBy>
  <cp:lastPrinted>2021-04-02T20:34:03Z</cp:lastPrinted>
  <dcterms:created xsi:type="dcterms:W3CDTF">2021-02-10T12:55:32Z</dcterms:created>
  <dcterms:modified xsi:type="dcterms:W3CDTF">2021-04-02T20:38:44Z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965de27-20ef-4eb5-94ff-abaf6a06cb9e_Enabled">
    <vt:lpwstr>true</vt:lpwstr>
  </property>
  <property fmtid="{D5CDD505-2E9C-101B-9397-08002B2CF9AE}" pid="3" name="MSIP_Label_e965de27-20ef-4eb5-94ff-abaf6a06cb9e_SetDate">
    <vt:lpwstr>2021-02-10T14:05:16Z</vt:lpwstr>
  </property>
  <property fmtid="{D5CDD505-2E9C-101B-9397-08002B2CF9AE}" pid="4" name="MSIP_Label_e965de27-20ef-4eb5-94ff-abaf6a06cb9e_Method">
    <vt:lpwstr>Privileged</vt:lpwstr>
  </property>
  <property fmtid="{D5CDD505-2E9C-101B-9397-08002B2CF9AE}" pid="5" name="MSIP_Label_e965de27-20ef-4eb5-94ff-abaf6a06cb9e_Name">
    <vt:lpwstr>e965de27-20ef-4eb5-94ff-abaf6a06cb9e</vt:lpwstr>
  </property>
  <property fmtid="{D5CDD505-2E9C-101B-9397-08002B2CF9AE}" pid="6" name="MSIP_Label_e965de27-20ef-4eb5-94ff-abaf6a06cb9e_SiteId">
    <vt:lpwstr>5ee3b0ba-a559-45ee-a69e-6d3e963a3e72</vt:lpwstr>
  </property>
  <property fmtid="{D5CDD505-2E9C-101B-9397-08002B2CF9AE}" pid="7" name="MSIP_Label_e965de27-20ef-4eb5-94ff-abaf6a06cb9e_ActionId">
    <vt:lpwstr>883f693c-e739-46d2-b209-0000565fcdd7</vt:lpwstr>
  </property>
  <property fmtid="{D5CDD505-2E9C-101B-9397-08002B2CF9AE}" pid="8" name="MSIP_Label_e965de27-20ef-4eb5-94ff-abaf6a06cb9e_ContentBits">
    <vt:lpwstr>0</vt:lpwstr>
  </property>
  <property fmtid="{D5CDD505-2E9C-101B-9397-08002B2CF9AE}" pid="9" name="ContentTypeId">
    <vt:lpwstr>0x0101002D0103853DF7894DB347713A7250CD66</vt:lpwstr>
  </property>
</Properties>
</file>