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ates\Wright\"/>
    </mc:Choice>
  </mc:AlternateContent>
  <xr:revisionPtr revIDLastSave="0" documentId="13_ncr:1_{6B5FD80C-6519-4CAC-BDC6-846E819E0D4B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KU-06302020-Rpt" sheetId="1" r:id="rId1"/>
  </sheets>
  <definedNames>
    <definedName name="_xlnm._FilterDatabase" localSheetId="0" hidden="1">'KU-06302020-Rpt'!$A$8:$U$400</definedName>
    <definedName name="_xlnm.Print_Area" localSheetId="0">'KU-06302020-Rpt'!$A$1:$U$413</definedName>
    <definedName name="_xlnm.Print_Titles" localSheetId="0">'KU-06302020-Rpt'!$1:$10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2" i="1" l="1"/>
  <c r="O372" i="1"/>
  <c r="M372" i="1"/>
  <c r="K372" i="1"/>
  <c r="Q365" i="1"/>
  <c r="O365" i="1"/>
  <c r="M365" i="1"/>
  <c r="K365" i="1"/>
  <c r="Q356" i="1"/>
  <c r="O356" i="1"/>
  <c r="M356" i="1"/>
  <c r="K356" i="1"/>
  <c r="S356" i="1" l="1"/>
  <c r="S372" i="1"/>
  <c r="S365" i="1"/>
  <c r="O79" i="1" l="1"/>
  <c r="Q79" i="1"/>
  <c r="M79" i="1"/>
  <c r="K79" i="1"/>
  <c r="M68" i="1" l="1"/>
  <c r="O68" i="1"/>
  <c r="Q68" i="1"/>
  <c r="K68" i="1"/>
  <c r="S68" i="1" l="1"/>
  <c r="U68" i="1"/>
  <c r="O19" i="1" l="1"/>
  <c r="K19" i="1"/>
  <c r="Q19" i="1"/>
  <c r="S19" i="1" s="1"/>
  <c r="M19" i="1"/>
  <c r="K395" i="1" l="1"/>
  <c r="M395" i="1" l="1"/>
  <c r="O162" i="1"/>
  <c r="O157" i="1"/>
  <c r="O152" i="1"/>
  <c r="K152" i="1"/>
  <c r="O147" i="1"/>
  <c r="K147" i="1"/>
  <c r="O142" i="1"/>
  <c r="K142" i="1"/>
  <c r="O137" i="1"/>
  <c r="K137" i="1"/>
  <c r="M193" i="1" l="1"/>
  <c r="K50" i="1"/>
  <c r="Q50" i="1"/>
  <c r="O50" i="1"/>
  <c r="M50" i="1"/>
  <c r="O193" i="1"/>
  <c r="Q193" i="1"/>
  <c r="K193" i="1"/>
  <c r="Q217" i="1"/>
  <c r="O217" i="1"/>
  <c r="K217" i="1"/>
  <c r="M217" i="1"/>
  <c r="M147" i="1"/>
  <c r="Q152" i="1"/>
  <c r="M152" i="1"/>
  <c r="Q137" i="1"/>
  <c r="Q340" i="1"/>
  <c r="M142" i="1"/>
  <c r="Q147" i="1"/>
  <c r="Q162" i="1"/>
  <c r="M137" i="1"/>
  <c r="Q142" i="1"/>
  <c r="Q157" i="1"/>
  <c r="Q259" i="1"/>
  <c r="Q303" i="1"/>
  <c r="O282" i="1"/>
  <c r="K236" i="1"/>
  <c r="K259" i="1"/>
  <c r="K303" i="1"/>
  <c r="Q236" i="1"/>
  <c r="Q282" i="1"/>
  <c r="M259" i="1"/>
  <c r="M236" i="1"/>
  <c r="M282" i="1"/>
  <c r="O236" i="1"/>
  <c r="O259" i="1"/>
  <c r="M303" i="1"/>
  <c r="K282" i="1"/>
  <c r="O340" i="1"/>
  <c r="Q109" i="1"/>
  <c r="O319" i="1"/>
  <c r="M91" i="1"/>
  <c r="K340" i="1"/>
  <c r="K123" i="1"/>
  <c r="K157" i="1"/>
  <c r="K162" i="1"/>
  <c r="M157" i="1"/>
  <c r="M162" i="1"/>
  <c r="Q319" i="1"/>
  <c r="M340" i="1"/>
  <c r="M374" i="1"/>
  <c r="O91" i="1"/>
  <c r="K319" i="1"/>
  <c r="O374" i="1"/>
  <c r="Q91" i="1"/>
  <c r="M319" i="1"/>
  <c r="Q374" i="1"/>
  <c r="M123" i="1"/>
  <c r="O123" i="1"/>
  <c r="M109" i="1"/>
  <c r="Q123" i="1"/>
  <c r="O303" i="1"/>
  <c r="K109" i="1"/>
  <c r="K91" i="1"/>
  <c r="O109" i="1"/>
  <c r="K374" i="1"/>
  <c r="M40" i="1"/>
  <c r="K132" i="1"/>
  <c r="M171" i="1"/>
  <c r="O40" i="1"/>
  <c r="K40" i="1"/>
  <c r="M132" i="1"/>
  <c r="O171" i="1"/>
  <c r="Q132" i="1"/>
  <c r="Q40" i="1"/>
  <c r="K171" i="1"/>
  <c r="O132" i="1"/>
  <c r="O164" i="1" s="1"/>
  <c r="Q171" i="1"/>
  <c r="S319" i="1" l="1"/>
  <c r="S340" i="1"/>
  <c r="S374" i="1"/>
  <c r="S50" i="1"/>
  <c r="S137" i="1"/>
  <c r="U162" i="1"/>
  <c r="U147" i="1"/>
  <c r="U142" i="1"/>
  <c r="S147" i="1"/>
  <c r="U152" i="1"/>
  <c r="U303" i="1"/>
  <c r="S142" i="1"/>
  <c r="U157" i="1"/>
  <c r="S152" i="1"/>
  <c r="U259" i="1"/>
  <c r="U137" i="1"/>
  <c r="U193" i="1"/>
  <c r="S236" i="1"/>
  <c r="U236" i="1"/>
  <c r="S259" i="1"/>
  <c r="S303" i="1"/>
  <c r="U282" i="1"/>
  <c r="S282" i="1"/>
  <c r="S193" i="1"/>
  <c r="S162" i="1"/>
  <c r="U109" i="1"/>
  <c r="S91" i="1"/>
  <c r="O125" i="1"/>
  <c r="U91" i="1"/>
  <c r="S109" i="1"/>
  <c r="S157" i="1"/>
  <c r="M125" i="1"/>
  <c r="Q164" i="1"/>
  <c r="S132" i="1"/>
  <c r="U132" i="1" s="1"/>
  <c r="M164" i="1"/>
  <c r="K125" i="1"/>
  <c r="K305" i="1"/>
  <c r="K164" i="1"/>
  <c r="M305" i="1"/>
  <c r="O305" i="1"/>
  <c r="U171" i="1"/>
  <c r="S171" i="1"/>
  <c r="Q305" i="1"/>
  <c r="Q125" i="1"/>
  <c r="S217" i="1"/>
  <c r="U123" i="1"/>
  <c r="S123" i="1"/>
  <c r="U40" i="1"/>
  <c r="U217" i="1"/>
  <c r="S40" i="1"/>
  <c r="S125" i="1" l="1"/>
  <c r="S305" i="1"/>
  <c r="S164" i="1"/>
  <c r="K376" i="1"/>
  <c r="M376" i="1"/>
  <c r="M397" i="1" s="1"/>
  <c r="O376" i="1"/>
  <c r="Q376" i="1"/>
  <c r="Q397" i="1" l="1"/>
  <c r="S376" i="1"/>
  <c r="O397" i="1"/>
  <c r="K397" i="1"/>
</calcChain>
</file>

<file path=xl/sharedStrings.xml><?xml version="1.0" encoding="utf-8"?>
<sst xmlns="http://schemas.openxmlformats.org/spreadsheetml/2006/main" count="824" uniqueCount="269">
  <si>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</si>
  <si>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</si>
  <si>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</si>
  <si>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</si>
  <si>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</si>
  <si>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</si>
  <si>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</si>
  <si>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</si>
  <si>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</si>
  <si>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</si>
  <si>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</si>
  <si>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</si>
  <si>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</si>
  <si>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</si>
  <si>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</si>
  <si>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</si>
  <si>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</si>
  <si>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</si>
  <si>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</si>
  <si>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</si>
  <si>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</si>
  <si>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</si>
  <si>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</si>
  <si>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</si>
  <si>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</si>
  <si>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</si>
  <si>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</si>
  <si>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</si>
  <si>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</si>
  <si>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</si>
  <si>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</si>
  <si>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</si>
  <si>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</si>
  <si>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</si>
  <si>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</si>
  <si>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</si>
  <si>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</si>
  <si>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</si>
  <si>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</si>
  <si>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</si>
  <si>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</si>
  <si>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</si>
  <si>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</si>
  <si>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</si>
  <si>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</si>
  <si>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</si>
  <si>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</si>
  <si>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</si>
  <si>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</si>
  <si>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</si>
  <si>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</si>
  <si>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</si>
  <si>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</si>
  <si>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</si>
  <si>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</si>
  <si>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</si>
  <si>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</si>
  <si>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</si>
  <si>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</si>
  <si>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  TOTAL HYDROELECTRIC PRODUCTION PLANT </t>
  </si>
  <si>
    <t xml:space="preserve">  TRIMBLE COUNTY CT PIPELINE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</si>
  <si>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</si>
  <si>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</si>
  <si>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</si>
  <si>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</si>
  <si>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</si>
  <si>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</si>
  <si>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</si>
  <si>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</si>
  <si>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</si>
  <si>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</si>
  <si>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</si>
  <si>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</si>
  <si>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</si>
  <si>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</si>
  <si>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</si>
  <si>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</si>
  <si>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</si>
  <si>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</si>
  <si>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</si>
  <si>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</si>
  <si>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</si>
  <si>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</si>
  <si>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</si>
  <si>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</si>
  <si>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</si>
  <si>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</si>
  <si>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</si>
  <si>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</si>
  <si>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 xml:space="preserve"> 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</si>
  <si>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</si>
  <si>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</si>
  <si>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</si>
  <si>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</si>
  <si>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</si>
  <si>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</si>
  <si>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</si>
  <si>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</si>
  <si>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</si>
  <si>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</si>
  <si>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</si>
  <si>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</si>
  <si>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</si>
  <si>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</si>
  <si>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</si>
  <si>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</si>
  <si>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</si>
  <si>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</si>
  <si>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</si>
  <si>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</si>
  <si>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</si>
  <si>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</si>
  <si>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</si>
  <si>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</si>
  <si>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</si>
  <si>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</si>
  <si>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</si>
  <si>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</si>
  <si>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</si>
  <si>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</si>
  <si>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</si>
  <si>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</si>
  <si>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</si>
  <si>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</si>
  <si>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</si>
  <si>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</si>
  <si>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</si>
  <si>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</si>
  <si>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</si>
  <si>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</si>
  <si>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>PERSONAL COMPUTERS</t>
  </si>
  <si>
    <t>KENTUCKY UTILITIES COMPANY</t>
  </si>
  <si>
    <t>SQUARE</t>
  </si>
  <si>
    <t>55-R2.5</t>
  </si>
  <si>
    <t>**</t>
  </si>
  <si>
    <t>70-R1.5</t>
  </si>
  <si>
    <t>40-L2.5</t>
  </si>
  <si>
    <t>55-R4</t>
  </si>
  <si>
    <t>40-R2.5</t>
  </si>
  <si>
    <t>45-R2.5</t>
  </si>
  <si>
    <t>40-R1.5</t>
  </si>
  <si>
    <t>20-SQ</t>
  </si>
  <si>
    <t>25-SQ</t>
  </si>
  <si>
    <t>10-SQ</t>
  </si>
  <si>
    <t>5-SQ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</si>
  <si>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</si>
  <si>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</si>
  <si>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</si>
  <si>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</si>
  <si>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</si>
  <si>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METERS - AMS</t>
  </si>
  <si>
    <t xml:space="preserve">  CANE RUN CC 7</t>
  </si>
  <si>
    <t xml:space="preserve">  GHENT UNIT 1 ASH POND  </t>
  </si>
  <si>
    <t xml:space="preserve">  BROWN UNIT 1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</si>
  <si>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</si>
  <si>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</si>
  <si>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</si>
  <si>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</si>
  <si>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</si>
  <si>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</si>
  <si>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</si>
  <si>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</si>
  <si>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PROBABLE </t>
  </si>
  <si>
    <t>RETIREMENT</t>
  </si>
  <si>
    <t>DATE</t>
  </si>
  <si>
    <t>(2)</t>
  </si>
  <si>
    <t>(9)=(8)/(5)</t>
  </si>
  <si>
    <t>(10)=(7)/(8)</t>
  </si>
  <si>
    <t xml:space="preserve">  BROWN SOLAR</t>
  </si>
  <si>
    <t>METERS - CT AND PT</t>
  </si>
  <si>
    <t xml:space="preserve">  PADDY'S RUN CT PIPELINE</t>
  </si>
  <si>
    <t xml:space="preserve">  TRIMBLE COUNTY TRAINING CENTER</t>
  </si>
  <si>
    <t>METERS - AMI</t>
  </si>
  <si>
    <t>INSTALLATIONS ON CUSTOMERS' PREMISES  - EV CHARGING STATIONS</t>
  </si>
  <si>
    <t xml:space="preserve">  SIMPSONVILLE SOLAR</t>
  </si>
  <si>
    <t>ARO STEAM PRODUCTION- EQUIPMENT</t>
  </si>
  <si>
    <t>ARO STEAM PRODUCTION - CCR</t>
  </si>
  <si>
    <t>ARO HYDRAULIC PRODUCTION</t>
  </si>
  <si>
    <t>ARO OTHER PRODUCTION</t>
  </si>
  <si>
    <t>ARO TRANSMISSION (L/B)</t>
  </si>
  <si>
    <t>ARO TRANSMISSION (EQUIPMENT)</t>
  </si>
  <si>
    <t>ARO DISTRIBUTION (L/B)</t>
  </si>
  <si>
    <t>ARO DISTRIBUTION (EQUIPMENT)</t>
  </si>
  <si>
    <t xml:space="preserve">  OTHER SOLAR</t>
  </si>
  <si>
    <t xml:space="preserve">  TRIMBLE COUNTY UNIT 2 BOTTOM ASH POND</t>
  </si>
  <si>
    <t xml:space="preserve">  TRIMBLE COUNTY UNIT 2 GYPSUM ASH POND</t>
  </si>
  <si>
    <t>ANNUAL DEPRECIATION EXPENSE SHOWN WILL BE BOOKED UNTIL JULY 1, 2021,THEN THE FOLLOWING RATE WILL BE APPLIED UNTIL THE END OF THE LIFE FOR THE ASH POND</t>
  </si>
  <si>
    <t>ASH POND LOCATION</t>
  </si>
  <si>
    <t xml:space="preserve">MISCELLANEOUS POWER PLANT EQUIPMENT </t>
  </si>
  <si>
    <t>TOTAL ACCOUNT 316 - MISCELLANEOUS POWER PLANT EQUIPMENT</t>
  </si>
  <si>
    <t>TOTAL ACCOUNT 332 - RESERVOIRS, DAMS AND WATERWAYS</t>
  </si>
  <si>
    <t>RESERVOIRS, DAMS AND WATERWAYS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</si>
  <si>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</si>
  <si>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</si>
  <si>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</si>
  <si>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</si>
  <si>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  BROWN CT PIPELINE</t>
  </si>
  <si>
    <t xml:space="preserve">MISCELLANEOUS POWER PLANT EQUIPMENT                 </t>
  </si>
  <si>
    <t>TOTAL ACCOUNT 346 - MISCELLANEOUS POWER PLANT EQUIPMENT</t>
  </si>
  <si>
    <t xml:space="preserve">  BROWN UNIT 1 </t>
  </si>
  <si>
    <t xml:space="preserve">  BROWN UNIT 3 </t>
  </si>
  <si>
    <t xml:space="preserve">  GHENT UNIT 1 </t>
  </si>
  <si>
    <t xml:space="preserve">  GHENT UNIT 4 </t>
  </si>
  <si>
    <t xml:space="preserve">  TRIMBLE COUNTY UNIT 2 - BOTTOM ASH</t>
  </si>
  <si>
    <t xml:space="preserve">  TRIMBLE COUNTY UNIT 2 - GYPSUM ASH</t>
  </si>
  <si>
    <t xml:space="preserve">  CANE RUN PIPELINE</t>
  </si>
  <si>
    <t>TOTAL ACCOUNT 340.1 - LAND RIGHTS</t>
  </si>
  <si>
    <t xml:space="preserve">LAND RIGHTS        </t>
  </si>
  <si>
    <t xml:space="preserve">LAND RIGHTS               </t>
  </si>
  <si>
    <t>100-R2.5</t>
  </si>
  <si>
    <t>65-R1.5</t>
  </si>
  <si>
    <t>100-S4</t>
  </si>
  <si>
    <t>60-R1.5</t>
  </si>
  <si>
    <t>70-R4</t>
  </si>
  <si>
    <t>85-S2.5</t>
  </si>
  <si>
    <t>110-S2.5</t>
  </si>
  <si>
    <t>75-R3</t>
  </si>
  <si>
    <t>45-S0</t>
  </si>
  <si>
    <t>65-R4</t>
  </si>
  <si>
    <t>40-S3</t>
  </si>
  <si>
    <t>50-R2</t>
  </si>
  <si>
    <t>60-S1.5</t>
  </si>
  <si>
    <t>25-S2.5</t>
  </si>
  <si>
    <t>55-R3</t>
  </si>
  <si>
    <t>70-R3</t>
  </si>
  <si>
    <t>32-S1.5</t>
  </si>
  <si>
    <t>54-R2</t>
  </si>
  <si>
    <t>70-R2.5</t>
  </si>
  <si>
    <t>50-R2.5</t>
  </si>
  <si>
    <t>75-R4</t>
  </si>
  <si>
    <t>65-R2.5</t>
  </si>
  <si>
    <t>57-R1.5</t>
  </si>
  <si>
    <t>54-R1.5</t>
  </si>
  <si>
    <t>45-R1</t>
  </si>
  <si>
    <t>50-R4</t>
  </si>
  <si>
    <t>46-R2</t>
  </si>
  <si>
    <t>48-R1.5</t>
  </si>
  <si>
    <t>46-R1</t>
  </si>
  <si>
    <t>15-S2.5</t>
  </si>
  <si>
    <t>18-S3</t>
  </si>
  <si>
    <t>10-S3</t>
  </si>
  <si>
    <t>29-L0.5</t>
  </si>
  <si>
    <t>49-S0</t>
  </si>
  <si>
    <t>37-R1</t>
  </si>
  <si>
    <t>4-SQ</t>
  </si>
  <si>
    <t>16-S1.5</t>
  </si>
  <si>
    <t>14-L2.5</t>
  </si>
  <si>
    <t>17-L5</t>
  </si>
  <si>
    <t>19-L4</t>
  </si>
  <si>
    <t>TABLE 1.  SUMMARY OF ESTIMATED SURVIVOR CURVES, NET SALVAGE PERCENT, ORIGINAL COST, BOOK DEPRECIATION RESERVE</t>
  </si>
  <si>
    <t>AND CALCULATED ANNUAL DEPRECIATION ACCRUALS RELATED TO ELECTRIC PLANT AS OF JUNE 30, 2020</t>
  </si>
  <si>
    <t>STATION EQUIPMENT</t>
  </si>
  <si>
    <t>STATION EQUIPMENT - SYSTEM CONTROL/COMMUNICATION</t>
  </si>
  <si>
    <t>STRUCTURES AND IMPROVEMENTS - LEASEHOLD IMPROVEMENTS</t>
  </si>
  <si>
    <t>CARS AND LIGHT TRUCKS</t>
  </si>
  <si>
    <t>HEAVY TRUCKS AND OTHER</t>
  </si>
  <si>
    <t>TOTAL TRANSPORTATION EQUIPMENT</t>
  </si>
  <si>
    <t>POWER OPERATED EQUIPMENT</t>
  </si>
  <si>
    <t>LARGE MACHINERY</t>
  </si>
  <si>
    <t>OTHER</t>
  </si>
  <si>
    <t>TOTAL POWER OPERATED EQUIPMENT</t>
  </si>
  <si>
    <t>MICROWAVE, FIBER AND OTHER</t>
  </si>
  <si>
    <t>RADIO AND TELEPHONE</t>
  </si>
  <si>
    <t>DSM</t>
  </si>
  <si>
    <t>TOTAL COMMUNICATION EQUIPMENT</t>
  </si>
  <si>
    <t>STRUCTURES AND IMPROVEMENTS - OWNED PROPERTY</t>
  </si>
  <si>
    <t>FULLY ACCRUED</t>
  </si>
  <si>
    <t>***</t>
  </si>
  <si>
    <t>NEW AMI SOFTWARE RELATED ASSETS PLACED IN SERVICE AFTER JUNE 30, 2020 WILL HAVE A LIFE OF 15 YEARS AND A RATE OF 6.67%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</si>
</sst>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[$-409]mmmm\ d\,\ yyyy;@"/>
    <numFmt numFmtId="167" formatCode="mm\-yyyy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5">
    <xf numFmtId="0" fontId="0" fillId="0" borderId="0" xfId="0" applyAlignment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0" fontId="12" fillId="0" borderId="0" xfId="0" applyNumberFormat="1" applyFont="1" applyFill="1" applyAlignment="1">
      <alignment horizontal="left"/>
    </xf>
    <xf numFmtId="39" fontId="1" fillId="0" borderId="0" xfId="1" applyNumberFormat="1" applyFont="1" applyFill="1"/>
    <xf numFmtId="0" fontId="4" fillId="0" borderId="0" xfId="0" applyFont="1" applyFill="1" applyAlignment="1"/>
    <xf numFmtId="37" fontId="4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0" fontId="3" fillId="0" borderId="0" xfId="0" applyNumberFormat="1" applyFont="1" applyFill="1" applyAlignment="1"/>
    <xf numFmtId="39" fontId="1" fillId="0" borderId="3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9" fontId="10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1" fillId="0" borderId="0" xfId="0" applyFont="1" applyFill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9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37" fontId="0" fillId="0" borderId="3" xfId="0" applyNumberFormat="1" applyFill="1" applyBorder="1"/>
    <xf numFmtId="0" fontId="2" fillId="0" borderId="3" xfId="0" applyNumberFormat="1" applyFont="1" applyFill="1" applyBorder="1" applyAlignment="1">
      <alignment horizontal="center"/>
    </xf>
    <xf numFmtId="39" fontId="12" fillId="0" borderId="3" xfId="1" applyNumberFormat="1" applyFont="1" applyFill="1" applyBorder="1"/>
    <xf numFmtId="0" fontId="12" fillId="0" borderId="0" xfId="0" applyFont="1" applyFill="1" applyAlignment="1"/>
    <xf numFmtId="37" fontId="12" fillId="0" borderId="3" xfId="0" applyNumberFormat="1" applyFont="1" applyFill="1" applyBorder="1" applyAlignment="1"/>
    <xf numFmtId="39" fontId="12" fillId="0" borderId="0" xfId="1" applyNumberFormat="1" applyFont="1" applyFill="1"/>
    <xf numFmtId="37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39" fontId="12" fillId="0" borderId="3" xfId="0" applyNumberFormat="1" applyFont="1" applyFill="1" applyBorder="1"/>
    <xf numFmtId="37" fontId="12" fillId="0" borderId="3" xfId="0" applyNumberFormat="1" applyFont="1" applyFill="1" applyBorder="1"/>
    <xf numFmtId="2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3" xfId="1" applyNumberFormat="1" applyFont="1" applyFill="1" applyBorder="1"/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10" fillId="0" borderId="3" xfId="1" applyNumberFormat="1" applyFont="1" applyFill="1" applyBorder="1"/>
    <xf numFmtId="37" fontId="4" fillId="0" borderId="3" xfId="0" applyNumberFormat="1" applyFont="1" applyFill="1" applyBorder="1" applyAlignment="1"/>
    <xf numFmtId="39" fontId="10" fillId="0" borderId="4" xfId="1" applyNumberFormat="1" applyFont="1" applyFill="1" applyBorder="1"/>
    <xf numFmtId="37" fontId="10" fillId="0" borderId="4" xfId="1" applyNumberFormat="1" applyFont="1" applyFill="1" applyBorder="1"/>
    <xf numFmtId="39" fontId="10" fillId="0" borderId="0" xfId="1" applyNumberFormat="1" applyFont="1" applyFill="1" applyBorder="1"/>
    <xf numFmtId="37" fontId="10" fillId="0" borderId="0" xfId="1" applyNumberFormat="1" applyFont="1" applyFill="1" applyBorder="1"/>
    <xf numFmtId="3" fontId="0" fillId="0" borderId="0" xfId="0" applyNumberFormat="1" applyFill="1"/>
    <xf numFmtId="3" fontId="4" fillId="0" borderId="0" xfId="0" applyNumberFormat="1" applyFont="1" applyFill="1" applyAlignment="1"/>
    <xf numFmtId="37" fontId="10" fillId="0" borderId="0" xfId="1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37" fontId="4" fillId="0" borderId="2" xfId="0" applyNumberFormat="1" applyFont="1" applyFill="1" applyBorder="1" applyAlignment="1"/>
    <xf numFmtId="4" fontId="11" fillId="0" borderId="0" xfId="0" applyNumberFormat="1" applyFont="1" applyFill="1" applyBorder="1"/>
    <xf numFmtId="37" fontId="2" fillId="0" borderId="3" xfId="1" applyNumberFormat="1" applyFont="1" applyFill="1" applyBorder="1"/>
    <xf numFmtId="39" fontId="0" fillId="0" borderId="0" xfId="0" applyNumberFormat="1" applyFill="1" applyAlignment="1"/>
    <xf numFmtId="37" fontId="12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/>
    <xf numFmtId="165" fontId="0" fillId="0" borderId="0" xfId="0" applyNumberFormat="1" applyFill="1"/>
    <xf numFmtId="165" fontId="4" fillId="0" borderId="0" xfId="0" applyNumberFormat="1" applyFont="1" applyFill="1" applyAlignment="1"/>
    <xf numFmtId="165" fontId="0" fillId="0" borderId="0" xfId="0" applyNumberFormat="1" applyFill="1" applyAlignment="1"/>
    <xf numFmtId="165" fontId="12" fillId="0" borderId="0" xfId="0" applyNumberFormat="1" applyFont="1" applyFill="1" applyAlignment="1"/>
    <xf numFmtId="39" fontId="4" fillId="0" borderId="2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37" fontId="12" fillId="0" borderId="0" xfId="1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0" fontId="1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omma 3" xfId="2" xr:uid="{00000000-0005-0000-0000-000001000000}"/>
    <cellStyle name="Currency 2" xfId="3" xr:uid="{00000000-0005-0000-0000-000002000000}"/>
    <cellStyle name="Normal" xfId="0" builtinId="0"/>
    <cellStyle name="Normal_Iowa ASL GPAMOR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U411"/>
  <sheetViews>
    <sheetView tabSelected="1" zoomScale="80" zoomScaleNormal="80" workbookViewId="0">
      <selection sqref="A1:U1"/>
    </sheetView>
  </sheetViews>
  <sheetFormatPr defaultColWidth="9.77734375" defaultRowHeight="15" x14ac:dyDescent="0.2"/>
  <cols>
    <col min="1" max="1" width="9.77734375" style="4" customWidth="1"/>
    <col min="2" max="2" width="3" style="93" bestFit="1" customWidth="1"/>
    <col min="3" max="3" width="75.6640625" style="4" customWidth="1"/>
    <col min="4" max="4" width="2.6640625" style="4" customWidth="1"/>
    <col min="5" max="5" width="16.21875" style="31" customWidth="1"/>
    <col min="6" max="6" width="2.6640625" style="4" customWidth="1"/>
    <col min="7" max="7" width="16.21875" style="31" customWidth="1"/>
    <col min="8" max="8" width="2.6640625" style="31" customWidth="1"/>
    <col min="9" max="9" width="11.77734375" style="43" bestFit="1" customWidth="1"/>
    <col min="10" max="10" width="2.6640625" style="4" customWidth="1"/>
    <col min="11" max="11" width="20.88671875" style="4" bestFit="1" customWidth="1"/>
    <col min="12" max="12" width="2.6640625" style="4" customWidth="1"/>
    <col min="13" max="13" width="17.33203125" style="39" bestFit="1" customWidth="1"/>
    <col min="14" max="14" width="2.6640625" style="39" customWidth="1"/>
    <col min="15" max="15" width="17.6640625" style="39" bestFit="1" customWidth="1"/>
    <col min="16" max="16" width="2.6640625" style="39" customWidth="1"/>
    <col min="17" max="17" width="15.6640625" style="39" bestFit="1" customWidth="1"/>
    <col min="18" max="18" width="2.6640625" style="4" customWidth="1"/>
    <col min="19" max="19" width="11.77734375" style="4" customWidth="1"/>
    <col min="20" max="20" width="3" style="4" bestFit="1" customWidth="1"/>
    <col min="21" max="21" width="14.21875" style="4" bestFit="1" customWidth="1"/>
    <col min="22" max="16384" width="9.77734375" style="4"/>
  </cols>
  <sheetData>
    <row r="1" spans="1:21" ht="15.75" x14ac:dyDescent="0.25">
      <c r="A1" s="143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5.75" x14ac:dyDescent="0.25">
      <c r="A2" s="115"/>
      <c r="B2" s="9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.75" x14ac:dyDescent="0.25">
      <c r="A3" s="143" t="s">
        <v>249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x14ac:dyDescent="0.25">
      <c r="A4" s="143" t="s">
        <v>250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5.75" x14ac:dyDescent="0.25">
      <c r="A5" s="117"/>
      <c r="B5" s="94"/>
      <c r="C5" s="118"/>
      <c r="D5" s="118"/>
      <c r="E5" s="119"/>
      <c r="F5" s="118"/>
      <c r="G5" s="119"/>
      <c r="H5" s="119"/>
      <c r="J5" s="118"/>
      <c r="K5" s="118"/>
      <c r="L5" s="118"/>
      <c r="M5" s="120"/>
      <c r="N5" s="120"/>
      <c r="O5" s="120"/>
      <c r="P5" s="120"/>
    </row>
    <row r="6" spans="1:21" ht="15.75" x14ac:dyDescent="0.25">
      <c r="A6" s="9"/>
      <c r="B6" s="121"/>
      <c r="C6" s="29"/>
      <c r="D6" s="134"/>
      <c r="E6" s="122" t="s">
        <v>162</v>
      </c>
      <c r="F6" s="134"/>
      <c r="G6" s="134"/>
      <c r="H6" s="134"/>
      <c r="I6" s="27" t="s">
        <v>1</v>
      </c>
      <c r="J6" s="134"/>
      <c r="K6" s="134"/>
      <c r="L6" s="134"/>
      <c r="M6" s="123" t="s">
        <v>2</v>
      </c>
      <c r="N6" s="123"/>
      <c r="O6" s="123"/>
      <c r="P6" s="123"/>
      <c r="Q6" s="124" t="s">
        <v>3</v>
      </c>
      <c r="R6" s="125"/>
      <c r="S6" s="125"/>
      <c r="T6" s="24"/>
      <c r="U6" s="134" t="s">
        <v>4</v>
      </c>
    </row>
    <row r="7" spans="1:21" ht="15.75" x14ac:dyDescent="0.25">
      <c r="A7" s="9"/>
      <c r="B7" s="121"/>
      <c r="C7" s="134"/>
      <c r="D7" s="134"/>
      <c r="E7" s="122" t="s">
        <v>163</v>
      </c>
      <c r="F7" s="134"/>
      <c r="G7" s="134" t="s">
        <v>5</v>
      </c>
      <c r="H7" s="134"/>
      <c r="I7" s="27" t="s">
        <v>6</v>
      </c>
      <c r="J7" s="134"/>
      <c r="K7" s="134" t="s">
        <v>7</v>
      </c>
      <c r="L7" s="134"/>
      <c r="M7" s="123" t="s">
        <v>8</v>
      </c>
      <c r="N7" s="123"/>
      <c r="O7" s="123" t="s">
        <v>9</v>
      </c>
      <c r="P7" s="123"/>
      <c r="Q7" s="126" t="s">
        <v>10</v>
      </c>
      <c r="R7" s="127"/>
      <c r="S7" s="19" t="s">
        <v>11</v>
      </c>
      <c r="T7" s="24"/>
      <c r="U7" s="134" t="s">
        <v>12</v>
      </c>
    </row>
    <row r="8" spans="1:21" ht="15.75" x14ac:dyDescent="0.25">
      <c r="A8" s="9"/>
      <c r="B8" s="121"/>
      <c r="C8" s="134" t="s">
        <v>13</v>
      </c>
      <c r="D8" s="134"/>
      <c r="E8" s="122" t="s">
        <v>164</v>
      </c>
      <c r="F8" s="134"/>
      <c r="G8" s="134" t="s">
        <v>14</v>
      </c>
      <c r="H8" s="134"/>
      <c r="I8" s="27" t="s">
        <v>15</v>
      </c>
      <c r="J8" s="134"/>
      <c r="K8" s="134" t="s">
        <v>16</v>
      </c>
      <c r="L8" s="134"/>
      <c r="M8" s="123" t="s">
        <v>17</v>
      </c>
      <c r="N8" s="123"/>
      <c r="O8" s="123" t="s">
        <v>18</v>
      </c>
      <c r="P8" s="123"/>
      <c r="Q8" s="123" t="s">
        <v>19</v>
      </c>
      <c r="R8" s="134"/>
      <c r="S8" s="29" t="s">
        <v>20</v>
      </c>
      <c r="T8" s="24"/>
      <c r="U8" s="134" t="s">
        <v>21</v>
      </c>
    </row>
    <row r="9" spans="1:21" ht="15.75" x14ac:dyDescent="0.25">
      <c r="A9" s="9"/>
      <c r="B9" s="121"/>
      <c r="C9" s="126">
        <v>-1</v>
      </c>
      <c r="D9" s="128"/>
      <c r="E9" s="129" t="s">
        <v>165</v>
      </c>
      <c r="F9" s="128"/>
      <c r="G9" s="126">
        <v>-3</v>
      </c>
      <c r="H9" s="128"/>
      <c r="I9" s="129">
        <v>-4</v>
      </c>
      <c r="J9" s="128"/>
      <c r="K9" s="126">
        <v>-5</v>
      </c>
      <c r="L9" s="128"/>
      <c r="M9" s="126">
        <v>-6</v>
      </c>
      <c r="N9" s="123"/>
      <c r="O9" s="126">
        <v>-7</v>
      </c>
      <c r="P9" s="123"/>
      <c r="Q9" s="126">
        <v>-8</v>
      </c>
      <c r="R9" s="128"/>
      <c r="S9" s="130" t="s">
        <v>166</v>
      </c>
      <c r="U9" s="130" t="s">
        <v>167</v>
      </c>
    </row>
    <row r="10" spans="1:21" ht="15.75" x14ac:dyDescent="0.25">
      <c r="A10" s="9"/>
      <c r="B10" s="121"/>
      <c r="C10" s="128"/>
      <c r="D10" s="128"/>
      <c r="E10" s="128"/>
      <c r="F10" s="128"/>
      <c r="G10" s="128"/>
      <c r="H10" s="128"/>
      <c r="I10" s="27"/>
      <c r="J10" s="128"/>
      <c r="K10" s="128"/>
      <c r="L10" s="128"/>
      <c r="M10" s="123"/>
      <c r="N10" s="123"/>
      <c r="O10" s="123"/>
      <c r="P10" s="123"/>
      <c r="Q10" s="123"/>
      <c r="R10" s="128"/>
      <c r="S10" s="128"/>
      <c r="U10" s="128"/>
    </row>
    <row r="11" spans="1:21" ht="15.75" x14ac:dyDescent="0.25">
      <c r="A11" s="9"/>
      <c r="C11" s="26" t="s">
        <v>53</v>
      </c>
      <c r="M11" s="11"/>
      <c r="N11" s="11"/>
      <c r="O11" s="11"/>
      <c r="P11" s="11"/>
      <c r="Q11" s="11"/>
    </row>
    <row r="12" spans="1:21" x14ac:dyDescent="0.2">
      <c r="A12" s="9"/>
      <c r="M12" s="11"/>
      <c r="N12" s="11"/>
      <c r="O12" s="11"/>
      <c r="P12" s="11"/>
      <c r="Q12" s="11"/>
    </row>
    <row r="13" spans="1:21" ht="15.75" x14ac:dyDescent="0.25">
      <c r="A13" s="9"/>
      <c r="C13" s="46" t="s">
        <v>148</v>
      </c>
      <c r="M13" s="11"/>
      <c r="N13" s="11"/>
      <c r="O13" s="11"/>
      <c r="P13" s="11"/>
      <c r="Q13" s="11"/>
    </row>
    <row r="14" spans="1:21" x14ac:dyDescent="0.2">
      <c r="A14" s="9"/>
      <c r="K14" s="83"/>
      <c r="M14" s="11"/>
      <c r="N14" s="11"/>
      <c r="O14" s="11"/>
      <c r="P14" s="11"/>
      <c r="Q14" s="11"/>
    </row>
    <row r="15" spans="1:21" x14ac:dyDescent="0.2">
      <c r="A15" s="3">
        <v>302</v>
      </c>
      <c r="C15" s="34" t="s">
        <v>147</v>
      </c>
      <c r="E15" s="108" t="s">
        <v>89</v>
      </c>
      <c r="G15" s="2" t="s">
        <v>141</v>
      </c>
      <c r="H15" s="2"/>
      <c r="I15" s="1">
        <v>0</v>
      </c>
      <c r="K15" s="6">
        <v>55918.83</v>
      </c>
      <c r="L15" s="75"/>
      <c r="M15" s="21">
        <v>74420</v>
      </c>
      <c r="N15" s="11"/>
      <c r="O15" s="21">
        <v>-18501</v>
      </c>
      <c r="P15" s="21"/>
      <c r="Q15" s="21">
        <v>0</v>
      </c>
      <c r="S15" s="40">
        <v>0</v>
      </c>
      <c r="U15" s="88">
        <v>0</v>
      </c>
    </row>
    <row r="16" spans="1:21" x14ac:dyDescent="0.2">
      <c r="A16" s="3">
        <v>303</v>
      </c>
      <c r="C16" s="4" t="s">
        <v>48</v>
      </c>
      <c r="E16" s="108" t="s">
        <v>89</v>
      </c>
      <c r="G16" s="2" t="s">
        <v>144</v>
      </c>
      <c r="H16" s="2"/>
      <c r="I16" s="1">
        <v>0</v>
      </c>
      <c r="K16" s="6">
        <v>70591537.769999996</v>
      </c>
      <c r="L16" s="75"/>
      <c r="M16" s="21">
        <v>34072312</v>
      </c>
      <c r="N16" s="11"/>
      <c r="O16" s="21">
        <v>36519226</v>
      </c>
      <c r="P16" s="21"/>
      <c r="Q16" s="21">
        <v>13014522</v>
      </c>
      <c r="S16" s="40">
        <v>18.440000000000001</v>
      </c>
      <c r="U16" s="88">
        <v>2.8</v>
      </c>
    </row>
    <row r="17" spans="1:21" s="13" customFormat="1" x14ac:dyDescent="0.2">
      <c r="A17" s="12">
        <v>303.10000000000002</v>
      </c>
      <c r="B17" s="97"/>
      <c r="C17" s="13" t="s">
        <v>93</v>
      </c>
      <c r="E17" s="111">
        <v>46752</v>
      </c>
      <c r="G17" s="15" t="s">
        <v>132</v>
      </c>
      <c r="H17" s="15" t="s">
        <v>63</v>
      </c>
      <c r="I17" s="16">
        <v>0</v>
      </c>
      <c r="K17" s="23">
        <v>18744842.879999999</v>
      </c>
      <c r="L17" s="110"/>
      <c r="M17" s="65">
        <v>8088610</v>
      </c>
      <c r="N17" s="18"/>
      <c r="O17" s="65">
        <v>10656233</v>
      </c>
      <c r="P17" s="99"/>
      <c r="Q17" s="65">
        <v>1438900</v>
      </c>
      <c r="S17" s="103">
        <v>7.6762446567917033</v>
      </c>
      <c r="U17" s="104">
        <v>7.4</v>
      </c>
    </row>
    <row r="18" spans="1:21" x14ac:dyDescent="0.2">
      <c r="A18" s="3"/>
      <c r="E18" s="108"/>
      <c r="G18" s="2"/>
      <c r="H18" s="2"/>
      <c r="I18" s="1"/>
      <c r="K18" s="17"/>
      <c r="L18" s="75"/>
      <c r="M18" s="99"/>
      <c r="N18" s="11"/>
      <c r="O18" s="99"/>
      <c r="P18" s="21"/>
      <c r="Q18" s="99"/>
      <c r="S18" s="40"/>
      <c r="U18" s="88"/>
    </row>
    <row r="19" spans="1:21" ht="15.75" x14ac:dyDescent="0.25">
      <c r="A19" s="9"/>
      <c r="C19" s="37" t="s">
        <v>149</v>
      </c>
      <c r="K19" s="28">
        <f>+SUBTOTAL(9,K15:K18)</f>
        <v>89392299.479999989</v>
      </c>
      <c r="L19" s="7"/>
      <c r="M19" s="8">
        <f>+SUBTOTAL(9,M15:M18)</f>
        <v>42235342</v>
      </c>
      <c r="N19" s="8"/>
      <c r="O19" s="8">
        <f>+SUBTOTAL(9,O15:O18)</f>
        <v>47156958</v>
      </c>
      <c r="P19" s="8"/>
      <c r="Q19" s="8">
        <f>+SUBTOTAL(9,Q15:Q18)</f>
        <v>14453422</v>
      </c>
      <c r="S19" s="142">
        <f>Q19/K19*100</f>
        <v>16.16853138813563</v>
      </c>
      <c r="U19" s="90"/>
    </row>
    <row r="20" spans="1:21" ht="15.75" x14ac:dyDescent="0.25">
      <c r="A20" s="9"/>
      <c r="C20" s="26"/>
      <c r="K20" s="83"/>
      <c r="M20" s="11"/>
      <c r="N20" s="11"/>
      <c r="O20" s="11"/>
      <c r="P20" s="11"/>
      <c r="Q20" s="11"/>
      <c r="S20" s="41"/>
      <c r="U20" s="90"/>
    </row>
    <row r="21" spans="1:21" x14ac:dyDescent="0.2">
      <c r="A21" s="9"/>
      <c r="K21" s="83"/>
      <c r="M21" s="11"/>
      <c r="N21" s="11"/>
      <c r="O21" s="11"/>
      <c r="P21" s="11"/>
      <c r="Q21" s="11"/>
      <c r="S21" s="41"/>
      <c r="U21" s="90"/>
    </row>
    <row r="22" spans="1:21" ht="15.75" x14ac:dyDescent="0.25">
      <c r="A22" s="9"/>
      <c r="C22" s="29" t="s">
        <v>22</v>
      </c>
      <c r="K22" s="83"/>
      <c r="M22" s="11"/>
      <c r="N22" s="11"/>
      <c r="O22" s="11"/>
      <c r="P22" s="11"/>
      <c r="Q22" s="11"/>
      <c r="S22" s="40"/>
      <c r="U22" s="88"/>
    </row>
    <row r="23" spans="1:21" ht="15.75" x14ac:dyDescent="0.25">
      <c r="A23" s="9"/>
      <c r="C23" s="19"/>
      <c r="K23" s="83"/>
      <c r="M23" s="11"/>
      <c r="N23" s="11"/>
      <c r="O23" s="11"/>
      <c r="P23" s="11"/>
      <c r="Q23" s="11"/>
      <c r="S23" s="40"/>
      <c r="U23" s="88"/>
    </row>
    <row r="24" spans="1:21" x14ac:dyDescent="0.2">
      <c r="A24" s="3">
        <v>311</v>
      </c>
      <c r="C24" s="4" t="s">
        <v>23</v>
      </c>
      <c r="E24" s="2"/>
      <c r="G24" s="2"/>
      <c r="H24" s="2"/>
      <c r="I24" s="1"/>
      <c r="K24" s="6"/>
      <c r="L24" s="20"/>
      <c r="M24" s="21"/>
      <c r="N24" s="21"/>
      <c r="O24" s="21"/>
      <c r="P24" s="21"/>
      <c r="Q24" s="21"/>
      <c r="S24" s="40"/>
      <c r="U24" s="88"/>
    </row>
    <row r="25" spans="1:21" x14ac:dyDescent="0.2">
      <c r="A25" s="3"/>
      <c r="C25" s="34" t="s">
        <v>94</v>
      </c>
      <c r="E25" s="108">
        <v>60813</v>
      </c>
      <c r="G25" s="2" t="s">
        <v>209</v>
      </c>
      <c r="H25" s="2" t="s">
        <v>63</v>
      </c>
      <c r="I25" s="1">
        <v>-13</v>
      </c>
      <c r="K25" s="6">
        <v>96921494.510000005</v>
      </c>
      <c r="L25" s="20"/>
      <c r="M25" s="21">
        <v>21944531</v>
      </c>
      <c r="N25" s="21"/>
      <c r="O25" s="21">
        <v>87576758</v>
      </c>
      <c r="P25" s="21"/>
      <c r="Q25" s="21">
        <v>1998511</v>
      </c>
      <c r="S25" s="40">
        <v>2.06</v>
      </c>
      <c r="U25" s="88">
        <v>43.8</v>
      </c>
    </row>
    <row r="26" spans="1:21" x14ac:dyDescent="0.2">
      <c r="A26" s="3"/>
      <c r="C26" s="34" t="s">
        <v>95</v>
      </c>
      <c r="E26" s="108">
        <v>60813</v>
      </c>
      <c r="G26" s="2" t="s">
        <v>209</v>
      </c>
      <c r="H26" s="2" t="s">
        <v>63</v>
      </c>
      <c r="I26" s="1">
        <v>-13</v>
      </c>
      <c r="K26" s="6">
        <v>5781870.3399999999</v>
      </c>
      <c r="L26" s="20"/>
      <c r="M26" s="21">
        <v>3419962</v>
      </c>
      <c r="N26" s="21"/>
      <c r="O26" s="21">
        <v>3113551</v>
      </c>
      <c r="P26" s="21"/>
      <c r="Q26" s="21">
        <v>72814</v>
      </c>
      <c r="S26" s="40">
        <v>1.26</v>
      </c>
      <c r="U26" s="88">
        <v>42.8</v>
      </c>
    </row>
    <row r="27" spans="1:21" x14ac:dyDescent="0.2">
      <c r="A27" s="3"/>
      <c r="C27" s="34" t="s">
        <v>171</v>
      </c>
      <c r="E27" s="108">
        <v>60813</v>
      </c>
      <c r="G27" s="2" t="s">
        <v>209</v>
      </c>
      <c r="H27" s="2" t="s">
        <v>63</v>
      </c>
      <c r="I27" s="1">
        <v>-5</v>
      </c>
      <c r="K27" s="6">
        <v>1284344.25</v>
      </c>
      <c r="L27" s="20"/>
      <c r="M27" s="21">
        <v>32559</v>
      </c>
      <c r="N27" s="21"/>
      <c r="O27" s="21">
        <v>1316002</v>
      </c>
      <c r="P27" s="21"/>
      <c r="Q27" s="21">
        <v>29433</v>
      </c>
      <c r="S27" s="40">
        <v>2.29</v>
      </c>
      <c r="U27" s="88">
        <v>44.7</v>
      </c>
    </row>
    <row r="28" spans="1:21" x14ac:dyDescent="0.2">
      <c r="A28" s="3"/>
      <c r="C28" s="34" t="s">
        <v>96</v>
      </c>
      <c r="E28" s="108">
        <v>51317</v>
      </c>
      <c r="G28" s="2" t="s">
        <v>209</v>
      </c>
      <c r="H28" s="2" t="s">
        <v>63</v>
      </c>
      <c r="I28" s="1">
        <v>-1</v>
      </c>
      <c r="K28" s="6">
        <v>1177261.48</v>
      </c>
      <c r="L28" s="20"/>
      <c r="M28" s="21">
        <v>773273</v>
      </c>
      <c r="N28" s="21"/>
      <c r="O28" s="21">
        <v>415761</v>
      </c>
      <c r="P28" s="21"/>
      <c r="Q28" s="21">
        <v>21100</v>
      </c>
      <c r="S28" s="40">
        <v>1.79</v>
      </c>
      <c r="U28" s="88">
        <v>19.7</v>
      </c>
    </row>
    <row r="29" spans="1:21" x14ac:dyDescent="0.2">
      <c r="A29" s="3"/>
      <c r="C29" s="36" t="s">
        <v>102</v>
      </c>
      <c r="E29" s="108">
        <v>43524</v>
      </c>
      <c r="G29" s="2" t="s">
        <v>209</v>
      </c>
      <c r="H29" s="2" t="s">
        <v>63</v>
      </c>
      <c r="I29" s="1">
        <v>-4</v>
      </c>
      <c r="K29" s="6">
        <v>3975675.61</v>
      </c>
      <c r="L29" s="20"/>
      <c r="M29" s="21">
        <v>4134703</v>
      </c>
      <c r="N29" s="21"/>
      <c r="O29" s="21">
        <v>0</v>
      </c>
      <c r="P29" s="21"/>
      <c r="Q29" s="21">
        <v>0</v>
      </c>
      <c r="S29" s="40">
        <v>0</v>
      </c>
      <c r="U29" s="88">
        <v>0</v>
      </c>
    </row>
    <row r="30" spans="1:21" x14ac:dyDescent="0.2">
      <c r="A30" s="3"/>
      <c r="C30" s="36" t="s">
        <v>103</v>
      </c>
      <c r="E30" s="108">
        <v>43524</v>
      </c>
      <c r="G30" s="2" t="s">
        <v>209</v>
      </c>
      <c r="H30" s="2" t="s">
        <v>63</v>
      </c>
      <c r="I30" s="1">
        <v>-4</v>
      </c>
      <c r="K30" s="6">
        <v>2294022.73</v>
      </c>
      <c r="L30" s="20"/>
      <c r="M30" s="21">
        <v>2385784</v>
      </c>
      <c r="N30" s="21"/>
      <c r="O30" s="21">
        <v>0</v>
      </c>
      <c r="P30" s="21"/>
      <c r="Q30" s="21">
        <v>0</v>
      </c>
      <c r="S30" s="40">
        <v>0</v>
      </c>
      <c r="U30" s="88">
        <v>0</v>
      </c>
    </row>
    <row r="31" spans="1:21" x14ac:dyDescent="0.2">
      <c r="A31" s="3"/>
      <c r="C31" s="36" t="s">
        <v>104</v>
      </c>
      <c r="E31" s="108">
        <v>46934</v>
      </c>
      <c r="G31" s="2" t="s">
        <v>209</v>
      </c>
      <c r="H31" s="2" t="s">
        <v>63</v>
      </c>
      <c r="I31" s="1">
        <v>-4</v>
      </c>
      <c r="K31" s="6">
        <v>29535741.969999999</v>
      </c>
      <c r="L31" s="20"/>
      <c r="M31" s="21">
        <v>16392923</v>
      </c>
      <c r="N31" s="21"/>
      <c r="O31" s="21">
        <v>14324249</v>
      </c>
      <c r="P31" s="21"/>
      <c r="Q31" s="21">
        <v>1800352</v>
      </c>
      <c r="S31" s="40">
        <v>6.1</v>
      </c>
      <c r="U31" s="88">
        <v>8</v>
      </c>
    </row>
    <row r="32" spans="1:21" x14ac:dyDescent="0.2">
      <c r="A32" s="3"/>
      <c r="C32" s="36" t="s">
        <v>105</v>
      </c>
      <c r="E32" s="108">
        <v>46934</v>
      </c>
      <c r="G32" s="2" t="s">
        <v>209</v>
      </c>
      <c r="H32" s="2" t="s">
        <v>63</v>
      </c>
      <c r="I32" s="1">
        <v>-4</v>
      </c>
      <c r="K32" s="6">
        <v>45553346.689999998</v>
      </c>
      <c r="L32" s="20"/>
      <c r="M32" s="21">
        <v>17738141</v>
      </c>
      <c r="N32" s="21"/>
      <c r="O32" s="21">
        <v>29637340</v>
      </c>
      <c r="P32" s="21"/>
      <c r="Q32" s="21">
        <v>3718572</v>
      </c>
      <c r="S32" s="40">
        <v>8.16</v>
      </c>
      <c r="U32" s="88">
        <v>8</v>
      </c>
    </row>
    <row r="33" spans="1:21" x14ac:dyDescent="0.2">
      <c r="A33" s="3"/>
      <c r="C33" s="36" t="s">
        <v>107</v>
      </c>
      <c r="E33" s="108">
        <v>49125</v>
      </c>
      <c r="G33" s="2" t="s">
        <v>209</v>
      </c>
      <c r="H33" s="2" t="s">
        <v>63</v>
      </c>
      <c r="I33" s="1">
        <v>-7</v>
      </c>
      <c r="K33" s="6">
        <v>8491198.6400000006</v>
      </c>
      <c r="L33" s="20"/>
      <c r="M33" s="21">
        <v>6589785</v>
      </c>
      <c r="N33" s="21"/>
      <c r="O33" s="21">
        <v>2495798</v>
      </c>
      <c r="P33" s="21"/>
      <c r="Q33" s="21">
        <v>180288</v>
      </c>
      <c r="S33" s="40">
        <v>2.12</v>
      </c>
      <c r="U33" s="88">
        <v>13.8</v>
      </c>
    </row>
    <row r="34" spans="1:21" x14ac:dyDescent="0.2">
      <c r="A34" s="3"/>
      <c r="C34" s="36" t="s">
        <v>108</v>
      </c>
      <c r="E34" s="108">
        <v>49125</v>
      </c>
      <c r="G34" s="2" t="s">
        <v>209</v>
      </c>
      <c r="H34" s="2" t="s">
        <v>63</v>
      </c>
      <c r="I34" s="1">
        <v>-7</v>
      </c>
      <c r="K34" s="6">
        <v>22056975.370000001</v>
      </c>
      <c r="L34" s="20"/>
      <c r="M34" s="21">
        <v>10737142</v>
      </c>
      <c r="N34" s="21"/>
      <c r="O34" s="21">
        <v>12863822</v>
      </c>
      <c r="P34" s="21"/>
      <c r="Q34" s="21">
        <v>934948</v>
      </c>
      <c r="S34" s="40">
        <v>4.24</v>
      </c>
      <c r="U34" s="88">
        <v>13.8</v>
      </c>
    </row>
    <row r="35" spans="1:21" x14ac:dyDescent="0.2">
      <c r="A35" s="3"/>
      <c r="C35" s="36" t="s">
        <v>109</v>
      </c>
      <c r="E35" s="108">
        <v>49125</v>
      </c>
      <c r="G35" s="2" t="s">
        <v>209</v>
      </c>
      <c r="H35" s="2" t="s">
        <v>63</v>
      </c>
      <c r="I35" s="1">
        <v>-7</v>
      </c>
      <c r="K35" s="6">
        <v>17043478.800000001</v>
      </c>
      <c r="L35" s="20"/>
      <c r="M35" s="21">
        <v>9583870</v>
      </c>
      <c r="N35" s="21"/>
      <c r="O35" s="21">
        <v>8652652</v>
      </c>
      <c r="P35" s="21"/>
      <c r="Q35" s="21">
        <v>631221</v>
      </c>
      <c r="S35" s="40">
        <v>3.7</v>
      </c>
      <c r="U35" s="88">
        <v>13.7</v>
      </c>
    </row>
    <row r="36" spans="1:21" x14ac:dyDescent="0.2">
      <c r="A36" s="3"/>
      <c r="C36" s="36" t="s">
        <v>110</v>
      </c>
      <c r="E36" s="108">
        <v>50221</v>
      </c>
      <c r="G36" s="2" t="s">
        <v>209</v>
      </c>
      <c r="H36" s="2" t="s">
        <v>63</v>
      </c>
      <c r="I36" s="1">
        <v>-7</v>
      </c>
      <c r="K36" s="6">
        <v>52344490.990000002</v>
      </c>
      <c r="L36" s="20"/>
      <c r="M36" s="21">
        <v>32350874</v>
      </c>
      <c r="N36" s="21"/>
      <c r="O36" s="21">
        <v>23657731</v>
      </c>
      <c r="P36" s="21"/>
      <c r="Q36" s="21">
        <v>1416754</v>
      </c>
      <c r="S36" s="40">
        <v>2.71</v>
      </c>
      <c r="U36" s="88">
        <v>16.7</v>
      </c>
    </row>
    <row r="37" spans="1:21" x14ac:dyDescent="0.2">
      <c r="A37" s="3"/>
      <c r="C37" s="36" t="s">
        <v>111</v>
      </c>
      <c r="E37" s="108">
        <v>50221</v>
      </c>
      <c r="G37" s="2" t="s">
        <v>209</v>
      </c>
      <c r="H37" s="2" t="s">
        <v>63</v>
      </c>
      <c r="I37" s="1">
        <v>-7</v>
      </c>
      <c r="K37" s="6">
        <v>47120498.399999999</v>
      </c>
      <c r="L37" s="20"/>
      <c r="M37" s="21">
        <v>18031143</v>
      </c>
      <c r="N37" s="21"/>
      <c r="O37" s="21">
        <v>32387790</v>
      </c>
      <c r="P37" s="21"/>
      <c r="Q37" s="21">
        <v>1928570</v>
      </c>
      <c r="S37" s="40">
        <v>4.09</v>
      </c>
      <c r="U37" s="88">
        <v>16.8</v>
      </c>
    </row>
    <row r="38" spans="1:21" x14ac:dyDescent="0.2">
      <c r="A38" s="3"/>
      <c r="C38" s="36" t="s">
        <v>112</v>
      </c>
      <c r="E38" s="108">
        <v>49125</v>
      </c>
      <c r="G38" s="2" t="s">
        <v>209</v>
      </c>
      <c r="H38" s="2" t="s">
        <v>63</v>
      </c>
      <c r="I38" s="1">
        <v>-7</v>
      </c>
      <c r="K38" s="23">
        <v>15622909.76</v>
      </c>
      <c r="L38" s="20"/>
      <c r="M38" s="21">
        <v>11673583</v>
      </c>
      <c r="N38" s="21"/>
      <c r="O38" s="21">
        <v>5042930</v>
      </c>
      <c r="P38" s="21"/>
      <c r="Q38" s="21">
        <v>364901</v>
      </c>
      <c r="S38" s="40">
        <v>2.34</v>
      </c>
      <c r="U38" s="88">
        <v>13.8</v>
      </c>
    </row>
    <row r="39" spans="1:21" x14ac:dyDescent="0.2">
      <c r="A39" s="3"/>
      <c r="E39" s="2"/>
      <c r="G39" s="2"/>
      <c r="H39" s="2"/>
      <c r="I39" s="1"/>
      <c r="K39" s="6"/>
      <c r="M39" s="25"/>
      <c r="N39" s="11"/>
      <c r="O39" s="25"/>
      <c r="P39" s="11"/>
      <c r="Q39" s="25"/>
      <c r="S39" s="40"/>
      <c r="U39" s="88"/>
    </row>
    <row r="40" spans="1:21" x14ac:dyDescent="0.2">
      <c r="A40" s="3"/>
      <c r="C40" s="42" t="s">
        <v>24</v>
      </c>
      <c r="E40" s="2"/>
      <c r="G40" s="2"/>
      <c r="H40" s="2"/>
      <c r="I40" s="1"/>
      <c r="K40" s="6">
        <f>+SUBTOTAL(9,K25:K39)</f>
        <v>349203309.54000002</v>
      </c>
      <c r="M40" s="11">
        <f>+SUBTOTAL(9,M25:M39)</f>
        <v>155788273</v>
      </c>
      <c r="N40" s="11"/>
      <c r="O40" s="11">
        <f>+SUBTOTAL(9,O25:O39)</f>
        <v>221484384</v>
      </c>
      <c r="P40" s="11"/>
      <c r="Q40" s="11">
        <f>+SUBTOTAL(9,Q25:Q39)</f>
        <v>13097464</v>
      </c>
      <c r="S40" s="40">
        <f>Q40/K40*100</f>
        <v>3.7506700658859971</v>
      </c>
      <c r="U40" s="88">
        <f>ROUND(O40/Q40,1)</f>
        <v>16.899999999999999</v>
      </c>
    </row>
    <row r="41" spans="1:21" x14ac:dyDescent="0.2">
      <c r="A41" s="3"/>
      <c r="C41" s="42"/>
      <c r="E41" s="2"/>
      <c r="G41" s="2"/>
      <c r="H41" s="2"/>
      <c r="I41" s="1"/>
      <c r="K41" s="6"/>
      <c r="M41" s="11"/>
      <c r="N41" s="11"/>
      <c r="O41" s="11"/>
      <c r="P41" s="11"/>
      <c r="Q41" s="11"/>
      <c r="S41" s="40"/>
      <c r="U41" s="88"/>
    </row>
    <row r="42" spans="1:21" x14ac:dyDescent="0.2">
      <c r="A42" s="3">
        <v>311.2</v>
      </c>
      <c r="C42" s="34" t="s">
        <v>160</v>
      </c>
      <c r="E42" s="2"/>
      <c r="G42" s="2"/>
      <c r="H42" s="2"/>
      <c r="I42" s="1"/>
      <c r="K42" s="6"/>
      <c r="M42" s="11"/>
      <c r="N42" s="11"/>
      <c r="O42" s="11"/>
      <c r="P42" s="11"/>
      <c r="Q42" s="11"/>
      <c r="S42" s="40"/>
      <c r="U42" s="88"/>
    </row>
    <row r="43" spans="1:21" x14ac:dyDescent="0.2">
      <c r="A43" s="3"/>
      <c r="C43" s="34" t="s">
        <v>97</v>
      </c>
      <c r="E43" s="108" t="s">
        <v>266</v>
      </c>
      <c r="G43" s="2" t="s">
        <v>209</v>
      </c>
      <c r="H43" s="2" t="s">
        <v>63</v>
      </c>
      <c r="I43" s="1">
        <v>-10</v>
      </c>
      <c r="K43" s="6">
        <v>317310.98</v>
      </c>
      <c r="L43" s="20"/>
      <c r="M43" s="21">
        <v>349042</v>
      </c>
      <c r="N43" s="21"/>
      <c r="O43" s="21">
        <v>0</v>
      </c>
      <c r="P43" s="21"/>
      <c r="Q43" s="21">
        <v>0</v>
      </c>
      <c r="S43" s="40">
        <v>0</v>
      </c>
      <c r="U43" s="88">
        <v>0</v>
      </c>
    </row>
    <row r="44" spans="1:21" x14ac:dyDescent="0.2">
      <c r="A44" s="3"/>
      <c r="C44" s="34" t="s">
        <v>98</v>
      </c>
      <c r="E44" s="108" t="s">
        <v>266</v>
      </c>
      <c r="G44" s="2" t="s">
        <v>209</v>
      </c>
      <c r="H44" s="2" t="s">
        <v>63</v>
      </c>
      <c r="I44" s="1">
        <v>-10</v>
      </c>
      <c r="K44" s="6">
        <v>83735.679999999993</v>
      </c>
      <c r="L44" s="20"/>
      <c r="M44" s="21">
        <v>92109</v>
      </c>
      <c r="N44" s="21"/>
      <c r="O44" s="21">
        <v>0</v>
      </c>
      <c r="P44" s="21"/>
      <c r="Q44" s="21">
        <v>0</v>
      </c>
      <c r="S44" s="40">
        <v>0</v>
      </c>
      <c r="T44" s="41"/>
      <c r="U44" s="88">
        <v>0</v>
      </c>
    </row>
    <row r="45" spans="1:21" x14ac:dyDescent="0.2">
      <c r="A45" s="3"/>
      <c r="C45" s="36" t="s">
        <v>99</v>
      </c>
      <c r="E45" s="108" t="s">
        <v>266</v>
      </c>
      <c r="G45" s="2" t="s">
        <v>209</v>
      </c>
      <c r="H45" s="2" t="s">
        <v>63</v>
      </c>
      <c r="I45" s="1">
        <v>-10</v>
      </c>
      <c r="K45" s="6">
        <v>563915.84</v>
      </c>
      <c r="L45" s="20"/>
      <c r="M45" s="21">
        <v>620307</v>
      </c>
      <c r="N45" s="21"/>
      <c r="O45" s="21">
        <v>0</v>
      </c>
      <c r="P45" s="21"/>
      <c r="Q45" s="21">
        <v>0</v>
      </c>
      <c r="S45" s="40">
        <v>0</v>
      </c>
      <c r="U45" s="88">
        <v>0</v>
      </c>
    </row>
    <row r="46" spans="1:21" x14ac:dyDescent="0.2">
      <c r="A46" s="3"/>
      <c r="C46" s="36" t="s">
        <v>100</v>
      </c>
      <c r="E46" s="108" t="s">
        <v>266</v>
      </c>
      <c r="G46" s="2" t="s">
        <v>209</v>
      </c>
      <c r="H46" s="2" t="s">
        <v>63</v>
      </c>
      <c r="I46" s="1">
        <v>-10</v>
      </c>
      <c r="K46" s="6">
        <v>686823.69</v>
      </c>
      <c r="L46" s="20"/>
      <c r="M46" s="21">
        <v>755506</v>
      </c>
      <c r="N46" s="21"/>
      <c r="O46" s="21">
        <v>0</v>
      </c>
      <c r="P46" s="21"/>
      <c r="Q46" s="21">
        <v>0</v>
      </c>
      <c r="S46" s="40">
        <v>0</v>
      </c>
      <c r="U46" s="88">
        <v>0</v>
      </c>
    </row>
    <row r="47" spans="1:21" x14ac:dyDescent="0.2">
      <c r="A47" s="3"/>
      <c r="C47" s="36" t="s">
        <v>101</v>
      </c>
      <c r="E47" s="108" t="s">
        <v>266</v>
      </c>
      <c r="G47" s="2" t="s">
        <v>209</v>
      </c>
      <c r="H47" s="2" t="s">
        <v>63</v>
      </c>
      <c r="I47" s="1">
        <v>-10</v>
      </c>
      <c r="K47" s="6">
        <v>480446.2</v>
      </c>
      <c r="L47" s="20"/>
      <c r="M47" s="21">
        <v>528491</v>
      </c>
      <c r="N47" s="21"/>
      <c r="O47" s="21">
        <v>0</v>
      </c>
      <c r="P47" s="21"/>
      <c r="Q47" s="21">
        <v>0</v>
      </c>
      <c r="S47" s="40">
        <v>0</v>
      </c>
      <c r="T47" s="41"/>
      <c r="U47" s="88">
        <v>0</v>
      </c>
    </row>
    <row r="48" spans="1:21" x14ac:dyDescent="0.2">
      <c r="A48" s="3"/>
      <c r="C48" s="36" t="s">
        <v>106</v>
      </c>
      <c r="E48" s="108" t="s">
        <v>266</v>
      </c>
      <c r="G48" s="2" t="s">
        <v>209</v>
      </c>
      <c r="H48" s="2" t="s">
        <v>63</v>
      </c>
      <c r="I48" s="1">
        <v>-10</v>
      </c>
      <c r="K48" s="23">
        <v>21029.71</v>
      </c>
      <c r="L48" s="20"/>
      <c r="M48" s="65">
        <v>23133</v>
      </c>
      <c r="N48" s="21"/>
      <c r="O48" s="65">
        <v>0</v>
      </c>
      <c r="P48" s="21"/>
      <c r="Q48" s="65">
        <v>0</v>
      </c>
      <c r="S48" s="40">
        <v>0</v>
      </c>
      <c r="T48" s="41"/>
      <c r="U48" s="88">
        <v>0</v>
      </c>
    </row>
    <row r="49" spans="1:21" x14ac:dyDescent="0.2">
      <c r="A49" s="3"/>
      <c r="C49" s="42"/>
      <c r="E49" s="2"/>
      <c r="G49" s="2"/>
      <c r="H49" s="2"/>
      <c r="I49" s="1"/>
      <c r="K49" s="6"/>
      <c r="M49" s="11"/>
      <c r="N49" s="11"/>
      <c r="O49" s="11"/>
      <c r="P49" s="11"/>
      <c r="Q49" s="11"/>
      <c r="S49" s="40"/>
      <c r="U49" s="88"/>
    </row>
    <row r="50" spans="1:21" x14ac:dyDescent="0.2">
      <c r="A50" s="3"/>
      <c r="C50" s="42" t="s">
        <v>161</v>
      </c>
      <c r="E50" s="2"/>
      <c r="G50" s="2"/>
      <c r="H50" s="2"/>
      <c r="I50" s="1"/>
      <c r="K50" s="6">
        <f>+SUBTOTAL(9,K43:K49)</f>
        <v>2153262.1</v>
      </c>
      <c r="M50" s="11">
        <f>+SUBTOTAL(9,M43:M49)</f>
        <v>2368588</v>
      </c>
      <c r="N50" s="11"/>
      <c r="O50" s="11">
        <f>+SUBTOTAL(9,O43:O49)</f>
        <v>0</v>
      </c>
      <c r="P50" s="11"/>
      <c r="Q50" s="11">
        <f>+SUBTOTAL(9,Q43:Q49)</f>
        <v>0</v>
      </c>
      <c r="S50" s="40">
        <f>Q50/K50*100</f>
        <v>0</v>
      </c>
      <c r="U50" s="88">
        <v>0</v>
      </c>
    </row>
    <row r="51" spans="1:21" x14ac:dyDescent="0.2">
      <c r="A51" s="3"/>
      <c r="C51" s="42"/>
      <c r="E51" s="2"/>
      <c r="G51" s="2"/>
      <c r="H51" s="2"/>
      <c r="I51" s="1"/>
      <c r="K51" s="6"/>
      <c r="M51" s="11"/>
      <c r="N51" s="11"/>
      <c r="O51" s="11"/>
      <c r="P51" s="11"/>
      <c r="Q51" s="11"/>
      <c r="S51" s="40"/>
      <c r="U51" s="88"/>
    </row>
    <row r="52" spans="1:21" x14ac:dyDescent="0.2">
      <c r="A52" s="3">
        <v>312</v>
      </c>
      <c r="C52" s="4" t="s">
        <v>25</v>
      </c>
      <c r="K52" s="6"/>
      <c r="M52" s="11"/>
      <c r="N52" s="11"/>
      <c r="O52" s="11"/>
      <c r="P52" s="11"/>
      <c r="Q52" s="11"/>
      <c r="S52" s="40"/>
      <c r="U52" s="88"/>
    </row>
    <row r="53" spans="1:21" x14ac:dyDescent="0.2">
      <c r="A53" s="3"/>
      <c r="C53" s="34" t="s">
        <v>94</v>
      </c>
      <c r="E53" s="108">
        <v>60813</v>
      </c>
      <c r="G53" s="31" t="s">
        <v>210</v>
      </c>
      <c r="H53" s="31" t="s">
        <v>63</v>
      </c>
      <c r="I53" s="43">
        <v>-13</v>
      </c>
      <c r="K53" s="6">
        <v>685667780.85000002</v>
      </c>
      <c r="M53" s="11">
        <v>129987925</v>
      </c>
      <c r="N53" s="11"/>
      <c r="O53" s="11">
        <v>644816667</v>
      </c>
      <c r="P53" s="11"/>
      <c r="Q53" s="11">
        <v>16019092</v>
      </c>
      <c r="S53" s="40">
        <v>2.34</v>
      </c>
      <c r="U53" s="88">
        <v>40.299999999999997</v>
      </c>
    </row>
    <row r="54" spans="1:21" x14ac:dyDescent="0.2">
      <c r="A54" s="3"/>
      <c r="C54" s="34" t="s">
        <v>95</v>
      </c>
      <c r="E54" s="108">
        <v>60813</v>
      </c>
      <c r="G54" s="31" t="s">
        <v>210</v>
      </c>
      <c r="H54" s="31" t="s">
        <v>63</v>
      </c>
      <c r="I54" s="43">
        <v>-13</v>
      </c>
      <c r="K54" s="6">
        <v>73202109.879999995</v>
      </c>
      <c r="M54" s="11">
        <v>23493665</v>
      </c>
      <c r="N54" s="11"/>
      <c r="O54" s="11">
        <v>59224719</v>
      </c>
      <c r="P54" s="11"/>
      <c r="Q54" s="11">
        <v>1496343</v>
      </c>
      <c r="S54" s="40">
        <v>2.04</v>
      </c>
      <c r="U54" s="88">
        <v>39.6</v>
      </c>
    </row>
    <row r="55" spans="1:21" x14ac:dyDescent="0.2">
      <c r="A55" s="3"/>
      <c r="C55" s="36" t="s">
        <v>102</v>
      </c>
      <c r="E55" s="108">
        <v>43524</v>
      </c>
      <c r="G55" s="2" t="s">
        <v>210</v>
      </c>
      <c r="H55" s="2" t="s">
        <v>63</v>
      </c>
      <c r="I55" s="1">
        <v>-4</v>
      </c>
      <c r="K55" s="6">
        <v>7916857.0700000003</v>
      </c>
      <c r="L55" s="20"/>
      <c r="M55" s="21">
        <v>8233531</v>
      </c>
      <c r="N55" s="21"/>
      <c r="O55" s="21">
        <v>0</v>
      </c>
      <c r="P55" s="21"/>
      <c r="Q55" s="21">
        <v>0</v>
      </c>
      <c r="S55" s="40">
        <v>0</v>
      </c>
      <c r="U55" s="88">
        <v>0</v>
      </c>
    </row>
    <row r="56" spans="1:21" x14ac:dyDescent="0.2">
      <c r="A56" s="3"/>
      <c r="C56" s="36" t="s">
        <v>103</v>
      </c>
      <c r="E56" s="108">
        <v>43524</v>
      </c>
      <c r="G56" s="2" t="s">
        <v>210</v>
      </c>
      <c r="H56" s="2" t="s">
        <v>63</v>
      </c>
      <c r="I56" s="1">
        <v>-4</v>
      </c>
      <c r="K56" s="6">
        <v>1476288.33</v>
      </c>
      <c r="L56" s="20"/>
      <c r="M56" s="21">
        <v>1535340</v>
      </c>
      <c r="N56" s="21"/>
      <c r="O56" s="21">
        <v>0</v>
      </c>
      <c r="P56" s="21"/>
      <c r="Q56" s="21">
        <v>0</v>
      </c>
      <c r="S56" s="40">
        <v>0</v>
      </c>
      <c r="U56" s="88">
        <v>0</v>
      </c>
    </row>
    <row r="57" spans="1:21" x14ac:dyDescent="0.2">
      <c r="A57" s="3"/>
      <c r="C57" s="36" t="s">
        <v>104</v>
      </c>
      <c r="E57" s="108">
        <v>46934</v>
      </c>
      <c r="G57" s="2" t="s">
        <v>210</v>
      </c>
      <c r="H57" s="2" t="s">
        <v>63</v>
      </c>
      <c r="I57" s="1">
        <v>-4</v>
      </c>
      <c r="K57" s="6">
        <v>475691478.30000001</v>
      </c>
      <c r="L57" s="20"/>
      <c r="M57" s="21">
        <v>112434187</v>
      </c>
      <c r="N57" s="21"/>
      <c r="O57" s="21">
        <v>382284950</v>
      </c>
      <c r="P57" s="21"/>
      <c r="Q57" s="21">
        <v>48604902</v>
      </c>
      <c r="S57" s="40">
        <v>10.220000000000001</v>
      </c>
      <c r="U57" s="88">
        <v>7.9</v>
      </c>
    </row>
    <row r="58" spans="1:21" x14ac:dyDescent="0.2">
      <c r="A58" s="3"/>
      <c r="C58" s="36" t="s">
        <v>105</v>
      </c>
      <c r="E58" s="108">
        <v>46934</v>
      </c>
      <c r="G58" s="2" t="s">
        <v>210</v>
      </c>
      <c r="H58" s="2" t="s">
        <v>63</v>
      </c>
      <c r="I58" s="1">
        <v>-4</v>
      </c>
      <c r="K58" s="6">
        <v>335830028.20999998</v>
      </c>
      <c r="L58" s="20"/>
      <c r="M58" s="21">
        <v>110279694</v>
      </c>
      <c r="N58" s="21"/>
      <c r="O58" s="21">
        <v>238983535</v>
      </c>
      <c r="P58" s="21"/>
      <c r="Q58" s="21">
        <v>30333856</v>
      </c>
      <c r="S58" s="40">
        <v>9.0299999999999994</v>
      </c>
      <c r="U58" s="88">
        <v>7.9</v>
      </c>
    </row>
    <row r="59" spans="1:21" x14ac:dyDescent="0.2">
      <c r="A59" s="3"/>
      <c r="C59" s="36" t="s">
        <v>107</v>
      </c>
      <c r="E59" s="108">
        <v>49125</v>
      </c>
      <c r="G59" s="2" t="s">
        <v>210</v>
      </c>
      <c r="H59" s="2" t="s">
        <v>63</v>
      </c>
      <c r="I59" s="1">
        <v>-7</v>
      </c>
      <c r="K59" s="6">
        <v>140930830.94</v>
      </c>
      <c r="L59" s="20"/>
      <c r="M59" s="21">
        <v>71240328</v>
      </c>
      <c r="N59" s="21"/>
      <c r="O59" s="21">
        <v>79555661</v>
      </c>
      <c r="P59" s="21"/>
      <c r="Q59" s="21">
        <v>5851309</v>
      </c>
      <c r="S59" s="40">
        <v>4.1500000000000004</v>
      </c>
      <c r="U59" s="88">
        <v>13.6</v>
      </c>
    </row>
    <row r="60" spans="1:21" x14ac:dyDescent="0.2">
      <c r="A60" s="3"/>
      <c r="C60" s="36" t="s">
        <v>108</v>
      </c>
      <c r="E60" s="108">
        <v>49125</v>
      </c>
      <c r="G60" s="2" t="s">
        <v>210</v>
      </c>
      <c r="H60" s="2" t="s">
        <v>63</v>
      </c>
      <c r="I60" s="1">
        <v>-7</v>
      </c>
      <c r="K60" s="6">
        <v>369600397.56999999</v>
      </c>
      <c r="L60" s="20"/>
      <c r="M60" s="21">
        <v>124256311</v>
      </c>
      <c r="N60" s="21"/>
      <c r="O60" s="21">
        <v>271216114</v>
      </c>
      <c r="P60" s="21"/>
      <c r="Q60" s="21">
        <v>20012935</v>
      </c>
      <c r="S60" s="40">
        <v>5.41</v>
      </c>
      <c r="U60" s="88">
        <v>13.6</v>
      </c>
    </row>
    <row r="61" spans="1:21" x14ac:dyDescent="0.2">
      <c r="A61" s="3"/>
      <c r="C61" s="36" t="s">
        <v>109</v>
      </c>
      <c r="E61" s="108">
        <v>49125</v>
      </c>
      <c r="G61" s="2" t="s">
        <v>210</v>
      </c>
      <c r="H61" s="2" t="s">
        <v>63</v>
      </c>
      <c r="I61" s="1">
        <v>-7</v>
      </c>
      <c r="K61" s="6">
        <v>279599047.73000002</v>
      </c>
      <c r="L61" s="20"/>
      <c r="M61" s="21">
        <v>86888301</v>
      </c>
      <c r="N61" s="21"/>
      <c r="O61" s="21">
        <v>212282680</v>
      </c>
      <c r="P61" s="21"/>
      <c r="Q61" s="21">
        <v>15702155</v>
      </c>
      <c r="S61" s="40">
        <v>5.62</v>
      </c>
      <c r="U61" s="88">
        <v>13.5</v>
      </c>
    </row>
    <row r="62" spans="1:21" x14ac:dyDescent="0.2">
      <c r="A62" s="3"/>
      <c r="C62" s="36" t="s">
        <v>110</v>
      </c>
      <c r="E62" s="108">
        <v>50221</v>
      </c>
      <c r="G62" s="2" t="s">
        <v>210</v>
      </c>
      <c r="H62" s="2" t="s">
        <v>63</v>
      </c>
      <c r="I62" s="1">
        <v>-7</v>
      </c>
      <c r="K62" s="6">
        <v>446413638.44</v>
      </c>
      <c r="L62" s="20"/>
      <c r="M62" s="21">
        <v>198136005</v>
      </c>
      <c r="N62" s="21"/>
      <c r="O62" s="21">
        <v>279526588</v>
      </c>
      <c r="P62" s="21"/>
      <c r="Q62" s="21">
        <v>17226482</v>
      </c>
      <c r="S62" s="40">
        <v>3.86</v>
      </c>
      <c r="U62" s="88">
        <v>16.2</v>
      </c>
    </row>
    <row r="63" spans="1:21" x14ac:dyDescent="0.2">
      <c r="A63" s="3"/>
      <c r="C63" s="36" t="s">
        <v>111</v>
      </c>
      <c r="E63" s="108">
        <v>50221</v>
      </c>
      <c r="G63" s="2" t="s">
        <v>210</v>
      </c>
      <c r="H63" s="2" t="s">
        <v>63</v>
      </c>
      <c r="I63" s="1">
        <v>-7</v>
      </c>
      <c r="K63" s="6">
        <v>935918754.50999999</v>
      </c>
      <c r="L63" s="20"/>
      <c r="M63" s="21">
        <v>213147201</v>
      </c>
      <c r="N63" s="21"/>
      <c r="O63" s="21">
        <v>788285866</v>
      </c>
      <c r="P63" s="21"/>
      <c r="Q63" s="21">
        <v>48124481</v>
      </c>
      <c r="S63" s="40">
        <v>5.14</v>
      </c>
      <c r="U63" s="88">
        <v>16.399999999999999</v>
      </c>
    </row>
    <row r="64" spans="1:21" x14ac:dyDescent="0.2">
      <c r="A64" s="85"/>
      <c r="C64" s="36" t="s">
        <v>112</v>
      </c>
      <c r="E64" s="108">
        <v>49125</v>
      </c>
      <c r="G64" s="2" t="s">
        <v>210</v>
      </c>
      <c r="H64" s="2" t="s">
        <v>63</v>
      </c>
      <c r="I64" s="1">
        <v>-7</v>
      </c>
      <c r="K64" s="6">
        <v>71576383.689999998</v>
      </c>
      <c r="L64" s="20"/>
      <c r="M64" s="21">
        <v>65165290</v>
      </c>
      <c r="N64" s="21"/>
      <c r="O64" s="21">
        <v>11421441</v>
      </c>
      <c r="P64" s="21"/>
      <c r="Q64" s="21">
        <v>840470</v>
      </c>
      <c r="S64" s="40">
        <v>1.17</v>
      </c>
      <c r="U64" s="88">
        <v>13.6</v>
      </c>
    </row>
    <row r="65" spans="1:21" x14ac:dyDescent="0.2">
      <c r="A65" s="3"/>
      <c r="C65" s="36" t="s">
        <v>113</v>
      </c>
      <c r="E65" s="108">
        <v>50221</v>
      </c>
      <c r="G65" s="2" t="s">
        <v>210</v>
      </c>
      <c r="H65" s="2" t="s">
        <v>63</v>
      </c>
      <c r="I65" s="1">
        <v>-7</v>
      </c>
      <c r="K65" s="17">
        <v>120240144.84999999</v>
      </c>
      <c r="L65" s="20"/>
      <c r="M65" s="21">
        <v>47910875</v>
      </c>
      <c r="N65" s="21"/>
      <c r="O65" s="21">
        <v>80746080</v>
      </c>
      <c r="P65" s="21"/>
      <c r="Q65" s="21">
        <v>4943581</v>
      </c>
      <c r="S65" s="40">
        <v>4.1100000000000003</v>
      </c>
      <c r="U65" s="88">
        <v>16.3</v>
      </c>
    </row>
    <row r="66" spans="1:21" x14ac:dyDescent="0.2">
      <c r="A66" s="3"/>
      <c r="C66" s="36" t="s">
        <v>114</v>
      </c>
      <c r="E66" s="108">
        <v>50221</v>
      </c>
      <c r="G66" s="2" t="s">
        <v>210</v>
      </c>
      <c r="H66" s="2" t="s">
        <v>63</v>
      </c>
      <c r="I66" s="1">
        <v>-7</v>
      </c>
      <c r="K66" s="23">
        <v>255524659.97999999</v>
      </c>
      <c r="L66" s="20"/>
      <c r="M66" s="21">
        <v>111014196</v>
      </c>
      <c r="N66" s="21"/>
      <c r="O66" s="21">
        <v>162397190</v>
      </c>
      <c r="P66" s="21"/>
      <c r="Q66" s="21">
        <v>9894872</v>
      </c>
      <c r="S66" s="40">
        <v>3.87</v>
      </c>
      <c r="U66" s="88">
        <v>16.399999999999999</v>
      </c>
    </row>
    <row r="67" spans="1:21" x14ac:dyDescent="0.2">
      <c r="A67" s="3"/>
      <c r="E67" s="2"/>
      <c r="G67" s="2"/>
      <c r="H67" s="2"/>
      <c r="I67" s="1"/>
      <c r="K67" s="6"/>
      <c r="M67" s="25"/>
      <c r="N67" s="11"/>
      <c r="O67" s="25"/>
      <c r="P67" s="11"/>
      <c r="Q67" s="25"/>
      <c r="S67" s="40"/>
      <c r="U67" s="88"/>
    </row>
    <row r="68" spans="1:21" x14ac:dyDescent="0.2">
      <c r="A68" s="3"/>
      <c r="C68" s="42" t="s">
        <v>26</v>
      </c>
      <c r="E68" s="2"/>
      <c r="G68" s="2"/>
      <c r="H68" s="2"/>
      <c r="I68" s="1"/>
      <c r="K68" s="6">
        <f>+SUBTOTAL(9,K53:K67)</f>
        <v>4199588400.3499999</v>
      </c>
      <c r="M68" s="11">
        <f>+SUBTOTAL(9,M53:M67)</f>
        <v>1303722849</v>
      </c>
      <c r="N68" s="11"/>
      <c r="O68" s="11">
        <f>+SUBTOTAL(9,O53:O67)</f>
        <v>3210741491</v>
      </c>
      <c r="P68" s="11"/>
      <c r="Q68" s="11">
        <f>+SUBTOTAL(9,Q53:Q67)</f>
        <v>219050478</v>
      </c>
      <c r="S68" s="40">
        <f>Q68/K68*100</f>
        <v>5.2159987388703142</v>
      </c>
      <c r="U68" s="88">
        <f>ROUND(O68/Q68,1)</f>
        <v>14.7</v>
      </c>
    </row>
    <row r="69" spans="1:21" ht="15.75" x14ac:dyDescent="0.25">
      <c r="C69" s="98"/>
    </row>
    <row r="70" spans="1:21" x14ac:dyDescent="0.2">
      <c r="A70" s="3">
        <v>312.10000000000002</v>
      </c>
      <c r="C70" s="34" t="s">
        <v>157</v>
      </c>
      <c r="E70" s="2"/>
      <c r="G70" s="2"/>
      <c r="H70" s="2"/>
      <c r="I70" s="1"/>
      <c r="K70" s="6"/>
      <c r="M70" s="11"/>
      <c r="N70" s="11"/>
      <c r="O70" s="11"/>
      <c r="P70" s="11"/>
      <c r="Q70" s="11"/>
      <c r="S70" s="40"/>
      <c r="U70" s="88"/>
    </row>
    <row r="71" spans="1:21" x14ac:dyDescent="0.2">
      <c r="A71" s="3"/>
      <c r="C71" s="34" t="s">
        <v>203</v>
      </c>
      <c r="E71" s="108">
        <v>45565</v>
      </c>
      <c r="G71" s="2" t="s">
        <v>211</v>
      </c>
      <c r="H71" s="2" t="s">
        <v>63</v>
      </c>
      <c r="I71" s="1">
        <v>0</v>
      </c>
      <c r="K71" s="17">
        <v>4473565.59</v>
      </c>
      <c r="L71" s="20"/>
      <c r="M71" s="21">
        <v>4107270</v>
      </c>
      <c r="N71" s="21"/>
      <c r="O71" s="21">
        <v>366296</v>
      </c>
      <c r="P71" s="21"/>
      <c r="Q71" s="21">
        <v>41157</v>
      </c>
      <c r="S71" s="131" t="s">
        <v>134</v>
      </c>
      <c r="U71" s="131" t="s">
        <v>134</v>
      </c>
    </row>
    <row r="72" spans="1:21" x14ac:dyDescent="0.2">
      <c r="A72" s="3"/>
      <c r="C72" s="34" t="s">
        <v>204</v>
      </c>
      <c r="E72" s="108">
        <v>45199</v>
      </c>
      <c r="G72" s="2" t="s">
        <v>211</v>
      </c>
      <c r="H72" s="2" t="s">
        <v>63</v>
      </c>
      <c r="I72" s="1">
        <v>0</v>
      </c>
      <c r="K72" s="17">
        <v>4610665.2300000004</v>
      </c>
      <c r="L72" s="20"/>
      <c r="M72" s="21">
        <v>4339188</v>
      </c>
      <c r="N72" s="21"/>
      <c r="O72" s="21">
        <v>271477</v>
      </c>
      <c r="P72" s="21"/>
      <c r="Q72" s="21">
        <v>42418</v>
      </c>
      <c r="S72" s="131" t="s">
        <v>134</v>
      </c>
      <c r="U72" s="131" t="s">
        <v>134</v>
      </c>
    </row>
    <row r="73" spans="1:21" x14ac:dyDescent="0.2">
      <c r="A73" s="3"/>
      <c r="C73" s="36" t="s">
        <v>199</v>
      </c>
      <c r="E73" s="108">
        <v>44135</v>
      </c>
      <c r="G73" s="2" t="s">
        <v>211</v>
      </c>
      <c r="H73" s="2" t="s">
        <v>63</v>
      </c>
      <c r="I73" s="1">
        <v>0</v>
      </c>
      <c r="K73" s="6">
        <v>13208176.67</v>
      </c>
      <c r="L73" s="20"/>
      <c r="M73" s="21">
        <v>13150171</v>
      </c>
      <c r="N73" s="21"/>
      <c r="O73" s="21">
        <v>58006</v>
      </c>
      <c r="P73" s="21"/>
      <c r="Q73" s="21">
        <v>173027</v>
      </c>
      <c r="S73" s="131" t="s">
        <v>134</v>
      </c>
      <c r="U73" s="131" t="s">
        <v>134</v>
      </c>
    </row>
    <row r="74" spans="1:21" x14ac:dyDescent="0.2">
      <c r="A74" s="3"/>
      <c r="C74" s="36" t="s">
        <v>200</v>
      </c>
      <c r="E74" s="108">
        <v>44530</v>
      </c>
      <c r="G74" s="2" t="s">
        <v>211</v>
      </c>
      <c r="H74" s="2" t="s">
        <v>63</v>
      </c>
      <c r="I74" s="1">
        <v>0</v>
      </c>
      <c r="K74" s="6">
        <v>19802080.260000002</v>
      </c>
      <c r="L74" s="20"/>
      <c r="M74" s="21">
        <v>18784748</v>
      </c>
      <c r="N74" s="21"/>
      <c r="O74" s="21">
        <v>1017332</v>
      </c>
      <c r="P74" s="21"/>
      <c r="Q74" s="21">
        <v>813866</v>
      </c>
      <c r="S74" s="131" t="s">
        <v>134</v>
      </c>
      <c r="U74" s="131" t="s">
        <v>134</v>
      </c>
    </row>
    <row r="75" spans="1:21" x14ac:dyDescent="0.2">
      <c r="A75" s="3"/>
      <c r="C75" s="36" t="s">
        <v>201</v>
      </c>
      <c r="E75" s="108">
        <v>44561</v>
      </c>
      <c r="G75" s="2" t="s">
        <v>211</v>
      </c>
      <c r="H75" s="2" t="s">
        <v>63</v>
      </c>
      <c r="I75" s="1">
        <v>0</v>
      </c>
      <c r="K75" s="6">
        <v>2100620.94</v>
      </c>
      <c r="L75" s="20"/>
      <c r="M75" s="21">
        <v>2096829</v>
      </c>
      <c r="N75" s="21"/>
      <c r="O75" s="21">
        <v>3792</v>
      </c>
      <c r="P75" s="21"/>
      <c r="Q75" s="21">
        <v>1681</v>
      </c>
      <c r="S75" s="131" t="s">
        <v>134</v>
      </c>
      <c r="U75" s="131" t="s">
        <v>134</v>
      </c>
    </row>
    <row r="76" spans="1:21" x14ac:dyDescent="0.2">
      <c r="A76" s="3"/>
      <c r="C76" s="36" t="s">
        <v>202</v>
      </c>
      <c r="E76" s="108">
        <v>45565</v>
      </c>
      <c r="G76" s="2" t="s">
        <v>211</v>
      </c>
      <c r="H76" s="2" t="s">
        <v>63</v>
      </c>
      <c r="I76" s="1">
        <v>0</v>
      </c>
      <c r="K76" s="6">
        <v>32692663.870000001</v>
      </c>
      <c r="L76" s="20"/>
      <c r="M76" s="21">
        <v>27811650</v>
      </c>
      <c r="N76" s="21"/>
      <c r="O76" s="21">
        <v>4881014</v>
      </c>
      <c r="P76" s="21"/>
      <c r="Q76" s="21">
        <v>876163</v>
      </c>
      <c r="S76" s="131" t="s">
        <v>134</v>
      </c>
      <c r="U76" s="131" t="s">
        <v>134</v>
      </c>
    </row>
    <row r="77" spans="1:21" s="13" customFormat="1" x14ac:dyDescent="0.2">
      <c r="A77" s="100"/>
      <c r="B77" s="97"/>
      <c r="C77" s="101" t="s">
        <v>112</v>
      </c>
      <c r="E77" s="111">
        <v>44561</v>
      </c>
      <c r="G77" s="15" t="s">
        <v>211</v>
      </c>
      <c r="H77" s="15" t="s">
        <v>63</v>
      </c>
      <c r="I77" s="16">
        <v>0</v>
      </c>
      <c r="K77" s="23">
        <v>1901133.18</v>
      </c>
      <c r="L77" s="102"/>
      <c r="M77" s="65">
        <v>1901133</v>
      </c>
      <c r="N77" s="99"/>
      <c r="O77" s="65">
        <v>0</v>
      </c>
      <c r="P77" s="99"/>
      <c r="Q77" s="65">
        <v>0</v>
      </c>
      <c r="S77" s="103">
        <v>0</v>
      </c>
      <c r="U77" s="104">
        <v>0</v>
      </c>
    </row>
    <row r="78" spans="1:21" x14ac:dyDescent="0.2">
      <c r="A78" s="3"/>
      <c r="C78" s="42"/>
      <c r="E78" s="2"/>
      <c r="G78" s="2"/>
      <c r="H78" s="2"/>
      <c r="I78" s="1"/>
      <c r="K78" s="6"/>
      <c r="M78" s="11"/>
      <c r="N78" s="11"/>
      <c r="O78" s="11"/>
      <c r="P78" s="11"/>
      <c r="Q78" s="11"/>
      <c r="S78" s="40"/>
      <c r="U78" s="88"/>
    </row>
    <row r="79" spans="1:21" x14ac:dyDescent="0.2">
      <c r="A79" s="3"/>
      <c r="C79" s="42" t="s">
        <v>158</v>
      </c>
      <c r="E79" s="2"/>
      <c r="G79" s="2"/>
      <c r="H79" s="2"/>
      <c r="I79" s="1"/>
      <c r="K79" s="6">
        <f>+SUBTOTAL(9,K71:K78)</f>
        <v>78788905.74000001</v>
      </c>
      <c r="M79" s="11">
        <f>+SUBTOTAL(9,M71:M78)</f>
        <v>72190989</v>
      </c>
      <c r="N79" s="11"/>
      <c r="O79" s="11">
        <f>+SUBTOTAL(9,O71:O78)</f>
        <v>6597917</v>
      </c>
      <c r="P79" s="11"/>
      <c r="Q79" s="11">
        <f>+SUBTOTAL(9,Q71:Q78)</f>
        <v>1948312</v>
      </c>
      <c r="S79" s="131" t="s">
        <v>134</v>
      </c>
      <c r="U79" s="131" t="s">
        <v>134</v>
      </c>
    </row>
    <row r="80" spans="1:21" x14ac:dyDescent="0.2">
      <c r="A80" s="3"/>
      <c r="C80" s="42"/>
      <c r="E80" s="2"/>
      <c r="G80" s="2"/>
      <c r="H80" s="2"/>
      <c r="I80" s="1"/>
      <c r="K80" s="6"/>
      <c r="M80" s="11"/>
      <c r="N80" s="11"/>
      <c r="O80" s="11"/>
      <c r="P80" s="11"/>
      <c r="Q80" s="11"/>
      <c r="S80" s="40"/>
      <c r="U80" s="88"/>
    </row>
    <row r="81" spans="1:21" x14ac:dyDescent="0.2">
      <c r="A81" s="3">
        <v>314</v>
      </c>
      <c r="C81" s="4" t="s">
        <v>27</v>
      </c>
      <c r="K81" s="6"/>
      <c r="M81" s="11"/>
      <c r="N81" s="11"/>
      <c r="O81" s="11"/>
      <c r="P81" s="11"/>
      <c r="Q81" s="11"/>
      <c r="S81" s="40"/>
      <c r="U81" s="88"/>
    </row>
    <row r="82" spans="1:21" x14ac:dyDescent="0.2">
      <c r="A82" s="3"/>
      <c r="C82" s="36" t="s">
        <v>94</v>
      </c>
      <c r="E82" s="108">
        <v>60813</v>
      </c>
      <c r="G82" s="2" t="s">
        <v>212</v>
      </c>
      <c r="H82" s="2" t="s">
        <v>63</v>
      </c>
      <c r="I82" s="1">
        <v>-13</v>
      </c>
      <c r="K82" s="6">
        <v>92095706.200000003</v>
      </c>
      <c r="L82" s="20"/>
      <c r="M82" s="21">
        <v>23537987</v>
      </c>
      <c r="N82" s="21"/>
      <c r="O82" s="21">
        <v>80530161</v>
      </c>
      <c r="P82" s="21"/>
      <c r="Q82" s="21">
        <v>2081582</v>
      </c>
      <c r="S82" s="40">
        <v>2.2599999999999998</v>
      </c>
      <c r="U82" s="88">
        <v>38.700000000000003</v>
      </c>
    </row>
    <row r="83" spans="1:21" x14ac:dyDescent="0.2">
      <c r="A83" s="3"/>
      <c r="C83" s="36" t="s">
        <v>102</v>
      </c>
      <c r="E83" s="108">
        <v>43524</v>
      </c>
      <c r="G83" s="2" t="s">
        <v>212</v>
      </c>
      <c r="H83" s="2" t="s">
        <v>63</v>
      </c>
      <c r="I83" s="1">
        <v>-4</v>
      </c>
      <c r="K83" s="6">
        <v>250130.24</v>
      </c>
      <c r="L83" s="20"/>
      <c r="M83" s="21">
        <v>260135</v>
      </c>
      <c r="N83" s="21"/>
      <c r="O83" s="21">
        <v>0</v>
      </c>
      <c r="P83" s="21"/>
      <c r="Q83" s="21">
        <v>0</v>
      </c>
      <c r="S83" s="40">
        <v>0</v>
      </c>
      <c r="U83" s="88">
        <v>0</v>
      </c>
    </row>
    <row r="84" spans="1:21" x14ac:dyDescent="0.2">
      <c r="A84" s="3"/>
      <c r="C84" s="36" t="s">
        <v>103</v>
      </c>
      <c r="E84" s="108">
        <v>43524</v>
      </c>
      <c r="G84" s="2" t="s">
        <v>212</v>
      </c>
      <c r="H84" s="2" t="s">
        <v>63</v>
      </c>
      <c r="I84" s="1">
        <v>-4</v>
      </c>
      <c r="K84" s="6">
        <v>393782.15</v>
      </c>
      <c r="L84" s="20"/>
      <c r="M84" s="21">
        <v>409533</v>
      </c>
      <c r="N84" s="21"/>
      <c r="O84" s="21">
        <v>0</v>
      </c>
      <c r="P84" s="21"/>
      <c r="Q84" s="21">
        <v>0</v>
      </c>
      <c r="S84" s="40">
        <v>0</v>
      </c>
      <c r="U84" s="88">
        <v>0</v>
      </c>
    </row>
    <row r="85" spans="1:21" x14ac:dyDescent="0.2">
      <c r="A85" s="3"/>
      <c r="C85" s="36" t="s">
        <v>104</v>
      </c>
      <c r="E85" s="108">
        <v>46934</v>
      </c>
      <c r="G85" s="2" t="s">
        <v>212</v>
      </c>
      <c r="H85" s="2" t="s">
        <v>63</v>
      </c>
      <c r="I85" s="1">
        <v>-4</v>
      </c>
      <c r="K85" s="6">
        <v>51368471.060000002</v>
      </c>
      <c r="L85" s="20"/>
      <c r="M85" s="21">
        <v>10926704</v>
      </c>
      <c r="N85" s="21"/>
      <c r="O85" s="21">
        <v>42496506</v>
      </c>
      <c r="P85" s="21"/>
      <c r="Q85" s="21">
        <v>5443587</v>
      </c>
      <c r="S85" s="40">
        <v>10.6</v>
      </c>
      <c r="U85" s="88">
        <v>7.8</v>
      </c>
    </row>
    <row r="86" spans="1:21" x14ac:dyDescent="0.2">
      <c r="A86" s="3"/>
      <c r="C86" s="36" t="s">
        <v>108</v>
      </c>
      <c r="E86" s="108">
        <v>49125</v>
      </c>
      <c r="G86" s="2" t="s">
        <v>212</v>
      </c>
      <c r="H86" s="2" t="s">
        <v>63</v>
      </c>
      <c r="I86" s="1">
        <v>-7</v>
      </c>
      <c r="K86" s="6">
        <v>43274490.390000001</v>
      </c>
      <c r="L86" s="20"/>
      <c r="M86" s="21">
        <v>24793360</v>
      </c>
      <c r="N86" s="21"/>
      <c r="O86" s="21">
        <v>21510345</v>
      </c>
      <c r="P86" s="21"/>
      <c r="Q86" s="21">
        <v>1609887</v>
      </c>
      <c r="S86" s="40">
        <v>3.72</v>
      </c>
      <c r="U86" s="88">
        <v>13.4</v>
      </c>
    </row>
    <row r="87" spans="1:21" x14ac:dyDescent="0.2">
      <c r="A87" s="3"/>
      <c r="B87" s="94"/>
      <c r="C87" s="36" t="s">
        <v>109</v>
      </c>
      <c r="D87" s="9"/>
      <c r="E87" s="108">
        <v>49125</v>
      </c>
      <c r="F87" s="9"/>
      <c r="G87" s="2" t="s">
        <v>212</v>
      </c>
      <c r="H87" s="2" t="s">
        <v>63</v>
      </c>
      <c r="I87" s="1">
        <v>-7</v>
      </c>
      <c r="J87" s="9"/>
      <c r="K87" s="6">
        <v>37337160.32</v>
      </c>
      <c r="L87" s="20"/>
      <c r="M87" s="21">
        <v>21733856</v>
      </c>
      <c r="N87" s="21"/>
      <c r="O87" s="21">
        <v>18216906</v>
      </c>
      <c r="P87" s="21"/>
      <c r="Q87" s="21">
        <v>1380867</v>
      </c>
      <c r="R87" s="9"/>
      <c r="S87" s="40">
        <v>3.7</v>
      </c>
      <c r="U87" s="88">
        <v>13.2</v>
      </c>
    </row>
    <row r="88" spans="1:21" x14ac:dyDescent="0.2">
      <c r="A88" s="3"/>
      <c r="C88" s="36" t="s">
        <v>110</v>
      </c>
      <c r="E88" s="108">
        <v>50221</v>
      </c>
      <c r="G88" s="2" t="s">
        <v>212</v>
      </c>
      <c r="H88" s="2" t="s">
        <v>63</v>
      </c>
      <c r="I88" s="1">
        <v>-7</v>
      </c>
      <c r="K88" s="6">
        <v>52603066.5</v>
      </c>
      <c r="L88" s="20"/>
      <c r="M88" s="21">
        <v>23815317</v>
      </c>
      <c r="N88" s="21"/>
      <c r="O88" s="21">
        <v>32469964</v>
      </c>
      <c r="P88" s="21"/>
      <c r="Q88" s="21">
        <v>2036341</v>
      </c>
      <c r="S88" s="40">
        <v>3.87</v>
      </c>
      <c r="U88" s="88">
        <v>15.9</v>
      </c>
    </row>
    <row r="89" spans="1:21" x14ac:dyDescent="0.2">
      <c r="A89" s="3"/>
      <c r="C89" s="36" t="s">
        <v>111</v>
      </c>
      <c r="E89" s="108">
        <v>50221</v>
      </c>
      <c r="G89" s="2" t="s">
        <v>212</v>
      </c>
      <c r="H89" s="2" t="s">
        <v>63</v>
      </c>
      <c r="I89" s="1">
        <v>-7</v>
      </c>
      <c r="K89" s="23">
        <v>59246409.640000001</v>
      </c>
      <c r="L89" s="20"/>
      <c r="M89" s="21">
        <v>37713454</v>
      </c>
      <c r="N89" s="21"/>
      <c r="O89" s="21">
        <v>25680204</v>
      </c>
      <c r="P89" s="21"/>
      <c r="Q89" s="21">
        <v>1632207</v>
      </c>
      <c r="S89" s="40">
        <v>2.75</v>
      </c>
      <c r="U89" s="88">
        <v>15.7</v>
      </c>
    </row>
    <row r="90" spans="1:21" x14ac:dyDescent="0.2">
      <c r="A90" s="3"/>
      <c r="E90" s="108"/>
      <c r="G90" s="2"/>
      <c r="H90" s="2"/>
      <c r="I90" s="1"/>
      <c r="K90" s="6"/>
      <c r="M90" s="25"/>
      <c r="N90" s="11"/>
      <c r="O90" s="25"/>
      <c r="P90" s="11"/>
      <c r="Q90" s="25"/>
      <c r="S90" s="40"/>
      <c r="U90" s="88"/>
    </row>
    <row r="91" spans="1:21" x14ac:dyDescent="0.2">
      <c r="A91" s="3"/>
      <c r="C91" s="42" t="s">
        <v>28</v>
      </c>
      <c r="E91" s="2"/>
      <c r="G91" s="2"/>
      <c r="H91" s="2"/>
      <c r="I91" s="1"/>
      <c r="K91" s="6">
        <f>+SUBTOTAL(9,K82:K90)</f>
        <v>336569216.5</v>
      </c>
      <c r="M91" s="11">
        <f>+SUBTOTAL(9,M82:M90)</f>
        <v>143190346</v>
      </c>
      <c r="N91" s="11"/>
      <c r="O91" s="11">
        <f>+SUBTOTAL(9,O82:O90)</f>
        <v>220904086</v>
      </c>
      <c r="P91" s="11"/>
      <c r="Q91" s="11">
        <f>+SUBTOTAL(9,Q82:Q90)</f>
        <v>14184471</v>
      </c>
      <c r="S91" s="40">
        <f>Q91/K91*100</f>
        <v>4.214429099459843</v>
      </c>
      <c r="U91" s="88">
        <f>ROUND(O91/Q91,1)</f>
        <v>15.6</v>
      </c>
    </row>
    <row r="92" spans="1:21" x14ac:dyDescent="0.2">
      <c r="A92" s="3"/>
      <c r="C92" s="42"/>
      <c r="E92" s="2"/>
      <c r="G92" s="2"/>
      <c r="H92" s="2"/>
      <c r="I92" s="1"/>
      <c r="K92" s="6"/>
      <c r="M92" s="11"/>
      <c r="N92" s="11"/>
      <c r="O92" s="11"/>
      <c r="P92" s="11"/>
      <c r="Q92" s="11"/>
      <c r="S92" s="40"/>
      <c r="U92" s="88"/>
    </row>
    <row r="93" spans="1:21" x14ac:dyDescent="0.2">
      <c r="A93" s="3">
        <v>315</v>
      </c>
      <c r="C93" s="4" t="s">
        <v>29</v>
      </c>
      <c r="K93" s="6"/>
      <c r="M93" s="11"/>
      <c r="N93" s="11"/>
      <c r="O93" s="11"/>
      <c r="P93" s="11"/>
      <c r="Q93" s="11"/>
      <c r="S93" s="40"/>
      <c r="U93" s="88"/>
    </row>
    <row r="94" spans="1:21" x14ac:dyDescent="0.2">
      <c r="A94" s="3"/>
      <c r="C94" s="34" t="s">
        <v>94</v>
      </c>
      <c r="E94" s="108">
        <v>60813</v>
      </c>
      <c r="G94" s="31" t="s">
        <v>213</v>
      </c>
      <c r="H94" s="31" t="s">
        <v>63</v>
      </c>
      <c r="I94" s="43">
        <v>-13</v>
      </c>
      <c r="K94" s="6">
        <v>46199255.43</v>
      </c>
      <c r="M94" s="11">
        <v>11452971</v>
      </c>
      <c r="N94" s="11"/>
      <c r="O94" s="11">
        <v>40752188</v>
      </c>
      <c r="P94" s="11"/>
      <c r="Q94" s="11">
        <v>938759</v>
      </c>
      <c r="S94" s="40">
        <v>2.0299999999999998</v>
      </c>
      <c r="U94" s="88">
        <v>43.4</v>
      </c>
    </row>
    <row r="95" spans="1:21" x14ac:dyDescent="0.2">
      <c r="A95" s="3"/>
      <c r="C95" s="34" t="s">
        <v>95</v>
      </c>
      <c r="E95" s="108">
        <v>60813</v>
      </c>
      <c r="G95" s="31" t="s">
        <v>213</v>
      </c>
      <c r="H95" s="31" t="s">
        <v>63</v>
      </c>
      <c r="I95" s="43">
        <v>-13</v>
      </c>
      <c r="K95" s="6">
        <v>1415469.1</v>
      </c>
      <c r="M95" s="11">
        <v>848756</v>
      </c>
      <c r="N95" s="11"/>
      <c r="O95" s="11">
        <v>750724</v>
      </c>
      <c r="P95" s="11"/>
      <c r="Q95" s="11">
        <v>19987</v>
      </c>
      <c r="S95" s="40">
        <v>1.41</v>
      </c>
      <c r="U95" s="88">
        <v>37.6</v>
      </c>
    </row>
    <row r="96" spans="1:21" x14ac:dyDescent="0.2">
      <c r="A96" s="3"/>
      <c r="C96" s="36" t="s">
        <v>102</v>
      </c>
      <c r="E96" s="108">
        <v>43524</v>
      </c>
      <c r="G96" s="2" t="s">
        <v>213</v>
      </c>
      <c r="H96" s="2" t="s">
        <v>63</v>
      </c>
      <c r="I96" s="1">
        <v>-4</v>
      </c>
      <c r="K96" s="6">
        <v>3252466.89</v>
      </c>
      <c r="L96" s="20"/>
      <c r="M96" s="21">
        <v>3382566</v>
      </c>
      <c r="N96" s="21"/>
      <c r="O96" s="21">
        <v>0</v>
      </c>
      <c r="P96" s="21"/>
      <c r="Q96" s="21">
        <v>0</v>
      </c>
      <c r="S96" s="40">
        <v>0</v>
      </c>
      <c r="U96" s="88">
        <v>0</v>
      </c>
    </row>
    <row r="97" spans="1:21" x14ac:dyDescent="0.2">
      <c r="A97" s="3"/>
      <c r="C97" s="36" t="s">
        <v>103</v>
      </c>
      <c r="E97" s="108">
        <v>43524</v>
      </c>
      <c r="G97" s="2" t="s">
        <v>213</v>
      </c>
      <c r="H97" s="2" t="s">
        <v>63</v>
      </c>
      <c r="I97" s="1">
        <v>-4</v>
      </c>
      <c r="K97" s="6">
        <v>573582.12</v>
      </c>
      <c r="L97" s="20"/>
      <c r="M97" s="21">
        <v>596525</v>
      </c>
      <c r="N97" s="21"/>
      <c r="O97" s="21">
        <v>0</v>
      </c>
      <c r="P97" s="21"/>
      <c r="Q97" s="21">
        <v>0</v>
      </c>
      <c r="S97" s="40">
        <v>0</v>
      </c>
      <c r="U97" s="88">
        <v>0</v>
      </c>
    </row>
    <row r="98" spans="1:21" x14ac:dyDescent="0.2">
      <c r="A98" s="3"/>
      <c r="C98" s="36" t="s">
        <v>104</v>
      </c>
      <c r="E98" s="108">
        <v>46934</v>
      </c>
      <c r="G98" s="2" t="s">
        <v>213</v>
      </c>
      <c r="H98" s="2" t="s">
        <v>63</v>
      </c>
      <c r="I98" s="1">
        <v>-4</v>
      </c>
      <c r="K98" s="6">
        <v>16028996.369999999</v>
      </c>
      <c r="L98" s="20"/>
      <c r="M98" s="21">
        <v>7224123</v>
      </c>
      <c r="N98" s="21"/>
      <c r="O98" s="21">
        <v>9446033</v>
      </c>
      <c r="P98" s="21"/>
      <c r="Q98" s="21">
        <v>1188419</v>
      </c>
      <c r="S98" s="40">
        <v>7.41</v>
      </c>
      <c r="U98" s="88">
        <v>7.9</v>
      </c>
    </row>
    <row r="99" spans="1:21" x14ac:dyDescent="0.2">
      <c r="A99" s="3"/>
      <c r="C99" s="36" t="s">
        <v>105</v>
      </c>
      <c r="E99" s="108">
        <v>46934</v>
      </c>
      <c r="G99" s="2" t="s">
        <v>213</v>
      </c>
      <c r="H99" s="2" t="s">
        <v>63</v>
      </c>
      <c r="I99" s="1">
        <v>-4</v>
      </c>
      <c r="K99" s="6">
        <v>29324457.100000001</v>
      </c>
      <c r="L99" s="20"/>
      <c r="M99" s="21">
        <v>10389867</v>
      </c>
      <c r="N99" s="21"/>
      <c r="O99" s="21">
        <v>20107568</v>
      </c>
      <c r="P99" s="21"/>
      <c r="Q99" s="21">
        <v>2513446</v>
      </c>
      <c r="S99" s="40">
        <v>8.57</v>
      </c>
      <c r="U99" s="88">
        <v>8</v>
      </c>
    </row>
    <row r="100" spans="1:21" x14ac:dyDescent="0.2">
      <c r="A100" s="3"/>
      <c r="C100" s="36" t="s">
        <v>107</v>
      </c>
      <c r="E100" s="108">
        <v>49125</v>
      </c>
      <c r="G100" s="2" t="s">
        <v>213</v>
      </c>
      <c r="H100" s="2" t="s">
        <v>63</v>
      </c>
      <c r="I100" s="1">
        <v>-7</v>
      </c>
      <c r="K100" s="6">
        <v>12223379.51</v>
      </c>
      <c r="L100" s="20"/>
      <c r="M100" s="21">
        <v>6951331</v>
      </c>
      <c r="N100" s="21"/>
      <c r="O100" s="21">
        <v>6127685</v>
      </c>
      <c r="P100" s="21"/>
      <c r="Q100" s="21">
        <v>438368</v>
      </c>
      <c r="S100" s="40">
        <v>3.59</v>
      </c>
      <c r="U100" s="88">
        <v>14</v>
      </c>
    </row>
    <row r="101" spans="1:21" x14ac:dyDescent="0.2">
      <c r="A101" s="3"/>
      <c r="C101" s="36" t="s">
        <v>108</v>
      </c>
      <c r="E101" s="108">
        <v>49125</v>
      </c>
      <c r="G101" s="2" t="s">
        <v>213</v>
      </c>
      <c r="H101" s="2" t="s">
        <v>63</v>
      </c>
      <c r="I101" s="1">
        <v>-7</v>
      </c>
      <c r="K101" s="6">
        <v>13719112.619999999</v>
      </c>
      <c r="L101" s="20"/>
      <c r="M101" s="21">
        <v>8795425</v>
      </c>
      <c r="N101" s="21"/>
      <c r="O101" s="21">
        <v>5884026</v>
      </c>
      <c r="P101" s="21"/>
      <c r="Q101" s="21">
        <v>426215</v>
      </c>
      <c r="S101" s="40">
        <v>3.11</v>
      </c>
      <c r="U101" s="88">
        <v>13.8</v>
      </c>
    </row>
    <row r="102" spans="1:21" x14ac:dyDescent="0.2">
      <c r="A102" s="3"/>
      <c r="C102" s="36" t="s">
        <v>109</v>
      </c>
      <c r="E102" s="108">
        <v>49125</v>
      </c>
      <c r="G102" s="2" t="s">
        <v>213</v>
      </c>
      <c r="H102" s="2" t="s">
        <v>63</v>
      </c>
      <c r="I102" s="1">
        <v>-7</v>
      </c>
      <c r="K102" s="6">
        <v>21943434.370000001</v>
      </c>
      <c r="L102" s="20"/>
      <c r="M102" s="21">
        <v>11522428</v>
      </c>
      <c r="N102" s="21"/>
      <c r="O102" s="21">
        <v>11957047</v>
      </c>
      <c r="P102" s="21"/>
      <c r="Q102" s="21">
        <v>863812</v>
      </c>
      <c r="S102" s="40">
        <v>3.94</v>
      </c>
      <c r="U102" s="88">
        <v>13.8</v>
      </c>
    </row>
    <row r="103" spans="1:21" x14ac:dyDescent="0.2">
      <c r="A103" s="3"/>
      <c r="C103" s="36" t="s">
        <v>110</v>
      </c>
      <c r="E103" s="108">
        <v>50221</v>
      </c>
      <c r="G103" s="2" t="s">
        <v>213</v>
      </c>
      <c r="H103" s="2" t="s">
        <v>63</v>
      </c>
      <c r="I103" s="1">
        <v>-7</v>
      </c>
      <c r="K103" s="6">
        <v>33509060.030000001</v>
      </c>
      <c r="L103" s="20"/>
      <c r="M103" s="21">
        <v>26572938</v>
      </c>
      <c r="N103" s="21"/>
      <c r="O103" s="21">
        <v>9281756</v>
      </c>
      <c r="P103" s="21"/>
      <c r="Q103" s="21">
        <v>565558</v>
      </c>
      <c r="S103" s="40">
        <v>1.69</v>
      </c>
      <c r="U103" s="88">
        <v>16.399999999999999</v>
      </c>
    </row>
    <row r="104" spans="1:21" x14ac:dyDescent="0.2">
      <c r="A104" s="3"/>
      <c r="C104" s="36" t="s">
        <v>111</v>
      </c>
      <c r="E104" s="108">
        <v>50221</v>
      </c>
      <c r="G104" s="2" t="s">
        <v>213</v>
      </c>
      <c r="H104" s="2" t="s">
        <v>63</v>
      </c>
      <c r="I104" s="1">
        <v>-7</v>
      </c>
      <c r="K104" s="6">
        <v>52634601.799999997</v>
      </c>
      <c r="L104" s="20"/>
      <c r="M104" s="21">
        <v>22253545</v>
      </c>
      <c r="N104" s="21"/>
      <c r="O104" s="21">
        <v>34065479</v>
      </c>
      <c r="P104" s="21"/>
      <c r="Q104" s="21">
        <v>2028460</v>
      </c>
      <c r="S104" s="40">
        <v>3.85</v>
      </c>
      <c r="U104" s="88">
        <v>16.8</v>
      </c>
    </row>
    <row r="105" spans="1:21" x14ac:dyDescent="0.2">
      <c r="A105" s="3"/>
      <c r="C105" s="36" t="s">
        <v>112</v>
      </c>
      <c r="E105" s="108">
        <v>49125</v>
      </c>
      <c r="G105" s="2" t="s">
        <v>213</v>
      </c>
      <c r="H105" s="2" t="s">
        <v>63</v>
      </c>
      <c r="I105" s="1">
        <v>-7</v>
      </c>
      <c r="K105" s="6">
        <v>951198.87</v>
      </c>
      <c r="L105" s="20"/>
      <c r="M105" s="21">
        <v>383184</v>
      </c>
      <c r="N105" s="21"/>
      <c r="O105" s="21">
        <v>634599</v>
      </c>
      <c r="P105" s="21"/>
      <c r="Q105" s="21">
        <v>45362</v>
      </c>
      <c r="S105" s="40">
        <v>4.7699999999999996</v>
      </c>
      <c r="U105" s="88">
        <v>14</v>
      </c>
    </row>
    <row r="106" spans="1:21" x14ac:dyDescent="0.2">
      <c r="A106" s="3"/>
      <c r="C106" s="36" t="s">
        <v>113</v>
      </c>
      <c r="E106" s="108">
        <v>50221</v>
      </c>
      <c r="G106" s="2" t="s">
        <v>213</v>
      </c>
      <c r="H106" s="2" t="s">
        <v>63</v>
      </c>
      <c r="I106" s="1">
        <v>-7</v>
      </c>
      <c r="K106" s="6">
        <v>12041998.279999999</v>
      </c>
      <c r="L106" s="20"/>
      <c r="M106" s="21">
        <v>5575078</v>
      </c>
      <c r="N106" s="21"/>
      <c r="O106" s="21">
        <v>7309860</v>
      </c>
      <c r="P106" s="21"/>
      <c r="Q106" s="21">
        <v>431224</v>
      </c>
      <c r="S106" s="40">
        <v>3.58</v>
      </c>
      <c r="U106" s="88">
        <v>17</v>
      </c>
    </row>
    <row r="107" spans="1:21" x14ac:dyDescent="0.2">
      <c r="A107" s="3"/>
      <c r="C107" s="36" t="s">
        <v>114</v>
      </c>
      <c r="E107" s="108">
        <v>50221</v>
      </c>
      <c r="G107" s="2" t="s">
        <v>213</v>
      </c>
      <c r="H107" s="2" t="s">
        <v>63</v>
      </c>
      <c r="I107" s="1">
        <v>-7</v>
      </c>
      <c r="K107" s="23">
        <v>15148041.550000001</v>
      </c>
      <c r="L107" s="20"/>
      <c r="M107" s="21">
        <v>5031760</v>
      </c>
      <c r="N107" s="21"/>
      <c r="O107" s="21">
        <v>11176644</v>
      </c>
      <c r="P107" s="21"/>
      <c r="Q107" s="21">
        <v>658612</v>
      </c>
      <c r="S107" s="40">
        <v>4.3499999999999996</v>
      </c>
      <c r="U107" s="88">
        <v>17</v>
      </c>
    </row>
    <row r="108" spans="1:21" x14ac:dyDescent="0.2">
      <c r="A108" s="3"/>
      <c r="E108" s="2"/>
      <c r="G108" s="2"/>
      <c r="H108" s="2"/>
      <c r="I108" s="1"/>
      <c r="K108" s="6"/>
      <c r="M108" s="25"/>
      <c r="N108" s="11"/>
      <c r="O108" s="25"/>
      <c r="P108" s="11"/>
      <c r="Q108" s="25"/>
      <c r="S108" s="40"/>
      <c r="U108" s="88"/>
    </row>
    <row r="109" spans="1:21" x14ac:dyDescent="0.2">
      <c r="A109" s="3"/>
      <c r="C109" s="42" t="s">
        <v>30</v>
      </c>
      <c r="E109" s="2"/>
      <c r="G109" s="2"/>
      <c r="H109" s="2"/>
      <c r="I109" s="1"/>
      <c r="K109" s="6">
        <f>+SUBTOTAL(9,K94:K108)</f>
        <v>258965054.03999999</v>
      </c>
      <c r="M109" s="11">
        <f>+SUBTOTAL(9,M94:M108)</f>
        <v>120980497</v>
      </c>
      <c r="N109" s="11"/>
      <c r="O109" s="11">
        <f>+SUBTOTAL(9,O94:O108)</f>
        <v>157493609</v>
      </c>
      <c r="P109" s="11"/>
      <c r="Q109" s="11">
        <f>+SUBTOTAL(9,Q94:Q108)</f>
        <v>10118222</v>
      </c>
      <c r="S109" s="40">
        <f>Q109/K109*100</f>
        <v>3.9071766024604728</v>
      </c>
      <c r="U109" s="88">
        <f>ROUND(O109/Q109,1)</f>
        <v>15.6</v>
      </c>
    </row>
    <row r="110" spans="1:21" x14ac:dyDescent="0.2">
      <c r="A110" s="3"/>
      <c r="C110" s="42"/>
      <c r="E110" s="2"/>
      <c r="G110" s="2"/>
      <c r="H110" s="2"/>
      <c r="I110" s="1"/>
      <c r="K110" s="6"/>
      <c r="M110" s="11"/>
      <c r="N110" s="11"/>
      <c r="O110" s="11"/>
      <c r="P110" s="11"/>
      <c r="Q110" s="11"/>
      <c r="S110" s="40"/>
      <c r="U110" s="88"/>
    </row>
    <row r="111" spans="1:21" x14ac:dyDescent="0.2">
      <c r="A111" s="3">
        <v>316</v>
      </c>
      <c r="B111" s="93" t="s">
        <v>0</v>
      </c>
      <c r="C111" s="34" t="s">
        <v>188</v>
      </c>
      <c r="K111" s="6"/>
      <c r="M111" s="11"/>
      <c r="N111" s="11"/>
      <c r="O111" s="11"/>
      <c r="P111" s="11"/>
      <c r="Q111" s="11"/>
      <c r="S111" s="40"/>
      <c r="U111" s="88"/>
    </row>
    <row r="112" spans="1:21" x14ac:dyDescent="0.2">
      <c r="A112" s="3"/>
      <c r="C112" s="36" t="s">
        <v>94</v>
      </c>
      <c r="E112" s="108">
        <v>60813</v>
      </c>
      <c r="G112" s="2" t="s">
        <v>135</v>
      </c>
      <c r="H112" s="2" t="s">
        <v>63</v>
      </c>
      <c r="I112" s="1">
        <v>-13</v>
      </c>
      <c r="K112" s="6">
        <v>7631763.9800000004</v>
      </c>
      <c r="L112" s="20"/>
      <c r="M112" s="21">
        <v>1065766</v>
      </c>
      <c r="N112" s="21"/>
      <c r="O112" s="21">
        <v>7558127</v>
      </c>
      <c r="P112" s="21"/>
      <c r="Q112" s="21">
        <v>184304</v>
      </c>
      <c r="S112" s="40">
        <v>2.41</v>
      </c>
      <c r="U112" s="88">
        <v>41</v>
      </c>
    </row>
    <row r="113" spans="1:21" x14ac:dyDescent="0.2">
      <c r="A113" s="3"/>
      <c r="C113" s="34" t="s">
        <v>96</v>
      </c>
      <c r="E113" s="108">
        <v>51317</v>
      </c>
      <c r="G113" s="2" t="s">
        <v>135</v>
      </c>
      <c r="H113" s="2" t="s">
        <v>63</v>
      </c>
      <c r="I113" s="1">
        <v>-1</v>
      </c>
      <c r="K113" s="6">
        <v>4048517.93</v>
      </c>
      <c r="L113" s="20"/>
      <c r="M113" s="21">
        <v>1190089</v>
      </c>
      <c r="N113" s="21"/>
      <c r="O113" s="21">
        <v>2898914</v>
      </c>
      <c r="P113" s="21"/>
      <c r="Q113" s="21">
        <v>151150</v>
      </c>
      <c r="S113" s="40">
        <v>3.73</v>
      </c>
      <c r="U113" s="88">
        <v>19.2</v>
      </c>
    </row>
    <row r="114" spans="1:21" x14ac:dyDescent="0.2">
      <c r="A114" s="3"/>
      <c r="C114" s="36" t="s">
        <v>102</v>
      </c>
      <c r="E114" s="108">
        <v>43524</v>
      </c>
      <c r="G114" s="2" t="s">
        <v>135</v>
      </c>
      <c r="H114" s="2" t="s">
        <v>63</v>
      </c>
      <c r="I114" s="1">
        <v>-4</v>
      </c>
      <c r="K114" s="6">
        <v>68560.92</v>
      </c>
      <c r="L114" s="20"/>
      <c r="M114" s="21">
        <v>71303</v>
      </c>
      <c r="N114" s="21"/>
      <c r="O114" s="21">
        <v>0</v>
      </c>
      <c r="P114" s="21"/>
      <c r="Q114" s="21">
        <v>0</v>
      </c>
      <c r="S114" s="40">
        <v>0</v>
      </c>
      <c r="U114" s="88">
        <v>0</v>
      </c>
    </row>
    <row r="115" spans="1:21" x14ac:dyDescent="0.2">
      <c r="A115" s="3"/>
      <c r="C115" s="36" t="s">
        <v>103</v>
      </c>
      <c r="E115" s="108">
        <v>43524</v>
      </c>
      <c r="G115" s="2" t="s">
        <v>135</v>
      </c>
      <c r="H115" s="2" t="s">
        <v>63</v>
      </c>
      <c r="I115" s="1">
        <v>-4</v>
      </c>
      <c r="K115" s="6">
        <v>65561.27</v>
      </c>
      <c r="L115" s="20"/>
      <c r="M115" s="21">
        <v>68184</v>
      </c>
      <c r="N115" s="21"/>
      <c r="O115" s="21">
        <v>0</v>
      </c>
      <c r="P115" s="21"/>
      <c r="Q115" s="21">
        <v>0</v>
      </c>
      <c r="S115" s="40">
        <v>0</v>
      </c>
      <c r="U115" s="88">
        <v>0</v>
      </c>
    </row>
    <row r="116" spans="1:21" x14ac:dyDescent="0.2">
      <c r="A116" s="3"/>
      <c r="C116" s="36" t="s">
        <v>104</v>
      </c>
      <c r="E116" s="108">
        <v>46934</v>
      </c>
      <c r="G116" s="2" t="s">
        <v>135</v>
      </c>
      <c r="H116" s="2" t="s">
        <v>63</v>
      </c>
      <c r="I116" s="1">
        <v>-4</v>
      </c>
      <c r="K116" s="6">
        <v>7055459.6600000001</v>
      </c>
      <c r="L116" s="20"/>
      <c r="M116" s="21">
        <v>3561568</v>
      </c>
      <c r="N116" s="21"/>
      <c r="O116" s="21">
        <v>3776110</v>
      </c>
      <c r="P116" s="21"/>
      <c r="Q116" s="21">
        <v>480555</v>
      </c>
      <c r="S116" s="40">
        <v>6.81</v>
      </c>
      <c r="U116" s="88">
        <v>7.9</v>
      </c>
    </row>
    <row r="117" spans="1:21" x14ac:dyDescent="0.2">
      <c r="A117" s="85"/>
      <c r="C117" s="36" t="s">
        <v>107</v>
      </c>
      <c r="E117" s="108">
        <v>49125</v>
      </c>
      <c r="G117" s="2" t="s">
        <v>135</v>
      </c>
      <c r="H117" s="2" t="s">
        <v>63</v>
      </c>
      <c r="I117" s="1">
        <v>-7</v>
      </c>
      <c r="K117" s="6">
        <v>962012.25</v>
      </c>
      <c r="L117" s="20"/>
      <c r="M117" s="21">
        <v>927221</v>
      </c>
      <c r="N117" s="21"/>
      <c r="O117" s="21">
        <v>102132</v>
      </c>
      <c r="P117" s="21"/>
      <c r="Q117" s="21">
        <v>7567</v>
      </c>
      <c r="S117" s="40">
        <v>0.79</v>
      </c>
      <c r="U117" s="88">
        <v>13.5</v>
      </c>
    </row>
    <row r="118" spans="1:21" x14ac:dyDescent="0.2">
      <c r="A118" s="3"/>
      <c r="C118" s="36" t="s">
        <v>108</v>
      </c>
      <c r="E118" s="108">
        <v>49125</v>
      </c>
      <c r="G118" s="2" t="s">
        <v>135</v>
      </c>
      <c r="H118" s="2" t="s">
        <v>63</v>
      </c>
      <c r="I118" s="1">
        <v>-7</v>
      </c>
      <c r="K118" s="6">
        <v>1749100.53</v>
      </c>
      <c r="L118" s="20"/>
      <c r="M118" s="21">
        <v>1623519</v>
      </c>
      <c r="N118" s="21"/>
      <c r="O118" s="21">
        <v>248019</v>
      </c>
      <c r="P118" s="21"/>
      <c r="Q118" s="21">
        <v>18480</v>
      </c>
      <c r="S118" s="40">
        <v>1.06</v>
      </c>
      <c r="U118" s="88">
        <v>13.4</v>
      </c>
    </row>
    <row r="119" spans="1:21" x14ac:dyDescent="0.2">
      <c r="C119" s="36" t="s">
        <v>109</v>
      </c>
      <c r="E119" s="108">
        <v>49125</v>
      </c>
      <c r="G119" s="2" t="s">
        <v>135</v>
      </c>
      <c r="H119" s="2" t="s">
        <v>63</v>
      </c>
      <c r="I119" s="1">
        <v>-7</v>
      </c>
      <c r="K119" s="6">
        <v>1586836.68</v>
      </c>
      <c r="L119" s="20"/>
      <c r="M119" s="21">
        <v>1468488</v>
      </c>
      <c r="N119" s="21"/>
      <c r="O119" s="21">
        <v>229427</v>
      </c>
      <c r="P119" s="21"/>
      <c r="Q119" s="21">
        <v>17184</v>
      </c>
      <c r="S119" s="40">
        <v>1.08</v>
      </c>
      <c r="U119" s="88">
        <v>13.4</v>
      </c>
    </row>
    <row r="120" spans="1:21" x14ac:dyDescent="0.2">
      <c r="A120" s="3"/>
      <c r="C120" s="36" t="s">
        <v>110</v>
      </c>
      <c r="E120" s="108">
        <v>50221</v>
      </c>
      <c r="G120" s="2" t="s">
        <v>135</v>
      </c>
      <c r="H120" s="2" t="s">
        <v>63</v>
      </c>
      <c r="I120" s="1">
        <v>-7</v>
      </c>
      <c r="K120" s="6">
        <v>3760163.18</v>
      </c>
      <c r="L120" s="20"/>
      <c r="M120" s="21">
        <v>2827966</v>
      </c>
      <c r="N120" s="21"/>
      <c r="O120" s="21">
        <v>1195409</v>
      </c>
      <c r="P120" s="21"/>
      <c r="Q120" s="21">
        <v>74286</v>
      </c>
      <c r="S120" s="40">
        <v>1.98</v>
      </c>
      <c r="U120" s="88">
        <v>16.100000000000001</v>
      </c>
    </row>
    <row r="121" spans="1:21" x14ac:dyDescent="0.2">
      <c r="A121" s="3"/>
      <c r="C121" s="36" t="s">
        <v>111</v>
      </c>
      <c r="E121" s="108">
        <v>50221</v>
      </c>
      <c r="G121" s="2" t="s">
        <v>135</v>
      </c>
      <c r="H121" s="2" t="s">
        <v>63</v>
      </c>
      <c r="I121" s="1">
        <v>-7</v>
      </c>
      <c r="K121" s="23">
        <v>13277145.73</v>
      </c>
      <c r="L121" s="20"/>
      <c r="M121" s="21">
        <v>4623857</v>
      </c>
      <c r="N121" s="21"/>
      <c r="O121" s="21">
        <v>9582689</v>
      </c>
      <c r="P121" s="21"/>
      <c r="Q121" s="21">
        <v>584316</v>
      </c>
      <c r="S121" s="40">
        <v>4.4000000000000004</v>
      </c>
      <c r="U121" s="88">
        <v>16.399999999999999</v>
      </c>
    </row>
    <row r="122" spans="1:21" x14ac:dyDescent="0.2">
      <c r="A122" s="3"/>
      <c r="C122" s="36"/>
      <c r="E122" s="2"/>
      <c r="G122" s="2"/>
      <c r="H122" s="2"/>
      <c r="I122" s="1"/>
      <c r="K122" s="6"/>
      <c r="M122" s="25"/>
      <c r="N122" s="11"/>
      <c r="O122" s="25"/>
      <c r="P122" s="11"/>
      <c r="Q122" s="25"/>
      <c r="S122" s="40"/>
      <c r="U122" s="88"/>
    </row>
    <row r="123" spans="1:21" x14ac:dyDescent="0.2">
      <c r="A123" s="3"/>
      <c r="C123" s="42" t="s">
        <v>189</v>
      </c>
      <c r="E123" s="2"/>
      <c r="G123" s="2"/>
      <c r="H123" s="2"/>
      <c r="I123" s="1"/>
      <c r="K123" s="23">
        <f>+SUBTOTAL(9,K112:K122)</f>
        <v>40205122.129999995</v>
      </c>
      <c r="L123" s="13"/>
      <c r="M123" s="45">
        <f>+SUBTOTAL(9,M112:M122)</f>
        <v>17427961</v>
      </c>
      <c r="N123" s="18"/>
      <c r="O123" s="45">
        <f>+SUBTOTAL(9,O112:O122)</f>
        <v>25590827</v>
      </c>
      <c r="P123" s="18"/>
      <c r="Q123" s="45">
        <f>+SUBTOTAL(9,Q112:Q122)</f>
        <v>1517842</v>
      </c>
      <c r="S123" s="40">
        <f>Q123/K123*100</f>
        <v>3.7752453408602547</v>
      </c>
      <c r="U123" s="88">
        <f>ROUND(O123/Q123,1)</f>
        <v>16.899999999999999</v>
      </c>
    </row>
    <row r="124" spans="1:21" x14ac:dyDescent="0.2">
      <c r="A124" s="3"/>
      <c r="C124" s="42"/>
      <c r="E124" s="2"/>
      <c r="G124" s="2"/>
      <c r="H124" s="2"/>
      <c r="I124" s="1"/>
      <c r="K124" s="17"/>
      <c r="L124" s="13"/>
      <c r="M124" s="18"/>
      <c r="N124" s="18"/>
      <c r="O124" s="18"/>
      <c r="P124" s="18"/>
      <c r="Q124" s="18"/>
      <c r="S124" s="40"/>
      <c r="U124" s="88"/>
    </row>
    <row r="125" spans="1:21" ht="15.75" x14ac:dyDescent="0.25">
      <c r="A125" s="3"/>
      <c r="C125" s="26" t="s">
        <v>31</v>
      </c>
      <c r="E125" s="2"/>
      <c r="G125" s="2"/>
      <c r="H125" s="2"/>
      <c r="I125" s="1"/>
      <c r="K125" s="28">
        <f>+SUBTOTAL(9,K24:K124)</f>
        <v>5265473270.4000006</v>
      </c>
      <c r="L125" s="7"/>
      <c r="M125" s="8">
        <f>+SUBTOTAL(9,M24:M124)</f>
        <v>1815669503</v>
      </c>
      <c r="N125" s="8"/>
      <c r="O125" s="8">
        <f>+SUBTOTAL(9,O24:O124)</f>
        <v>3842812314</v>
      </c>
      <c r="P125" s="8"/>
      <c r="Q125" s="8">
        <f>+SUBTOTAL(9,Q24:Q124)</f>
        <v>259916789</v>
      </c>
      <c r="S125" s="106">
        <f>Q125/K125*100</f>
        <v>4.936247430238212</v>
      </c>
      <c r="T125" s="35"/>
      <c r="U125" s="107"/>
    </row>
    <row r="126" spans="1:21" ht="15.75" x14ac:dyDescent="0.25">
      <c r="A126" s="3"/>
      <c r="C126" s="26"/>
      <c r="E126" s="2"/>
      <c r="G126" s="2"/>
      <c r="H126" s="2"/>
      <c r="I126" s="1"/>
      <c r="K126" s="6"/>
      <c r="L126" s="7"/>
      <c r="M126" s="8"/>
      <c r="N126" s="8"/>
      <c r="O126" s="8"/>
      <c r="P126" s="8"/>
      <c r="Q126" s="8"/>
      <c r="S126" s="40"/>
      <c r="U126" s="88"/>
    </row>
    <row r="127" spans="1:21" ht="15.75" x14ac:dyDescent="0.25">
      <c r="A127" s="3"/>
      <c r="C127" s="46" t="s">
        <v>54</v>
      </c>
      <c r="E127" s="2"/>
      <c r="G127" s="2"/>
      <c r="H127" s="2"/>
      <c r="I127" s="1"/>
      <c r="K127" s="6"/>
      <c r="L127" s="7"/>
      <c r="M127" s="8"/>
      <c r="N127" s="8"/>
      <c r="O127" s="8"/>
      <c r="P127" s="8"/>
      <c r="Q127" s="8"/>
      <c r="S127" s="40"/>
      <c r="U127" s="88"/>
    </row>
    <row r="128" spans="1:21" ht="15.75" x14ac:dyDescent="0.25">
      <c r="A128" s="3"/>
      <c r="C128" s="5"/>
      <c r="E128" s="2"/>
      <c r="G128" s="2"/>
      <c r="H128" s="2"/>
      <c r="I128" s="1"/>
      <c r="K128" s="6"/>
      <c r="L128" s="7"/>
      <c r="M128" s="8"/>
      <c r="N128" s="8"/>
      <c r="O128" s="8"/>
      <c r="P128" s="8"/>
      <c r="Q128" s="8"/>
      <c r="S128" s="40"/>
      <c r="U128" s="88"/>
    </row>
    <row r="129" spans="1:21" ht="15.75" x14ac:dyDescent="0.25">
      <c r="A129" s="3">
        <v>330.1</v>
      </c>
      <c r="C129" s="32" t="s">
        <v>91</v>
      </c>
      <c r="E129" s="2"/>
      <c r="G129" s="2"/>
      <c r="H129" s="2"/>
      <c r="I129" s="1"/>
      <c r="K129" s="6"/>
      <c r="L129" s="7"/>
      <c r="M129" s="8"/>
      <c r="N129" s="8"/>
      <c r="O129" s="8"/>
      <c r="P129" s="8"/>
      <c r="Q129" s="8"/>
      <c r="S129" s="40"/>
      <c r="U129" s="88"/>
    </row>
    <row r="130" spans="1:21" x14ac:dyDescent="0.2">
      <c r="A130" s="3"/>
      <c r="C130" s="5" t="s">
        <v>55</v>
      </c>
      <c r="E130" s="108">
        <v>51682</v>
      </c>
      <c r="G130" s="2" t="s">
        <v>211</v>
      </c>
      <c r="H130" s="2" t="s">
        <v>63</v>
      </c>
      <c r="I130" s="1">
        <v>0</v>
      </c>
      <c r="K130" s="47">
        <v>855636.47</v>
      </c>
      <c r="L130" s="48"/>
      <c r="M130" s="49">
        <v>855636</v>
      </c>
      <c r="N130" s="51"/>
      <c r="O130" s="49">
        <v>0</v>
      </c>
      <c r="P130" s="51"/>
      <c r="Q130" s="49">
        <v>0</v>
      </c>
      <c r="S130" s="40">
        <v>0</v>
      </c>
      <c r="T130" s="41"/>
      <c r="U130" s="88">
        <v>0</v>
      </c>
    </row>
    <row r="131" spans="1:21" x14ac:dyDescent="0.2">
      <c r="A131" s="3"/>
      <c r="C131" s="5"/>
      <c r="E131" s="2"/>
      <c r="G131" s="2"/>
      <c r="H131" s="2"/>
      <c r="I131" s="1"/>
      <c r="K131" s="50"/>
      <c r="L131" s="48"/>
      <c r="M131" s="51"/>
      <c r="N131" s="51"/>
      <c r="O131" s="51"/>
      <c r="P131" s="51"/>
      <c r="Q131" s="51"/>
      <c r="S131" s="40"/>
      <c r="U131" s="88"/>
    </row>
    <row r="132" spans="1:21" x14ac:dyDescent="0.2">
      <c r="A132" s="3"/>
      <c r="C132" s="52" t="s">
        <v>64</v>
      </c>
      <c r="E132" s="2"/>
      <c r="G132" s="2"/>
      <c r="H132" s="2"/>
      <c r="I132" s="1"/>
      <c r="K132" s="50">
        <f>+SUBTOTAL(9,K130:K131)</f>
        <v>855636.47</v>
      </c>
      <c r="L132" s="48"/>
      <c r="M132" s="51">
        <f>+SUBTOTAL(9,M130:M131)</f>
        <v>855636</v>
      </c>
      <c r="N132" s="51"/>
      <c r="O132" s="51">
        <f>+SUBTOTAL(9,O130:O131)</f>
        <v>0</v>
      </c>
      <c r="P132" s="51"/>
      <c r="Q132" s="51">
        <f>+SUBTOTAL(9,Q130:Q131)</f>
        <v>0</v>
      </c>
      <c r="S132" s="40">
        <f>Q132/K132*100</f>
        <v>0</v>
      </c>
      <c r="T132" s="41"/>
      <c r="U132" s="88">
        <f>S132/M132*100</f>
        <v>0</v>
      </c>
    </row>
    <row r="133" spans="1:21" x14ac:dyDescent="0.2">
      <c r="A133" s="3"/>
      <c r="C133" s="5"/>
      <c r="E133" s="2"/>
      <c r="G133" s="2"/>
      <c r="H133" s="2"/>
      <c r="I133" s="1"/>
      <c r="K133" s="50"/>
      <c r="L133" s="48"/>
      <c r="M133" s="51"/>
      <c r="N133" s="51"/>
      <c r="O133" s="51"/>
      <c r="P133" s="51"/>
      <c r="Q133" s="51"/>
      <c r="S133" s="40"/>
      <c r="U133" s="88"/>
    </row>
    <row r="134" spans="1:21" x14ac:dyDescent="0.2">
      <c r="A134" s="3">
        <v>331</v>
      </c>
      <c r="C134" s="5" t="s">
        <v>33</v>
      </c>
      <c r="E134" s="2"/>
      <c r="G134" s="2"/>
      <c r="H134" s="2"/>
      <c r="I134" s="1"/>
      <c r="K134" s="50"/>
      <c r="L134" s="48"/>
      <c r="M134" s="51"/>
      <c r="N134" s="51"/>
      <c r="O134" s="51"/>
      <c r="P134" s="51"/>
      <c r="Q134" s="51"/>
      <c r="S134" s="40"/>
      <c r="U134" s="88"/>
    </row>
    <row r="135" spans="1:21" x14ac:dyDescent="0.2">
      <c r="A135" s="3"/>
      <c r="C135" s="5" t="s">
        <v>56</v>
      </c>
      <c r="E135" s="108">
        <v>51682</v>
      </c>
      <c r="G135" s="2" t="s">
        <v>214</v>
      </c>
      <c r="H135" s="2" t="s">
        <v>63</v>
      </c>
      <c r="I135" s="1">
        <v>-2</v>
      </c>
      <c r="K135" s="47">
        <v>4526614.1900000004</v>
      </c>
      <c r="L135" s="48"/>
      <c r="M135" s="49">
        <v>526792</v>
      </c>
      <c r="N135" s="51"/>
      <c r="O135" s="49">
        <v>4090354</v>
      </c>
      <c r="P135" s="51"/>
      <c r="Q135" s="49">
        <v>197069</v>
      </c>
      <c r="S135" s="40">
        <v>4.3499999999999996</v>
      </c>
      <c r="U135" s="88">
        <v>20.8</v>
      </c>
    </row>
    <row r="136" spans="1:21" x14ac:dyDescent="0.2">
      <c r="A136" s="3"/>
      <c r="C136" s="5"/>
      <c r="E136" s="2"/>
      <c r="G136" s="2"/>
      <c r="H136" s="2"/>
      <c r="I136" s="1"/>
      <c r="K136" s="50"/>
      <c r="L136" s="48"/>
      <c r="M136" s="51"/>
      <c r="N136" s="51"/>
      <c r="O136" s="51"/>
      <c r="P136" s="51"/>
      <c r="Q136" s="51"/>
      <c r="S136" s="40"/>
      <c r="U136" s="88"/>
    </row>
    <row r="137" spans="1:21" x14ac:dyDescent="0.2">
      <c r="A137" s="3"/>
      <c r="C137" s="52" t="s">
        <v>65</v>
      </c>
      <c r="E137" s="2"/>
      <c r="G137" s="2"/>
      <c r="H137" s="2"/>
      <c r="I137" s="1"/>
      <c r="K137" s="50">
        <f>+SUBTOTAL(9,K135:K136)</f>
        <v>4526614.1900000004</v>
      </c>
      <c r="L137" s="48"/>
      <c r="M137" s="51">
        <f>+SUBTOTAL(9,M135:M136)</f>
        <v>526792</v>
      </c>
      <c r="N137" s="51"/>
      <c r="O137" s="51">
        <f>+SUBTOTAL(9,O135:O136)</f>
        <v>4090354</v>
      </c>
      <c r="P137" s="51"/>
      <c r="Q137" s="51">
        <f>+SUBTOTAL(9,Q135:Q136)</f>
        <v>197069</v>
      </c>
      <c r="S137" s="40">
        <f>Q137/K137*100</f>
        <v>4.3535629883226248</v>
      </c>
      <c r="U137" s="88">
        <f>ROUND(O137/Q137,1)</f>
        <v>20.8</v>
      </c>
    </row>
    <row r="138" spans="1:21" x14ac:dyDescent="0.2">
      <c r="A138" s="3"/>
      <c r="C138" s="5"/>
      <c r="E138" s="2"/>
      <c r="G138" s="2"/>
      <c r="H138" s="2"/>
      <c r="I138" s="1"/>
      <c r="K138" s="50"/>
      <c r="L138" s="48"/>
      <c r="M138" s="51"/>
      <c r="N138" s="51"/>
      <c r="O138" s="51"/>
      <c r="P138" s="51"/>
      <c r="Q138" s="51"/>
      <c r="S138" s="40"/>
      <c r="U138" s="88"/>
    </row>
    <row r="139" spans="1:21" x14ac:dyDescent="0.2">
      <c r="A139" s="3">
        <v>332</v>
      </c>
      <c r="C139" s="32" t="s">
        <v>191</v>
      </c>
      <c r="K139" s="50"/>
      <c r="L139" s="48"/>
      <c r="M139" s="51"/>
      <c r="N139" s="51"/>
      <c r="O139" s="51"/>
      <c r="P139" s="51"/>
      <c r="Q139" s="51"/>
      <c r="S139" s="40"/>
      <c r="U139" s="88"/>
    </row>
    <row r="140" spans="1:21" x14ac:dyDescent="0.2">
      <c r="A140" s="3"/>
      <c r="C140" s="5" t="s">
        <v>56</v>
      </c>
      <c r="E140" s="108">
        <v>51682</v>
      </c>
      <c r="G140" s="2" t="s">
        <v>215</v>
      </c>
      <c r="H140" s="2" t="s">
        <v>63</v>
      </c>
      <c r="I140" s="1">
        <v>-2</v>
      </c>
      <c r="K140" s="53">
        <v>21884444.859999999</v>
      </c>
      <c r="L140" s="30"/>
      <c r="M140" s="54">
        <v>10603722</v>
      </c>
      <c r="N140" s="84"/>
      <c r="O140" s="54">
        <v>11718412</v>
      </c>
      <c r="P140" s="84"/>
      <c r="Q140" s="54">
        <v>565007</v>
      </c>
      <c r="S140" s="40">
        <v>2.58</v>
      </c>
      <c r="U140" s="88">
        <v>20.7</v>
      </c>
    </row>
    <row r="141" spans="1:21" x14ac:dyDescent="0.2">
      <c r="A141" s="3"/>
      <c r="C141" s="5"/>
      <c r="E141" s="2"/>
      <c r="G141" s="2"/>
      <c r="H141" s="2"/>
      <c r="I141" s="1"/>
      <c r="K141" s="50"/>
      <c r="L141" s="48"/>
      <c r="M141" s="51"/>
      <c r="N141" s="51"/>
      <c r="O141" s="51"/>
      <c r="P141" s="51"/>
      <c r="Q141" s="51"/>
      <c r="S141" s="40"/>
      <c r="U141" s="88"/>
    </row>
    <row r="142" spans="1:21" x14ac:dyDescent="0.2">
      <c r="A142" s="3"/>
      <c r="C142" s="113" t="s">
        <v>190</v>
      </c>
      <c r="E142" s="2"/>
      <c r="G142" s="2"/>
      <c r="H142" s="2"/>
      <c r="I142" s="1"/>
      <c r="K142" s="50">
        <f>+SUBTOTAL(9,K140:K141)</f>
        <v>21884444.859999999</v>
      </c>
      <c r="L142" s="48"/>
      <c r="M142" s="51">
        <f>+SUBTOTAL(9,M140:M141)</f>
        <v>10603722</v>
      </c>
      <c r="N142" s="51"/>
      <c r="O142" s="51">
        <f>+SUBTOTAL(9,O140:O141)</f>
        <v>11718412</v>
      </c>
      <c r="P142" s="51"/>
      <c r="Q142" s="51">
        <f>+SUBTOTAL(9,Q140:Q141)</f>
        <v>565007</v>
      </c>
      <c r="S142" s="40">
        <f>Q142/K142*100</f>
        <v>2.5817744229496529</v>
      </c>
      <c r="U142" s="88">
        <f>ROUND(O142/Q142,1)</f>
        <v>20.7</v>
      </c>
    </row>
    <row r="143" spans="1:21" x14ac:dyDescent="0.2">
      <c r="A143" s="3"/>
      <c r="C143" s="5"/>
      <c r="E143" s="2"/>
      <c r="G143" s="2"/>
      <c r="H143" s="2"/>
      <c r="I143" s="1"/>
      <c r="K143" s="50"/>
      <c r="L143" s="48"/>
      <c r="M143" s="51"/>
      <c r="N143" s="51"/>
      <c r="O143" s="51"/>
      <c r="P143" s="51"/>
      <c r="Q143" s="51"/>
      <c r="S143" s="40"/>
      <c r="U143" s="88"/>
    </row>
    <row r="144" spans="1:21" x14ac:dyDescent="0.2">
      <c r="A144" s="3">
        <v>333</v>
      </c>
      <c r="C144" s="32" t="s">
        <v>192</v>
      </c>
      <c r="E144" s="2"/>
      <c r="G144" s="2"/>
      <c r="H144" s="2"/>
      <c r="I144" s="1"/>
      <c r="K144" s="50"/>
      <c r="L144" s="48"/>
      <c r="M144" s="51"/>
      <c r="N144" s="51"/>
      <c r="O144" s="51"/>
      <c r="P144" s="51"/>
      <c r="Q144" s="51"/>
      <c r="S144" s="40"/>
      <c r="U144" s="88"/>
    </row>
    <row r="145" spans="1:21" x14ac:dyDescent="0.2">
      <c r="A145" s="3"/>
      <c r="C145" s="5" t="s">
        <v>57</v>
      </c>
      <c r="E145" s="108">
        <v>51682</v>
      </c>
      <c r="G145" s="2" t="s">
        <v>216</v>
      </c>
      <c r="H145" s="2" t="s">
        <v>63</v>
      </c>
      <c r="I145" s="1">
        <v>-2</v>
      </c>
      <c r="K145" s="53">
        <v>14046741.58</v>
      </c>
      <c r="L145" s="30"/>
      <c r="M145" s="54">
        <v>3202719</v>
      </c>
      <c r="N145" s="84"/>
      <c r="O145" s="54">
        <v>11124957</v>
      </c>
      <c r="P145" s="84"/>
      <c r="Q145" s="54">
        <v>536028</v>
      </c>
      <c r="S145" s="40">
        <v>3.82</v>
      </c>
      <c r="U145" s="88">
        <v>20.8</v>
      </c>
    </row>
    <row r="146" spans="1:21" x14ac:dyDescent="0.2">
      <c r="A146" s="3"/>
      <c r="C146" s="5"/>
      <c r="E146" s="2"/>
      <c r="G146" s="2"/>
      <c r="H146" s="2"/>
      <c r="I146" s="1"/>
      <c r="K146" s="50"/>
      <c r="L146" s="48"/>
      <c r="M146" s="51"/>
      <c r="N146" s="51"/>
      <c r="O146" s="51"/>
      <c r="P146" s="51"/>
      <c r="Q146" s="51"/>
      <c r="S146" s="40"/>
      <c r="U146" s="88"/>
    </row>
    <row r="147" spans="1:21" x14ac:dyDescent="0.2">
      <c r="A147" s="3"/>
      <c r="C147" s="113" t="s">
        <v>193</v>
      </c>
      <c r="E147" s="2"/>
      <c r="G147" s="2"/>
      <c r="H147" s="2"/>
      <c r="I147" s="1"/>
      <c r="K147" s="50">
        <f>+SUBTOTAL(9,K145:K146)</f>
        <v>14046741.58</v>
      </c>
      <c r="L147" s="48"/>
      <c r="M147" s="51">
        <f>+SUBTOTAL(9,M145:M146)</f>
        <v>3202719</v>
      </c>
      <c r="N147" s="51"/>
      <c r="O147" s="51">
        <f>+SUBTOTAL(9,O145:O146)</f>
        <v>11124957</v>
      </c>
      <c r="P147" s="51"/>
      <c r="Q147" s="51">
        <f>+SUBTOTAL(9,Q145:Q146)</f>
        <v>536028</v>
      </c>
      <c r="S147" s="40">
        <f>Q147/K147*100</f>
        <v>3.8160309061512612</v>
      </c>
      <c r="U147" s="88">
        <f>ROUND(O147/Q147,1)</f>
        <v>20.8</v>
      </c>
    </row>
    <row r="148" spans="1:21" x14ac:dyDescent="0.2">
      <c r="A148" s="3"/>
      <c r="C148" s="5"/>
      <c r="E148" s="2"/>
      <c r="G148" s="2"/>
      <c r="H148" s="2"/>
      <c r="I148" s="1"/>
      <c r="K148" s="50"/>
      <c r="L148" s="48"/>
      <c r="M148" s="51"/>
      <c r="N148" s="51"/>
      <c r="O148" s="51"/>
      <c r="P148" s="51"/>
      <c r="Q148" s="51"/>
      <c r="S148" s="40"/>
      <c r="U148" s="88"/>
    </row>
    <row r="149" spans="1:21" x14ac:dyDescent="0.2">
      <c r="A149" s="3">
        <v>334</v>
      </c>
      <c r="C149" s="5" t="s">
        <v>58</v>
      </c>
      <c r="E149" s="2"/>
      <c r="G149" s="2"/>
      <c r="H149" s="2"/>
      <c r="I149" s="1"/>
      <c r="K149" s="50"/>
      <c r="L149" s="48"/>
      <c r="M149" s="51"/>
      <c r="N149" s="51"/>
      <c r="O149" s="51"/>
      <c r="P149" s="51"/>
      <c r="Q149" s="51"/>
      <c r="S149" s="40"/>
      <c r="U149" s="88"/>
    </row>
    <row r="150" spans="1:21" x14ac:dyDescent="0.2">
      <c r="A150" s="3"/>
      <c r="C150" s="5" t="s">
        <v>57</v>
      </c>
      <c r="E150" s="108">
        <v>51682</v>
      </c>
      <c r="G150" s="2" t="s">
        <v>136</v>
      </c>
      <c r="H150" s="2" t="s">
        <v>63</v>
      </c>
      <c r="I150" s="1">
        <v>-2</v>
      </c>
      <c r="K150" s="47">
        <v>1360647.15</v>
      </c>
      <c r="L150" s="48"/>
      <c r="M150" s="49">
        <v>384781</v>
      </c>
      <c r="N150" s="51"/>
      <c r="O150" s="49">
        <v>1003079</v>
      </c>
      <c r="P150" s="51"/>
      <c r="Q150" s="49">
        <v>52460</v>
      </c>
      <c r="S150" s="40">
        <v>3.86</v>
      </c>
      <c r="U150" s="88">
        <v>19.100000000000001</v>
      </c>
    </row>
    <row r="151" spans="1:21" x14ac:dyDescent="0.2">
      <c r="A151" s="3"/>
      <c r="C151" s="5"/>
      <c r="E151" s="2"/>
      <c r="G151" s="2"/>
      <c r="H151" s="2"/>
      <c r="I151" s="1"/>
      <c r="K151" s="50"/>
      <c r="L151" s="48"/>
      <c r="M151" s="51"/>
      <c r="N151" s="51"/>
      <c r="O151" s="51"/>
      <c r="P151" s="51"/>
      <c r="Q151" s="51"/>
      <c r="S151" s="40"/>
      <c r="U151" s="88"/>
    </row>
    <row r="152" spans="1:21" x14ac:dyDescent="0.2">
      <c r="A152" s="3"/>
      <c r="C152" s="52" t="s">
        <v>66</v>
      </c>
      <c r="E152" s="2"/>
      <c r="G152" s="2"/>
      <c r="H152" s="2"/>
      <c r="I152" s="1"/>
      <c r="K152" s="50">
        <f>+SUBTOTAL(9,K150:K151)</f>
        <v>1360647.15</v>
      </c>
      <c r="L152" s="48"/>
      <c r="M152" s="51">
        <f>+SUBTOTAL(9,M150:M151)</f>
        <v>384781</v>
      </c>
      <c r="N152" s="51"/>
      <c r="O152" s="51">
        <f>+SUBTOTAL(9,O150:O151)</f>
        <v>1003079</v>
      </c>
      <c r="P152" s="51"/>
      <c r="Q152" s="51">
        <f>+SUBTOTAL(9,Q150:Q151)</f>
        <v>52460</v>
      </c>
      <c r="S152" s="40">
        <f>Q152/K152*100</f>
        <v>3.8555183097983927</v>
      </c>
      <c r="U152" s="88">
        <f>ROUND(O152/Q152,1)</f>
        <v>19.100000000000001</v>
      </c>
    </row>
    <row r="153" spans="1:21" x14ac:dyDescent="0.2">
      <c r="A153" s="3"/>
      <c r="C153" s="5"/>
      <c r="E153" s="2"/>
      <c r="G153" s="2"/>
      <c r="H153" s="2"/>
      <c r="I153" s="1"/>
      <c r="K153" s="50"/>
      <c r="L153" s="48"/>
      <c r="M153" s="51"/>
      <c r="N153" s="51"/>
      <c r="O153" s="51"/>
      <c r="P153" s="51"/>
      <c r="Q153" s="51"/>
      <c r="S153" s="40"/>
      <c r="U153" s="88"/>
    </row>
    <row r="154" spans="1:21" x14ac:dyDescent="0.2">
      <c r="A154" s="3">
        <v>335</v>
      </c>
      <c r="C154" s="5" t="s">
        <v>68</v>
      </c>
      <c r="E154" s="2"/>
      <c r="G154" s="2"/>
      <c r="H154" s="2"/>
      <c r="I154" s="1"/>
      <c r="K154" s="50"/>
      <c r="L154" s="48"/>
      <c r="M154" s="51"/>
      <c r="N154" s="51"/>
      <c r="O154" s="51"/>
      <c r="P154" s="51"/>
      <c r="Q154" s="51"/>
      <c r="S154" s="40"/>
      <c r="U154" s="88"/>
    </row>
    <row r="155" spans="1:21" x14ac:dyDescent="0.2">
      <c r="A155" s="3"/>
      <c r="C155" s="5" t="s">
        <v>57</v>
      </c>
      <c r="E155" s="108">
        <v>51682</v>
      </c>
      <c r="G155" s="2" t="s">
        <v>217</v>
      </c>
      <c r="H155" s="2" t="s">
        <v>63</v>
      </c>
      <c r="I155" s="1">
        <v>-2</v>
      </c>
      <c r="K155" s="47">
        <v>329374.18</v>
      </c>
      <c r="L155" s="48"/>
      <c r="M155" s="49">
        <v>174515</v>
      </c>
      <c r="N155" s="51"/>
      <c r="O155" s="49">
        <v>161447</v>
      </c>
      <c r="P155" s="51"/>
      <c r="Q155" s="49">
        <v>9653</v>
      </c>
      <c r="S155" s="40">
        <v>2.93</v>
      </c>
      <c r="U155" s="88">
        <v>16.7</v>
      </c>
    </row>
    <row r="156" spans="1:21" x14ac:dyDescent="0.2">
      <c r="A156" s="3"/>
      <c r="C156" s="5"/>
      <c r="E156" s="2"/>
      <c r="G156" s="2"/>
      <c r="H156" s="2"/>
      <c r="I156" s="1"/>
      <c r="K156" s="50"/>
      <c r="L156" s="48"/>
      <c r="M156" s="51"/>
      <c r="N156" s="51"/>
      <c r="O156" s="51"/>
      <c r="P156" s="51"/>
      <c r="Q156" s="51"/>
      <c r="S156" s="40"/>
      <c r="U156" s="88"/>
    </row>
    <row r="157" spans="1:21" x14ac:dyDescent="0.2">
      <c r="A157" s="3"/>
      <c r="C157" s="52" t="s">
        <v>67</v>
      </c>
      <c r="E157" s="2"/>
      <c r="G157" s="2"/>
      <c r="H157" s="2"/>
      <c r="I157" s="1"/>
      <c r="K157" s="50">
        <f>+SUBTOTAL(9,K155:K156)</f>
        <v>329374.18</v>
      </c>
      <c r="L157" s="48"/>
      <c r="M157" s="51">
        <f>+SUBTOTAL(9,M155:M156)</f>
        <v>174515</v>
      </c>
      <c r="N157" s="51"/>
      <c r="O157" s="51">
        <f>+SUBTOTAL(9,O155:O156)</f>
        <v>161447</v>
      </c>
      <c r="P157" s="51"/>
      <c r="Q157" s="51">
        <f>+SUBTOTAL(9,Q155:Q156)</f>
        <v>9653</v>
      </c>
      <c r="S157" s="40">
        <f>Q157/K157*100</f>
        <v>2.9307093834738351</v>
      </c>
      <c r="U157" s="88">
        <f>ROUND(O157/Q157,1)</f>
        <v>16.7</v>
      </c>
    </row>
    <row r="158" spans="1:21" x14ac:dyDescent="0.2">
      <c r="A158" s="3"/>
      <c r="C158" s="5"/>
      <c r="E158" s="2"/>
      <c r="G158" s="2"/>
      <c r="H158" s="2"/>
      <c r="I158" s="1"/>
      <c r="K158" s="50"/>
      <c r="L158" s="48"/>
      <c r="M158" s="51"/>
      <c r="N158" s="51"/>
      <c r="O158" s="51"/>
      <c r="P158" s="51"/>
      <c r="Q158" s="51"/>
      <c r="S158" s="40"/>
      <c r="U158" s="88"/>
    </row>
    <row r="159" spans="1:21" x14ac:dyDescent="0.2">
      <c r="A159" s="3">
        <v>336</v>
      </c>
      <c r="C159" s="32" t="s">
        <v>194</v>
      </c>
      <c r="E159" s="2"/>
      <c r="G159" s="2"/>
      <c r="H159" s="2"/>
      <c r="I159" s="1"/>
      <c r="K159" s="50"/>
      <c r="L159" s="48"/>
      <c r="M159" s="51"/>
      <c r="N159" s="51"/>
      <c r="O159" s="51"/>
      <c r="P159" s="51"/>
      <c r="Q159" s="51"/>
      <c r="S159" s="40"/>
      <c r="U159" s="88"/>
    </row>
    <row r="160" spans="1:21" s="48" customFormat="1" x14ac:dyDescent="0.2">
      <c r="A160" s="55"/>
      <c r="B160" s="95"/>
      <c r="C160" s="5" t="s">
        <v>56</v>
      </c>
      <c r="E160" s="108">
        <v>51682</v>
      </c>
      <c r="G160" s="56" t="s">
        <v>218</v>
      </c>
      <c r="H160" s="2" t="s">
        <v>63</v>
      </c>
      <c r="I160" s="1">
        <v>-2</v>
      </c>
      <c r="K160" s="47">
        <v>198899.83</v>
      </c>
      <c r="M160" s="49">
        <v>65363</v>
      </c>
      <c r="N160" s="51"/>
      <c r="O160" s="49">
        <v>137515</v>
      </c>
      <c r="P160" s="51"/>
      <c r="Q160" s="49">
        <v>6773</v>
      </c>
      <c r="S160" s="40">
        <v>3.41</v>
      </c>
      <c r="T160" s="4"/>
      <c r="U160" s="88">
        <v>20.3</v>
      </c>
    </row>
    <row r="161" spans="1:21" x14ac:dyDescent="0.2">
      <c r="A161" s="3"/>
      <c r="C161" s="5"/>
      <c r="E161" s="2"/>
      <c r="G161" s="2"/>
      <c r="H161" s="2"/>
      <c r="I161" s="1"/>
      <c r="K161" s="50"/>
      <c r="L161" s="48"/>
      <c r="M161" s="51"/>
      <c r="N161" s="51"/>
      <c r="O161" s="51"/>
      <c r="P161" s="51"/>
      <c r="Q161" s="51"/>
      <c r="S161" s="40"/>
      <c r="U161" s="88"/>
    </row>
    <row r="162" spans="1:21" x14ac:dyDescent="0.2">
      <c r="A162" s="3"/>
      <c r="C162" s="113" t="s">
        <v>195</v>
      </c>
      <c r="E162" s="2"/>
      <c r="G162" s="2"/>
      <c r="H162" s="2"/>
      <c r="I162" s="1"/>
      <c r="K162" s="47">
        <f>+SUBTOTAL(9,K160:K161)</f>
        <v>198899.83</v>
      </c>
      <c r="L162" s="48"/>
      <c r="M162" s="49">
        <f>+SUBTOTAL(9,M160:M161)</f>
        <v>65363</v>
      </c>
      <c r="N162" s="51"/>
      <c r="O162" s="49">
        <f>+SUBTOTAL(9,O160:O161)</f>
        <v>137515</v>
      </c>
      <c r="P162" s="51"/>
      <c r="Q162" s="49">
        <f>+SUBTOTAL(9,Q160:Q161)</f>
        <v>6773</v>
      </c>
      <c r="S162" s="40">
        <f>Q162/K162*100</f>
        <v>3.4052316686243524</v>
      </c>
      <c r="U162" s="88">
        <f>ROUND(O162/Q162,1)</f>
        <v>20.3</v>
      </c>
    </row>
    <row r="163" spans="1:21" x14ac:dyDescent="0.2">
      <c r="A163" s="3"/>
      <c r="C163" s="5"/>
      <c r="E163" s="2"/>
      <c r="G163" s="2"/>
      <c r="H163" s="2"/>
      <c r="I163" s="1"/>
      <c r="K163" s="50"/>
      <c r="L163" s="48"/>
      <c r="M163" s="51"/>
      <c r="N163" s="51"/>
      <c r="O163" s="51"/>
      <c r="P163" s="51"/>
      <c r="Q163" s="51"/>
      <c r="S163" s="40"/>
      <c r="U163" s="88"/>
    </row>
    <row r="164" spans="1:21" s="59" customFormat="1" ht="15.75" x14ac:dyDescent="0.25">
      <c r="A164" s="58"/>
      <c r="B164" s="96"/>
      <c r="C164" s="60" t="s">
        <v>59</v>
      </c>
      <c r="E164" s="62"/>
      <c r="G164" s="62"/>
      <c r="H164" s="62"/>
      <c r="I164" s="63"/>
      <c r="K164" s="28">
        <f>+SUBTOTAL(9,K129:K163)</f>
        <v>43202358.259999998</v>
      </c>
      <c r="M164" s="61">
        <f>+SUBTOTAL(9,M129:M163)</f>
        <v>15813528</v>
      </c>
      <c r="N164" s="61"/>
      <c r="O164" s="61">
        <f>+SUBTOTAL(9,O129:O163)</f>
        <v>28235764</v>
      </c>
      <c r="P164" s="61"/>
      <c r="Q164" s="61">
        <f>+SUBTOTAL(9,Q129:Q163)</f>
        <v>1366990</v>
      </c>
      <c r="S164" s="106">
        <f>Q164/K164*100</f>
        <v>3.1641559744798986</v>
      </c>
      <c r="T164" s="4"/>
      <c r="U164" s="88"/>
    </row>
    <row r="165" spans="1:21" ht="15.75" x14ac:dyDescent="0.25">
      <c r="A165" s="3"/>
      <c r="C165" s="5"/>
      <c r="E165" s="2"/>
      <c r="G165" s="2"/>
      <c r="H165" s="2"/>
      <c r="I165" s="1"/>
      <c r="K165" s="6"/>
      <c r="L165" s="7"/>
      <c r="M165" s="8"/>
      <c r="N165" s="8"/>
      <c r="O165" s="8"/>
      <c r="P165" s="8"/>
      <c r="Q165" s="8"/>
      <c r="S165" s="40"/>
      <c r="U165" s="88"/>
    </row>
    <row r="166" spans="1:21" ht="15.75" x14ac:dyDescent="0.25">
      <c r="A166" s="3"/>
      <c r="C166" s="29" t="s">
        <v>32</v>
      </c>
      <c r="D166" s="9"/>
      <c r="E166" s="2"/>
      <c r="F166" s="9"/>
      <c r="G166" s="2"/>
      <c r="H166" s="2"/>
      <c r="I166" s="1"/>
      <c r="J166" s="9"/>
      <c r="K166" s="6"/>
      <c r="L166" s="9"/>
      <c r="M166" s="11"/>
      <c r="N166" s="11"/>
      <c r="O166" s="11"/>
      <c r="P166" s="11"/>
      <c r="Q166" s="11"/>
      <c r="R166" s="9"/>
      <c r="S166" s="40"/>
      <c r="U166" s="88"/>
    </row>
    <row r="167" spans="1:21" x14ac:dyDescent="0.2">
      <c r="A167" s="3"/>
      <c r="C167" s="10"/>
      <c r="E167" s="2"/>
      <c r="G167" s="2"/>
      <c r="H167" s="2"/>
      <c r="I167" s="1"/>
      <c r="K167" s="6"/>
      <c r="M167" s="11"/>
      <c r="N167" s="11"/>
      <c r="O167" s="11"/>
      <c r="P167" s="11"/>
      <c r="Q167" s="11"/>
      <c r="S167" s="40"/>
      <c r="U167" s="88"/>
    </row>
    <row r="168" spans="1:21" s="13" customFormat="1" x14ac:dyDescent="0.2">
      <c r="A168" s="12">
        <v>340.1</v>
      </c>
      <c r="B168" s="97"/>
      <c r="C168" s="14" t="s">
        <v>91</v>
      </c>
      <c r="E168" s="15"/>
      <c r="G168" s="15"/>
      <c r="H168" s="15"/>
      <c r="I168" s="16"/>
      <c r="K168" s="17"/>
      <c r="M168" s="18"/>
      <c r="N168" s="18"/>
      <c r="O168" s="18"/>
      <c r="P168" s="18"/>
      <c r="Q168" s="18"/>
      <c r="S168" s="40"/>
      <c r="T168" s="4"/>
      <c r="U168" s="88"/>
    </row>
    <row r="169" spans="1:21" s="13" customFormat="1" x14ac:dyDescent="0.2">
      <c r="A169" s="12"/>
      <c r="B169" s="97"/>
      <c r="C169" s="64" t="s">
        <v>196</v>
      </c>
      <c r="E169" s="108">
        <v>51682</v>
      </c>
      <c r="G169" s="15" t="s">
        <v>132</v>
      </c>
      <c r="H169" s="2" t="s">
        <v>63</v>
      </c>
      <c r="I169" s="1">
        <v>0</v>
      </c>
      <c r="K169" s="23">
        <v>176409.31</v>
      </c>
      <c r="M169" s="45">
        <v>134050</v>
      </c>
      <c r="N169" s="18"/>
      <c r="O169" s="45">
        <v>42359</v>
      </c>
      <c r="P169" s="18"/>
      <c r="Q169" s="45">
        <v>2018</v>
      </c>
      <c r="S169" s="40">
        <v>1.1399999999999999</v>
      </c>
      <c r="T169" s="4"/>
      <c r="U169" s="88">
        <v>21</v>
      </c>
    </row>
    <row r="170" spans="1:21" s="13" customFormat="1" x14ac:dyDescent="0.2">
      <c r="A170" s="12"/>
      <c r="B170" s="97"/>
      <c r="C170" s="14"/>
      <c r="E170" s="15"/>
      <c r="G170" s="15"/>
      <c r="H170" s="15"/>
      <c r="I170" s="16"/>
      <c r="K170" s="17"/>
      <c r="M170" s="18"/>
      <c r="N170" s="18"/>
      <c r="O170" s="18"/>
      <c r="P170" s="18"/>
      <c r="Q170" s="18"/>
      <c r="S170" s="40"/>
      <c r="T170" s="4"/>
      <c r="U170" s="88"/>
    </row>
    <row r="171" spans="1:21" s="13" customFormat="1" x14ac:dyDescent="0.2">
      <c r="A171" s="12"/>
      <c r="B171" s="97"/>
      <c r="C171" s="114" t="s">
        <v>206</v>
      </c>
      <c r="E171" s="15"/>
      <c r="G171" s="15"/>
      <c r="H171" s="15"/>
      <c r="I171" s="16"/>
      <c r="K171" s="50">
        <f>+SUBTOTAL(9,K169:K170)</f>
        <v>176409.31</v>
      </c>
      <c r="L171" s="48"/>
      <c r="M171" s="51">
        <f>+SUBTOTAL(9,M169:M170)</f>
        <v>134050</v>
      </c>
      <c r="N171" s="51"/>
      <c r="O171" s="51">
        <f>+SUBTOTAL(9,O169:O170)</f>
        <v>42359</v>
      </c>
      <c r="P171" s="51"/>
      <c r="Q171" s="51">
        <f>+SUBTOTAL(9,Q169:Q170)</f>
        <v>2018</v>
      </c>
      <c r="S171" s="40">
        <f>Q171/K171*100</f>
        <v>1.1439305555925592</v>
      </c>
      <c r="T171" s="4"/>
      <c r="U171" s="88">
        <f>ROUND(O171/Q171,1)</f>
        <v>21</v>
      </c>
    </row>
    <row r="172" spans="1:21" s="13" customFormat="1" x14ac:dyDescent="0.2">
      <c r="A172" s="12"/>
      <c r="B172" s="97"/>
      <c r="C172" s="14"/>
      <c r="E172" s="15"/>
      <c r="G172" s="15"/>
      <c r="H172" s="15"/>
      <c r="I172" s="16"/>
      <c r="K172" s="17"/>
      <c r="M172" s="18"/>
      <c r="N172" s="18"/>
      <c r="O172" s="18"/>
      <c r="P172" s="18"/>
      <c r="Q172" s="18"/>
      <c r="S172" s="40"/>
      <c r="T172" s="4"/>
      <c r="U172" s="88"/>
    </row>
    <row r="173" spans="1:21" x14ac:dyDescent="0.2">
      <c r="A173" s="3">
        <v>341</v>
      </c>
      <c r="C173" s="36" t="s">
        <v>33</v>
      </c>
      <c r="K173" s="6"/>
      <c r="M173" s="11"/>
      <c r="N173" s="11"/>
      <c r="O173" s="11"/>
      <c r="P173" s="11"/>
      <c r="Q173" s="11"/>
      <c r="S173" s="40"/>
      <c r="U173" s="88"/>
    </row>
    <row r="174" spans="1:21" x14ac:dyDescent="0.2">
      <c r="A174" s="3"/>
      <c r="C174" s="86" t="s">
        <v>151</v>
      </c>
      <c r="E174" s="108">
        <v>56795</v>
      </c>
      <c r="G174" s="2" t="s">
        <v>133</v>
      </c>
      <c r="H174" s="2" t="s">
        <v>63</v>
      </c>
      <c r="I174" s="1">
        <v>-10</v>
      </c>
      <c r="K174" s="6">
        <v>50851902.399999999</v>
      </c>
      <c r="L174" s="20"/>
      <c r="M174" s="21">
        <v>6863332</v>
      </c>
      <c r="N174" s="21"/>
      <c r="O174" s="21">
        <v>49073761</v>
      </c>
      <c r="P174" s="21"/>
      <c r="Q174" s="21">
        <v>1497327</v>
      </c>
      <c r="S174" s="40">
        <v>2.94</v>
      </c>
      <c r="U174" s="88">
        <v>32.799999999999997</v>
      </c>
    </row>
    <row r="175" spans="1:21" x14ac:dyDescent="0.2">
      <c r="A175" s="3"/>
      <c r="C175" s="33" t="s">
        <v>115</v>
      </c>
      <c r="E175" s="108">
        <v>52047</v>
      </c>
      <c r="G175" s="2" t="s">
        <v>133</v>
      </c>
      <c r="H175" s="2" t="s">
        <v>63</v>
      </c>
      <c r="I175" s="1">
        <v>-8</v>
      </c>
      <c r="K175" s="6">
        <v>3740231.32</v>
      </c>
      <c r="L175" s="20"/>
      <c r="M175" s="21">
        <v>2357163</v>
      </c>
      <c r="N175" s="21"/>
      <c r="O175" s="21">
        <v>1682287</v>
      </c>
      <c r="P175" s="21"/>
      <c r="Q175" s="21">
        <v>81800</v>
      </c>
      <c r="S175" s="40">
        <v>2.19</v>
      </c>
      <c r="U175" s="88">
        <v>20.6</v>
      </c>
    </row>
    <row r="176" spans="1:21" x14ac:dyDescent="0.2">
      <c r="A176" s="3"/>
      <c r="C176" s="33" t="s">
        <v>116</v>
      </c>
      <c r="E176" s="108">
        <v>52047</v>
      </c>
      <c r="G176" s="2" t="s">
        <v>133</v>
      </c>
      <c r="H176" s="2" t="s">
        <v>63</v>
      </c>
      <c r="I176" s="1">
        <v>-8</v>
      </c>
      <c r="K176" s="6">
        <v>3588684.24</v>
      </c>
      <c r="L176" s="20"/>
      <c r="M176" s="21">
        <v>2265113</v>
      </c>
      <c r="N176" s="21"/>
      <c r="O176" s="21">
        <v>1610666</v>
      </c>
      <c r="P176" s="21"/>
      <c r="Q176" s="21">
        <v>78373</v>
      </c>
      <c r="S176" s="40">
        <v>2.1800000000000002</v>
      </c>
      <c r="U176" s="88">
        <v>20.6</v>
      </c>
    </row>
    <row r="177" spans="1:21" x14ac:dyDescent="0.2">
      <c r="A177" s="3"/>
      <c r="C177" s="33" t="s">
        <v>117</v>
      </c>
      <c r="E177" s="108">
        <v>52778</v>
      </c>
      <c r="G177" s="2" t="s">
        <v>133</v>
      </c>
      <c r="H177" s="2" t="s">
        <v>63</v>
      </c>
      <c r="I177" s="1">
        <v>-8</v>
      </c>
      <c r="K177" s="6">
        <v>3559154.97</v>
      </c>
      <c r="L177" s="20"/>
      <c r="M177" s="21">
        <v>2025233</v>
      </c>
      <c r="N177" s="21"/>
      <c r="O177" s="21">
        <v>1818654</v>
      </c>
      <c r="P177" s="21"/>
      <c r="Q177" s="21">
        <v>81190</v>
      </c>
      <c r="S177" s="40">
        <v>2.2799999999999998</v>
      </c>
      <c r="U177" s="88">
        <v>22.4</v>
      </c>
    </row>
    <row r="178" spans="1:21" x14ac:dyDescent="0.2">
      <c r="A178" s="3"/>
      <c r="C178" s="33" t="s">
        <v>118</v>
      </c>
      <c r="E178" s="108">
        <v>52778</v>
      </c>
      <c r="G178" s="2" t="s">
        <v>133</v>
      </c>
      <c r="H178" s="2" t="s">
        <v>63</v>
      </c>
      <c r="I178" s="1">
        <v>-8</v>
      </c>
      <c r="K178" s="6">
        <v>3548851.71</v>
      </c>
      <c r="L178" s="20"/>
      <c r="M178" s="21">
        <v>2019371</v>
      </c>
      <c r="N178" s="21"/>
      <c r="O178" s="21">
        <v>1813389</v>
      </c>
      <c r="P178" s="21"/>
      <c r="Q178" s="21">
        <v>80955</v>
      </c>
      <c r="S178" s="40">
        <v>2.2799999999999998</v>
      </c>
      <c r="U178" s="88">
        <v>22.4</v>
      </c>
    </row>
    <row r="179" spans="1:21" x14ac:dyDescent="0.2">
      <c r="A179" s="3"/>
      <c r="C179" s="33" t="s">
        <v>119</v>
      </c>
      <c r="E179" s="108">
        <v>52778</v>
      </c>
      <c r="G179" s="2" t="s">
        <v>133</v>
      </c>
      <c r="H179" s="2" t="s">
        <v>63</v>
      </c>
      <c r="I179" s="1">
        <v>-8</v>
      </c>
      <c r="K179" s="6">
        <v>3655976.41</v>
      </c>
      <c r="L179" s="20"/>
      <c r="M179" s="21">
        <v>2072619</v>
      </c>
      <c r="N179" s="21"/>
      <c r="O179" s="21">
        <v>1875836</v>
      </c>
      <c r="P179" s="21"/>
      <c r="Q179" s="21">
        <v>83743</v>
      </c>
      <c r="S179" s="40">
        <v>2.29</v>
      </c>
      <c r="U179" s="88">
        <v>22.4</v>
      </c>
    </row>
    <row r="180" spans="1:21" x14ac:dyDescent="0.2">
      <c r="A180" s="3"/>
      <c r="C180" s="33" t="s">
        <v>120</v>
      </c>
      <c r="E180" s="108">
        <v>52778</v>
      </c>
      <c r="G180" s="2" t="s">
        <v>133</v>
      </c>
      <c r="H180" s="2" t="s">
        <v>63</v>
      </c>
      <c r="I180" s="1">
        <v>-8</v>
      </c>
      <c r="K180" s="6">
        <v>4414423.76</v>
      </c>
      <c r="L180" s="20"/>
      <c r="M180" s="21">
        <v>2136052</v>
      </c>
      <c r="N180" s="21"/>
      <c r="O180" s="21">
        <v>2631526</v>
      </c>
      <c r="P180" s="21"/>
      <c r="Q180" s="21">
        <v>116232</v>
      </c>
      <c r="S180" s="40">
        <v>2.63</v>
      </c>
      <c r="U180" s="88">
        <v>22.6</v>
      </c>
    </row>
    <row r="181" spans="1:21" x14ac:dyDescent="0.2">
      <c r="A181" s="3"/>
      <c r="C181" s="33" t="s">
        <v>121</v>
      </c>
      <c r="E181" s="108">
        <v>51682</v>
      </c>
      <c r="G181" s="2" t="s">
        <v>133</v>
      </c>
      <c r="H181" s="2" t="s">
        <v>63</v>
      </c>
      <c r="I181" s="1">
        <v>-6</v>
      </c>
      <c r="K181" s="6">
        <v>1053014.69</v>
      </c>
      <c r="L181" s="20"/>
      <c r="M181" s="21">
        <v>473729</v>
      </c>
      <c r="N181" s="21"/>
      <c r="O181" s="21">
        <v>642467</v>
      </c>
      <c r="P181" s="21"/>
      <c r="Q181" s="21">
        <v>32063</v>
      </c>
      <c r="S181" s="40">
        <v>3.04</v>
      </c>
      <c r="U181" s="88">
        <v>20</v>
      </c>
    </row>
    <row r="182" spans="1:21" x14ac:dyDescent="0.2">
      <c r="A182" s="3"/>
      <c r="C182" s="33" t="s">
        <v>122</v>
      </c>
      <c r="E182" s="108">
        <v>50951</v>
      </c>
      <c r="G182" s="2" t="s">
        <v>133</v>
      </c>
      <c r="H182" s="2" t="s">
        <v>63</v>
      </c>
      <c r="I182" s="1">
        <v>-6</v>
      </c>
      <c r="K182" s="6">
        <v>222026</v>
      </c>
      <c r="L182" s="20"/>
      <c r="M182" s="21">
        <v>113800</v>
      </c>
      <c r="N182" s="21"/>
      <c r="O182" s="21">
        <v>121548</v>
      </c>
      <c r="P182" s="21"/>
      <c r="Q182" s="21">
        <v>6668</v>
      </c>
      <c r="S182" s="40">
        <v>3</v>
      </c>
      <c r="U182" s="88">
        <v>18.2</v>
      </c>
    </row>
    <row r="183" spans="1:21" x14ac:dyDescent="0.2">
      <c r="A183" s="3"/>
      <c r="C183" s="33" t="s">
        <v>123</v>
      </c>
      <c r="E183" s="108">
        <v>50951</v>
      </c>
      <c r="G183" s="2" t="s">
        <v>133</v>
      </c>
      <c r="H183" s="2" t="s">
        <v>63</v>
      </c>
      <c r="I183" s="1">
        <v>-6</v>
      </c>
      <c r="K183" s="6">
        <v>555992.76</v>
      </c>
      <c r="L183" s="20"/>
      <c r="M183" s="21">
        <v>381022</v>
      </c>
      <c r="N183" s="21"/>
      <c r="O183" s="21">
        <v>208330</v>
      </c>
      <c r="P183" s="21"/>
      <c r="Q183" s="21">
        <v>11648</v>
      </c>
      <c r="S183" s="40">
        <v>2.09</v>
      </c>
      <c r="U183" s="88">
        <v>17.899999999999999</v>
      </c>
    </row>
    <row r="184" spans="1:21" x14ac:dyDescent="0.2">
      <c r="A184" s="3"/>
      <c r="C184" s="33" t="s">
        <v>124</v>
      </c>
      <c r="E184" s="108">
        <v>49490</v>
      </c>
      <c r="G184" s="2" t="s">
        <v>133</v>
      </c>
      <c r="H184" s="2" t="s">
        <v>63</v>
      </c>
      <c r="I184" s="1">
        <v>-6</v>
      </c>
      <c r="K184" s="6">
        <v>2012654.95</v>
      </c>
      <c r="L184" s="20"/>
      <c r="M184" s="21">
        <v>1766591</v>
      </c>
      <c r="N184" s="21"/>
      <c r="O184" s="21">
        <v>366823</v>
      </c>
      <c r="P184" s="21"/>
      <c r="Q184" s="21">
        <v>25984</v>
      </c>
      <c r="S184" s="40">
        <v>1.29</v>
      </c>
      <c r="U184" s="88">
        <v>14.1</v>
      </c>
    </row>
    <row r="185" spans="1:21" x14ac:dyDescent="0.2">
      <c r="A185" s="3"/>
      <c r="C185" s="33" t="s">
        <v>125</v>
      </c>
      <c r="E185" s="108">
        <v>49125</v>
      </c>
      <c r="G185" s="2" t="s">
        <v>133</v>
      </c>
      <c r="H185" s="2" t="s">
        <v>63</v>
      </c>
      <c r="I185" s="1">
        <v>-6</v>
      </c>
      <c r="K185" s="6">
        <v>4660156.04</v>
      </c>
      <c r="L185" s="20"/>
      <c r="M185" s="21">
        <v>3685914</v>
      </c>
      <c r="N185" s="21"/>
      <c r="O185" s="21">
        <v>1253851</v>
      </c>
      <c r="P185" s="21"/>
      <c r="Q185" s="21">
        <v>94629</v>
      </c>
      <c r="S185" s="40">
        <v>2.0299999999999998</v>
      </c>
      <c r="U185" s="88">
        <v>13.3</v>
      </c>
    </row>
    <row r="186" spans="1:21" x14ac:dyDescent="0.2">
      <c r="A186" s="3"/>
      <c r="C186" s="33" t="s">
        <v>126</v>
      </c>
      <c r="E186" s="108">
        <v>49490</v>
      </c>
      <c r="G186" s="2" t="s">
        <v>133</v>
      </c>
      <c r="H186" s="2" t="s">
        <v>63</v>
      </c>
      <c r="I186" s="1">
        <v>-6</v>
      </c>
      <c r="K186" s="6">
        <v>1865718.2</v>
      </c>
      <c r="L186" s="20"/>
      <c r="M186" s="21">
        <v>1444909</v>
      </c>
      <c r="N186" s="21"/>
      <c r="O186" s="21">
        <v>532752</v>
      </c>
      <c r="P186" s="21"/>
      <c r="Q186" s="21">
        <v>37733</v>
      </c>
      <c r="S186" s="40">
        <v>2.02</v>
      </c>
      <c r="U186" s="88">
        <v>14.1</v>
      </c>
    </row>
    <row r="187" spans="1:21" x14ac:dyDescent="0.2">
      <c r="A187" s="3"/>
      <c r="C187" s="33" t="s">
        <v>127</v>
      </c>
      <c r="E187" s="108">
        <v>49856</v>
      </c>
      <c r="G187" s="2" t="s">
        <v>133</v>
      </c>
      <c r="H187" s="2" t="s">
        <v>63</v>
      </c>
      <c r="I187" s="1">
        <v>-6</v>
      </c>
      <c r="K187" s="6">
        <v>1919015.13</v>
      </c>
      <c r="L187" s="20"/>
      <c r="M187" s="21">
        <v>1566407</v>
      </c>
      <c r="N187" s="21"/>
      <c r="O187" s="21">
        <v>467749</v>
      </c>
      <c r="P187" s="21"/>
      <c r="Q187" s="21">
        <v>30891</v>
      </c>
      <c r="S187" s="40">
        <v>1.61</v>
      </c>
      <c r="U187" s="88">
        <v>15.1</v>
      </c>
    </row>
    <row r="188" spans="1:21" x14ac:dyDescent="0.2">
      <c r="A188" s="3"/>
      <c r="C188" s="86" t="s">
        <v>168</v>
      </c>
      <c r="E188" s="108">
        <v>51682</v>
      </c>
      <c r="G188" s="2" t="s">
        <v>219</v>
      </c>
      <c r="H188" s="2" t="s">
        <v>63</v>
      </c>
      <c r="I188" s="1">
        <v>-3</v>
      </c>
      <c r="K188" s="6">
        <v>1443810.04</v>
      </c>
      <c r="L188" s="20"/>
      <c r="M188" s="21">
        <v>212217</v>
      </c>
      <c r="N188" s="21"/>
      <c r="O188" s="21">
        <v>1274907</v>
      </c>
      <c r="P188" s="21"/>
      <c r="Q188" s="21">
        <v>61412</v>
      </c>
      <c r="S188" s="40">
        <v>4.25</v>
      </c>
      <c r="U188" s="88">
        <v>20.8</v>
      </c>
    </row>
    <row r="189" spans="1:21" x14ac:dyDescent="0.2">
      <c r="A189" s="3"/>
      <c r="C189" s="33" t="s">
        <v>128</v>
      </c>
      <c r="E189" s="108">
        <v>45838</v>
      </c>
      <c r="G189" s="2" t="s">
        <v>133</v>
      </c>
      <c r="H189" s="2" t="s">
        <v>63</v>
      </c>
      <c r="I189" s="1">
        <v>-12</v>
      </c>
      <c r="K189" s="6">
        <v>291451.55</v>
      </c>
      <c r="L189" s="20"/>
      <c r="M189" s="21">
        <v>282196</v>
      </c>
      <c r="N189" s="21"/>
      <c r="O189" s="21">
        <v>44230</v>
      </c>
      <c r="P189" s="21"/>
      <c r="Q189" s="21">
        <v>8954</v>
      </c>
      <c r="S189" s="40">
        <v>3.07</v>
      </c>
      <c r="U189" s="88">
        <v>4.9000000000000004</v>
      </c>
    </row>
    <row r="190" spans="1:21" x14ac:dyDescent="0.2">
      <c r="A190" s="3"/>
      <c r="C190" s="33" t="s">
        <v>129</v>
      </c>
      <c r="E190" s="108">
        <v>51682</v>
      </c>
      <c r="G190" s="2" t="s">
        <v>133</v>
      </c>
      <c r="H190" s="2" t="s">
        <v>63</v>
      </c>
      <c r="I190" s="1">
        <v>-6</v>
      </c>
      <c r="K190" s="6">
        <v>2198885.41</v>
      </c>
      <c r="L190" s="20"/>
      <c r="M190" s="21">
        <v>1323639</v>
      </c>
      <c r="N190" s="21"/>
      <c r="O190" s="21">
        <v>1007180</v>
      </c>
      <c r="P190" s="21"/>
      <c r="Q190" s="21">
        <v>50818</v>
      </c>
      <c r="S190" s="40">
        <v>2.31</v>
      </c>
      <c r="U190" s="88">
        <v>19.8</v>
      </c>
    </row>
    <row r="191" spans="1:21" x14ac:dyDescent="0.2">
      <c r="A191" s="3"/>
      <c r="C191" s="33" t="s">
        <v>174</v>
      </c>
      <c r="E191" s="108">
        <v>52778</v>
      </c>
      <c r="G191" s="2" t="s">
        <v>219</v>
      </c>
      <c r="H191" s="2" t="s">
        <v>63</v>
      </c>
      <c r="I191" s="1">
        <v>-1</v>
      </c>
      <c r="K191" s="23">
        <v>800780.88</v>
      </c>
      <c r="L191" s="20"/>
      <c r="M191" s="21">
        <v>28242</v>
      </c>
      <c r="N191" s="21"/>
      <c r="O191" s="21">
        <v>780547</v>
      </c>
      <c r="P191" s="21"/>
      <c r="Q191" s="21">
        <v>32851</v>
      </c>
      <c r="S191" s="40">
        <v>4.0999999999999996</v>
      </c>
      <c r="U191" s="88">
        <v>23.8</v>
      </c>
    </row>
    <row r="192" spans="1:21" x14ac:dyDescent="0.2">
      <c r="A192" s="3"/>
      <c r="C192" s="22"/>
      <c r="E192" s="2"/>
      <c r="G192" s="2"/>
      <c r="H192" s="2"/>
      <c r="I192" s="1"/>
      <c r="K192" s="6"/>
      <c r="M192" s="25"/>
      <c r="N192" s="11"/>
      <c r="O192" s="25"/>
      <c r="P192" s="11"/>
      <c r="Q192" s="25"/>
      <c r="S192" s="40"/>
      <c r="U192" s="88"/>
    </row>
    <row r="193" spans="1:21" x14ac:dyDescent="0.2">
      <c r="A193" s="3"/>
      <c r="C193" s="42" t="s">
        <v>34</v>
      </c>
      <c r="E193" s="2"/>
      <c r="G193" s="2"/>
      <c r="H193" s="2"/>
      <c r="I193" s="1"/>
      <c r="K193" s="6">
        <f>+SUBTOTAL(9,K174:K192)</f>
        <v>90382730.460000008</v>
      </c>
      <c r="M193" s="11">
        <f>+SUBTOTAL(9,M174:M192)</f>
        <v>31017549</v>
      </c>
      <c r="N193" s="11"/>
      <c r="O193" s="11">
        <f>+SUBTOTAL(9,O174:O192)</f>
        <v>67206503</v>
      </c>
      <c r="P193" s="11"/>
      <c r="Q193" s="11">
        <f>+SUBTOTAL(9,Q174:Q192)</f>
        <v>2413271</v>
      </c>
      <c r="S193" s="40">
        <f>Q193/K193*100</f>
        <v>2.6700576401240976</v>
      </c>
      <c r="U193" s="88">
        <f>ROUND(O193/Q193,1)</f>
        <v>27.8</v>
      </c>
    </row>
    <row r="194" spans="1:21" x14ac:dyDescent="0.2">
      <c r="A194" s="3"/>
      <c r="C194" s="22"/>
      <c r="E194" s="2"/>
      <c r="G194" s="2"/>
      <c r="H194" s="2"/>
      <c r="I194" s="1"/>
      <c r="K194" s="6"/>
      <c r="M194" s="11"/>
      <c r="N194" s="11"/>
      <c r="O194" s="11"/>
      <c r="P194" s="11"/>
      <c r="Q194" s="11"/>
      <c r="S194" s="40"/>
      <c r="U194" s="88"/>
    </row>
    <row r="195" spans="1:21" x14ac:dyDescent="0.2">
      <c r="A195" s="3">
        <v>342</v>
      </c>
      <c r="C195" s="4" t="s">
        <v>87</v>
      </c>
      <c r="K195" s="6"/>
      <c r="M195" s="11"/>
      <c r="N195" s="11"/>
      <c r="O195" s="11"/>
      <c r="P195" s="11"/>
      <c r="Q195" s="11"/>
      <c r="S195" s="40"/>
      <c r="U195" s="88"/>
    </row>
    <row r="196" spans="1:21" x14ac:dyDescent="0.2">
      <c r="A196" s="3"/>
      <c r="C196" s="86" t="s">
        <v>151</v>
      </c>
      <c r="E196" s="108">
        <v>56795</v>
      </c>
      <c r="G196" s="2" t="s">
        <v>220</v>
      </c>
      <c r="H196" s="2" t="s">
        <v>63</v>
      </c>
      <c r="I196" s="1">
        <v>-10</v>
      </c>
      <c r="K196" s="6">
        <v>6595518.0999999996</v>
      </c>
      <c r="L196" s="20"/>
      <c r="M196" s="21">
        <v>4068869</v>
      </c>
      <c r="N196" s="21"/>
      <c r="O196" s="21">
        <v>3186201</v>
      </c>
      <c r="P196" s="21"/>
      <c r="Q196" s="21">
        <v>100887</v>
      </c>
      <c r="S196" s="40">
        <v>1.53</v>
      </c>
      <c r="U196" s="88">
        <v>31.6</v>
      </c>
    </row>
    <row r="197" spans="1:21" x14ac:dyDescent="0.2">
      <c r="A197" s="3"/>
      <c r="C197" s="86" t="s">
        <v>205</v>
      </c>
      <c r="E197" s="108">
        <v>56795</v>
      </c>
      <c r="G197" s="2" t="s">
        <v>220</v>
      </c>
      <c r="H197" s="2" t="s">
        <v>63</v>
      </c>
      <c r="I197" s="1">
        <v>-10</v>
      </c>
      <c r="K197" s="6">
        <v>23410569.219999999</v>
      </c>
      <c r="L197" s="20"/>
      <c r="M197" s="21">
        <v>3480724</v>
      </c>
      <c r="N197" s="21"/>
      <c r="O197" s="21">
        <v>22270902</v>
      </c>
      <c r="P197" s="21"/>
      <c r="Q197" s="21">
        <v>705669</v>
      </c>
      <c r="S197" s="40">
        <v>3.01</v>
      </c>
      <c r="U197" s="88">
        <v>31.6</v>
      </c>
    </row>
    <row r="198" spans="1:21" x14ac:dyDescent="0.2">
      <c r="A198" s="3"/>
      <c r="C198" s="86" t="s">
        <v>170</v>
      </c>
      <c r="E198" s="108">
        <v>51682</v>
      </c>
      <c r="G198" s="2" t="s">
        <v>220</v>
      </c>
      <c r="H198" s="2" t="s">
        <v>63</v>
      </c>
      <c r="I198" s="1">
        <v>-6</v>
      </c>
      <c r="K198" s="6">
        <v>6851592.0999999996</v>
      </c>
      <c r="L198" s="20"/>
      <c r="M198" s="21">
        <v>793573</v>
      </c>
      <c r="N198" s="21"/>
      <c r="O198" s="21">
        <v>6469115</v>
      </c>
      <c r="P198" s="21"/>
      <c r="Q198" s="21">
        <v>321207</v>
      </c>
      <c r="S198" s="40">
        <v>4.6900000000000004</v>
      </c>
      <c r="U198" s="88">
        <v>20.100000000000001</v>
      </c>
    </row>
    <row r="199" spans="1:21" x14ac:dyDescent="0.2">
      <c r="A199" s="3"/>
      <c r="C199" s="33" t="s">
        <v>115</v>
      </c>
      <c r="E199" s="108">
        <v>52047</v>
      </c>
      <c r="G199" s="2" t="s">
        <v>220</v>
      </c>
      <c r="H199" s="2" t="s">
        <v>63</v>
      </c>
      <c r="I199" s="1">
        <v>-8</v>
      </c>
      <c r="K199" s="6">
        <v>239584.43</v>
      </c>
      <c r="L199" s="20"/>
      <c r="M199" s="21">
        <v>151371</v>
      </c>
      <c r="N199" s="21"/>
      <c r="O199" s="21">
        <v>107380</v>
      </c>
      <c r="P199" s="21"/>
      <c r="Q199" s="21">
        <v>5404</v>
      </c>
      <c r="S199" s="40">
        <v>2.2599999999999998</v>
      </c>
      <c r="U199" s="88">
        <v>19.899999999999999</v>
      </c>
    </row>
    <row r="200" spans="1:21" x14ac:dyDescent="0.2">
      <c r="A200" s="3"/>
      <c r="C200" s="33" t="s">
        <v>116</v>
      </c>
      <c r="E200" s="108">
        <v>52047</v>
      </c>
      <c r="G200" s="2" t="s">
        <v>220</v>
      </c>
      <c r="H200" s="2" t="s">
        <v>63</v>
      </c>
      <c r="I200" s="1">
        <v>-8</v>
      </c>
      <c r="K200" s="6">
        <v>239245.54</v>
      </c>
      <c r="L200" s="20"/>
      <c r="M200" s="21">
        <v>151169</v>
      </c>
      <c r="N200" s="21"/>
      <c r="O200" s="21">
        <v>107216</v>
      </c>
      <c r="P200" s="21"/>
      <c r="Q200" s="21">
        <v>5395</v>
      </c>
      <c r="S200" s="40">
        <v>2.2599999999999998</v>
      </c>
      <c r="U200" s="88">
        <v>19.899999999999999</v>
      </c>
    </row>
    <row r="201" spans="1:21" x14ac:dyDescent="0.2">
      <c r="A201" s="3"/>
      <c r="C201" s="36" t="s">
        <v>60</v>
      </c>
      <c r="E201" s="108">
        <v>52778</v>
      </c>
      <c r="G201" s="2" t="s">
        <v>220</v>
      </c>
      <c r="H201" s="2" t="s">
        <v>63</v>
      </c>
      <c r="I201" s="1">
        <v>-8</v>
      </c>
      <c r="K201" s="6">
        <v>5641750.8200000003</v>
      </c>
      <c r="L201" s="20"/>
      <c r="M201" s="21">
        <v>3057552</v>
      </c>
      <c r="N201" s="21"/>
      <c r="O201" s="21">
        <v>3035539</v>
      </c>
      <c r="P201" s="21"/>
      <c r="Q201" s="21">
        <v>139590</v>
      </c>
      <c r="S201" s="40">
        <v>2.4700000000000002</v>
      </c>
      <c r="U201" s="88">
        <v>21.7</v>
      </c>
    </row>
    <row r="202" spans="1:21" x14ac:dyDescent="0.2">
      <c r="A202" s="3"/>
      <c r="C202" s="33" t="s">
        <v>117</v>
      </c>
      <c r="E202" s="108">
        <v>52778</v>
      </c>
      <c r="G202" s="2" t="s">
        <v>220</v>
      </c>
      <c r="H202" s="2" t="s">
        <v>63</v>
      </c>
      <c r="I202" s="1">
        <v>-8</v>
      </c>
      <c r="K202" s="6">
        <v>578059.38</v>
      </c>
      <c r="L202" s="20"/>
      <c r="M202" s="21">
        <v>329545</v>
      </c>
      <c r="N202" s="21"/>
      <c r="O202" s="21">
        <v>294759</v>
      </c>
      <c r="P202" s="21"/>
      <c r="Q202" s="21">
        <v>13621</v>
      </c>
      <c r="S202" s="40">
        <v>2.36</v>
      </c>
      <c r="U202" s="88">
        <v>21.6</v>
      </c>
    </row>
    <row r="203" spans="1:21" x14ac:dyDescent="0.2">
      <c r="A203" s="3"/>
      <c r="C203" s="33" t="s">
        <v>118</v>
      </c>
      <c r="E203" s="108">
        <v>52778</v>
      </c>
      <c r="G203" s="2" t="s">
        <v>220</v>
      </c>
      <c r="H203" s="2" t="s">
        <v>63</v>
      </c>
      <c r="I203" s="1">
        <v>-8</v>
      </c>
      <c r="K203" s="6">
        <v>576385.74</v>
      </c>
      <c r="L203" s="20"/>
      <c r="M203" s="21">
        <v>328591</v>
      </c>
      <c r="N203" s="21"/>
      <c r="O203" s="21">
        <v>293906</v>
      </c>
      <c r="P203" s="21"/>
      <c r="Q203" s="21">
        <v>13582</v>
      </c>
      <c r="S203" s="40">
        <v>2.36</v>
      </c>
      <c r="U203" s="88">
        <v>21.6</v>
      </c>
    </row>
    <row r="204" spans="1:21" x14ac:dyDescent="0.2">
      <c r="A204" s="3"/>
      <c r="C204" s="33" t="s">
        <v>119</v>
      </c>
      <c r="E204" s="108">
        <v>52778</v>
      </c>
      <c r="G204" s="2" t="s">
        <v>220</v>
      </c>
      <c r="H204" s="2" t="s">
        <v>63</v>
      </c>
      <c r="I204" s="1">
        <v>-8</v>
      </c>
      <c r="K204" s="6">
        <v>593786.01</v>
      </c>
      <c r="L204" s="20"/>
      <c r="M204" s="21">
        <v>337525</v>
      </c>
      <c r="N204" s="21"/>
      <c r="O204" s="21">
        <v>303764</v>
      </c>
      <c r="P204" s="21"/>
      <c r="Q204" s="21">
        <v>14037</v>
      </c>
      <c r="S204" s="40">
        <v>2.36</v>
      </c>
      <c r="U204" s="88">
        <v>21.6</v>
      </c>
    </row>
    <row r="205" spans="1:21" x14ac:dyDescent="0.2">
      <c r="A205" s="3"/>
      <c r="C205" s="33" t="s">
        <v>120</v>
      </c>
      <c r="E205" s="108">
        <v>52778</v>
      </c>
      <c r="G205" s="2" t="s">
        <v>220</v>
      </c>
      <c r="H205" s="2" t="s">
        <v>63</v>
      </c>
      <c r="I205" s="1">
        <v>-8</v>
      </c>
      <c r="K205" s="6">
        <v>787212.6</v>
      </c>
      <c r="L205" s="20"/>
      <c r="M205" s="21">
        <v>366939</v>
      </c>
      <c r="N205" s="21"/>
      <c r="O205" s="21">
        <v>483251</v>
      </c>
      <c r="P205" s="21"/>
      <c r="Q205" s="21">
        <v>21939</v>
      </c>
      <c r="S205" s="40">
        <v>2.79</v>
      </c>
      <c r="U205" s="88">
        <v>22</v>
      </c>
    </row>
    <row r="206" spans="1:21" x14ac:dyDescent="0.2">
      <c r="A206" s="3"/>
      <c r="C206" s="33" t="s">
        <v>121</v>
      </c>
      <c r="E206" s="108">
        <v>51682</v>
      </c>
      <c r="G206" s="2" t="s">
        <v>220</v>
      </c>
      <c r="H206" s="2" t="s">
        <v>63</v>
      </c>
      <c r="I206" s="1">
        <v>-6</v>
      </c>
      <c r="K206" s="6">
        <v>795787.89</v>
      </c>
      <c r="L206" s="20"/>
      <c r="M206" s="21">
        <v>435928</v>
      </c>
      <c r="N206" s="21"/>
      <c r="O206" s="21">
        <v>407607</v>
      </c>
      <c r="P206" s="21"/>
      <c r="Q206" s="21">
        <v>21146</v>
      </c>
      <c r="S206" s="40">
        <v>2.66</v>
      </c>
      <c r="U206" s="88">
        <v>19.3</v>
      </c>
    </row>
    <row r="207" spans="1:21" x14ac:dyDescent="0.2">
      <c r="A207" s="3"/>
      <c r="C207" s="33" t="s">
        <v>122</v>
      </c>
      <c r="E207" s="108">
        <v>50951</v>
      </c>
      <c r="G207" s="2" t="s">
        <v>220</v>
      </c>
      <c r="H207" s="2" t="s">
        <v>63</v>
      </c>
      <c r="I207" s="1">
        <v>-6</v>
      </c>
      <c r="K207" s="6">
        <v>993493.11</v>
      </c>
      <c r="L207" s="20"/>
      <c r="M207" s="21">
        <v>429833</v>
      </c>
      <c r="N207" s="21"/>
      <c r="O207" s="21">
        <v>623270</v>
      </c>
      <c r="P207" s="21"/>
      <c r="Q207" s="21">
        <v>34339</v>
      </c>
      <c r="S207" s="40">
        <v>3.46</v>
      </c>
      <c r="U207" s="88">
        <v>18.2</v>
      </c>
    </row>
    <row r="208" spans="1:21" x14ac:dyDescent="0.2">
      <c r="A208" s="3"/>
      <c r="C208" s="33" t="s">
        <v>123</v>
      </c>
      <c r="E208" s="108">
        <v>50951</v>
      </c>
      <c r="G208" s="2" t="s">
        <v>220</v>
      </c>
      <c r="H208" s="2" t="s">
        <v>63</v>
      </c>
      <c r="I208" s="1">
        <v>-6</v>
      </c>
      <c r="K208" s="6">
        <v>959028.11</v>
      </c>
      <c r="L208" s="20"/>
      <c r="M208" s="21">
        <v>423482</v>
      </c>
      <c r="N208" s="21"/>
      <c r="O208" s="21">
        <v>593088</v>
      </c>
      <c r="P208" s="21"/>
      <c r="Q208" s="21">
        <v>32700</v>
      </c>
      <c r="S208" s="40">
        <v>3.41</v>
      </c>
      <c r="U208" s="88">
        <v>18.100000000000001</v>
      </c>
    </row>
    <row r="209" spans="1:21" x14ac:dyDescent="0.2">
      <c r="A209" s="3"/>
      <c r="C209" s="33" t="s">
        <v>124</v>
      </c>
      <c r="E209" s="108">
        <v>49490</v>
      </c>
      <c r="G209" s="2" t="s">
        <v>220</v>
      </c>
      <c r="H209" s="2" t="s">
        <v>63</v>
      </c>
      <c r="I209" s="1">
        <v>-6</v>
      </c>
      <c r="K209" s="6">
        <v>263045.52</v>
      </c>
      <c r="L209" s="20"/>
      <c r="M209" s="21">
        <v>199653</v>
      </c>
      <c r="N209" s="21"/>
      <c r="O209" s="21">
        <v>79175</v>
      </c>
      <c r="P209" s="21"/>
      <c r="Q209" s="21">
        <v>5476</v>
      </c>
      <c r="S209" s="40">
        <v>2.08</v>
      </c>
      <c r="U209" s="88">
        <v>14.5</v>
      </c>
    </row>
    <row r="210" spans="1:21" x14ac:dyDescent="0.2">
      <c r="A210" s="3"/>
      <c r="C210" s="33" t="s">
        <v>125</v>
      </c>
      <c r="E210" s="108">
        <v>49125</v>
      </c>
      <c r="G210" s="2" t="s">
        <v>220</v>
      </c>
      <c r="H210" s="2" t="s">
        <v>63</v>
      </c>
      <c r="I210" s="1">
        <v>-6</v>
      </c>
      <c r="K210" s="6">
        <v>3155168.57</v>
      </c>
      <c r="L210" s="20"/>
      <c r="M210" s="21">
        <v>1795375</v>
      </c>
      <c r="N210" s="21"/>
      <c r="O210" s="21">
        <v>1549104</v>
      </c>
      <c r="P210" s="21"/>
      <c r="Q210" s="21">
        <v>116293</v>
      </c>
      <c r="S210" s="40">
        <v>3.69</v>
      </c>
      <c r="T210" s="41"/>
      <c r="U210" s="88">
        <v>13.3</v>
      </c>
    </row>
    <row r="211" spans="1:21" x14ac:dyDescent="0.2">
      <c r="A211" s="3"/>
      <c r="C211" s="33" t="s">
        <v>126</v>
      </c>
      <c r="E211" s="108">
        <v>49490</v>
      </c>
      <c r="G211" s="2" t="s">
        <v>220</v>
      </c>
      <c r="H211" s="2" t="s">
        <v>63</v>
      </c>
      <c r="I211" s="1">
        <v>-6</v>
      </c>
      <c r="K211" s="6">
        <v>282445.64</v>
      </c>
      <c r="L211" s="20"/>
      <c r="M211" s="21">
        <v>137461</v>
      </c>
      <c r="N211" s="21"/>
      <c r="O211" s="21">
        <v>161931</v>
      </c>
      <c r="P211" s="21"/>
      <c r="Q211" s="21">
        <v>11229</v>
      </c>
      <c r="S211" s="40">
        <v>3.98</v>
      </c>
      <c r="U211" s="88">
        <v>14.4</v>
      </c>
    </row>
    <row r="212" spans="1:21" x14ac:dyDescent="0.2">
      <c r="A212" s="3"/>
      <c r="C212" s="33" t="s">
        <v>127</v>
      </c>
      <c r="E212" s="108">
        <v>49856</v>
      </c>
      <c r="G212" s="2" t="s">
        <v>220</v>
      </c>
      <c r="H212" s="2" t="s">
        <v>63</v>
      </c>
      <c r="I212" s="1">
        <v>-6</v>
      </c>
      <c r="K212" s="6">
        <v>301560.87</v>
      </c>
      <c r="L212" s="20"/>
      <c r="M212" s="21">
        <v>187775</v>
      </c>
      <c r="N212" s="21"/>
      <c r="O212" s="21">
        <v>131880</v>
      </c>
      <c r="P212" s="21"/>
      <c r="Q212" s="21">
        <v>8603</v>
      </c>
      <c r="S212" s="40">
        <v>2.85</v>
      </c>
      <c r="U212" s="88">
        <v>15.3</v>
      </c>
    </row>
    <row r="213" spans="1:21" x14ac:dyDescent="0.2">
      <c r="A213" s="3"/>
      <c r="C213" s="64" t="s">
        <v>196</v>
      </c>
      <c r="E213" s="108">
        <v>51682</v>
      </c>
      <c r="G213" s="2" t="s">
        <v>220</v>
      </c>
      <c r="H213" s="2" t="s">
        <v>63</v>
      </c>
      <c r="I213" s="1">
        <v>-6</v>
      </c>
      <c r="K213" s="6">
        <v>8346665.9800000004</v>
      </c>
      <c r="L213" s="20"/>
      <c r="M213" s="21">
        <v>6348974</v>
      </c>
      <c r="N213" s="21"/>
      <c r="O213" s="21">
        <v>2498492</v>
      </c>
      <c r="P213" s="21"/>
      <c r="Q213" s="21">
        <v>136741</v>
      </c>
      <c r="S213" s="40">
        <v>1.64</v>
      </c>
      <c r="U213" s="88">
        <v>18.3</v>
      </c>
    </row>
    <row r="214" spans="1:21" x14ac:dyDescent="0.2">
      <c r="A214" s="3"/>
      <c r="C214" s="33" t="s">
        <v>128</v>
      </c>
      <c r="E214" s="108">
        <v>45838</v>
      </c>
      <c r="G214" s="2" t="s">
        <v>220</v>
      </c>
      <c r="H214" s="2" t="s">
        <v>63</v>
      </c>
      <c r="I214" s="1">
        <v>-12</v>
      </c>
      <c r="K214" s="6">
        <v>496457.67</v>
      </c>
      <c r="L214" s="20"/>
      <c r="M214" s="21">
        <v>439127</v>
      </c>
      <c r="N214" s="21"/>
      <c r="O214" s="21">
        <v>116906</v>
      </c>
      <c r="P214" s="21"/>
      <c r="Q214" s="21">
        <v>23562</v>
      </c>
      <c r="S214" s="40">
        <v>4.75</v>
      </c>
      <c r="U214" s="88">
        <v>5</v>
      </c>
    </row>
    <row r="215" spans="1:21" x14ac:dyDescent="0.2">
      <c r="A215" s="3"/>
      <c r="C215" s="33" t="s">
        <v>129</v>
      </c>
      <c r="E215" s="108">
        <v>51682</v>
      </c>
      <c r="G215" s="2" t="s">
        <v>220</v>
      </c>
      <c r="H215" s="2" t="s">
        <v>63</v>
      </c>
      <c r="I215" s="1">
        <v>-6</v>
      </c>
      <c r="K215" s="23">
        <v>1977968.08</v>
      </c>
      <c r="L215" s="20"/>
      <c r="M215" s="21">
        <v>1256991</v>
      </c>
      <c r="N215" s="21"/>
      <c r="O215" s="21">
        <v>839655</v>
      </c>
      <c r="P215" s="21"/>
      <c r="Q215" s="21">
        <v>44201</v>
      </c>
      <c r="S215" s="40">
        <v>2.23</v>
      </c>
      <c r="U215" s="88">
        <v>19</v>
      </c>
    </row>
    <row r="216" spans="1:21" x14ac:dyDescent="0.2">
      <c r="A216" s="3"/>
      <c r="E216" s="2"/>
      <c r="G216" s="2"/>
      <c r="H216" s="2"/>
      <c r="I216" s="1"/>
      <c r="K216" s="6"/>
      <c r="M216" s="25"/>
      <c r="N216" s="11"/>
      <c r="O216" s="25"/>
      <c r="P216" s="11"/>
      <c r="Q216" s="25"/>
      <c r="S216" s="40"/>
      <c r="U216" s="88"/>
    </row>
    <row r="217" spans="1:21" x14ac:dyDescent="0.2">
      <c r="A217" s="3"/>
      <c r="C217" s="42" t="s">
        <v>145</v>
      </c>
      <c r="E217" s="2"/>
      <c r="G217" s="2"/>
      <c r="H217" s="2"/>
      <c r="I217" s="1"/>
      <c r="K217" s="6">
        <f>+SUBTOTAL(9,K196:K216)</f>
        <v>63085325.38000001</v>
      </c>
      <c r="M217" s="11">
        <f>+SUBTOTAL(9,M196:M216)</f>
        <v>24720457</v>
      </c>
      <c r="N217" s="11"/>
      <c r="O217" s="11">
        <f>+SUBTOTAL(9,O196:O216)</f>
        <v>43553141</v>
      </c>
      <c r="P217" s="11"/>
      <c r="Q217" s="11">
        <f>+SUBTOTAL(9,Q196:Q216)</f>
        <v>1775621</v>
      </c>
      <c r="S217" s="40">
        <f>Q217/K217*100</f>
        <v>2.8146339728049123</v>
      </c>
      <c r="U217" s="88">
        <f>ROUND(O217/Q217,1)</f>
        <v>24.5</v>
      </c>
    </row>
    <row r="218" spans="1:21" x14ac:dyDescent="0.2">
      <c r="A218" s="3"/>
      <c r="E218" s="2"/>
      <c r="G218" s="2"/>
      <c r="H218" s="2"/>
      <c r="I218" s="1"/>
      <c r="K218" s="6"/>
      <c r="M218" s="11"/>
      <c r="N218" s="11"/>
      <c r="O218" s="11"/>
      <c r="P218" s="11"/>
      <c r="Q218" s="11"/>
      <c r="S218" s="40"/>
      <c r="U218" s="88"/>
    </row>
    <row r="219" spans="1:21" x14ac:dyDescent="0.2">
      <c r="A219" s="3">
        <v>343</v>
      </c>
      <c r="C219" s="4" t="s">
        <v>61</v>
      </c>
      <c r="K219" s="6"/>
      <c r="M219" s="11"/>
      <c r="N219" s="11"/>
      <c r="O219" s="11"/>
      <c r="P219" s="11"/>
      <c r="Q219" s="11"/>
      <c r="S219" s="40"/>
      <c r="U219" s="88"/>
    </row>
    <row r="220" spans="1:21" x14ac:dyDescent="0.2">
      <c r="A220" s="3"/>
      <c r="C220" s="86" t="s">
        <v>151</v>
      </c>
      <c r="E220" s="108">
        <v>56795</v>
      </c>
      <c r="G220" s="2" t="s">
        <v>140</v>
      </c>
      <c r="H220" s="2" t="s">
        <v>63</v>
      </c>
      <c r="I220" s="1">
        <v>-10</v>
      </c>
      <c r="K220" s="6">
        <v>271383248.64999998</v>
      </c>
      <c r="L220" s="20"/>
      <c r="M220" s="21">
        <v>23490766</v>
      </c>
      <c r="N220" s="21"/>
      <c r="O220" s="21">
        <v>275030808</v>
      </c>
      <c r="P220" s="21"/>
      <c r="Q220" s="21">
        <v>9481171</v>
      </c>
      <c r="S220" s="40">
        <v>3.49</v>
      </c>
      <c r="U220" s="88">
        <v>29</v>
      </c>
    </row>
    <row r="221" spans="1:21" x14ac:dyDescent="0.2">
      <c r="A221" s="3"/>
      <c r="C221" s="33" t="s">
        <v>115</v>
      </c>
      <c r="E221" s="108">
        <v>52047</v>
      </c>
      <c r="G221" s="2" t="s">
        <v>140</v>
      </c>
      <c r="H221" s="2" t="s">
        <v>63</v>
      </c>
      <c r="I221" s="1">
        <v>-8</v>
      </c>
      <c r="K221" s="6">
        <v>36440838.659999996</v>
      </c>
      <c r="L221" s="20"/>
      <c r="M221" s="21">
        <v>19076162</v>
      </c>
      <c r="N221" s="21"/>
      <c r="O221" s="21">
        <v>20279944</v>
      </c>
      <c r="P221" s="21"/>
      <c r="Q221" s="21">
        <v>1078444</v>
      </c>
      <c r="S221" s="40">
        <v>2.96</v>
      </c>
      <c r="U221" s="88">
        <v>18.8</v>
      </c>
    </row>
    <row r="222" spans="1:21" x14ac:dyDescent="0.2">
      <c r="A222" s="3"/>
      <c r="C222" s="33" t="s">
        <v>116</v>
      </c>
      <c r="E222" s="108">
        <v>52047</v>
      </c>
      <c r="G222" s="2" t="s">
        <v>140</v>
      </c>
      <c r="H222" s="2" t="s">
        <v>63</v>
      </c>
      <c r="I222" s="1">
        <v>-8</v>
      </c>
      <c r="K222" s="6">
        <v>34746351.799999997</v>
      </c>
      <c r="L222" s="20"/>
      <c r="M222" s="21">
        <v>19122536</v>
      </c>
      <c r="N222" s="21"/>
      <c r="O222" s="21">
        <v>18403524</v>
      </c>
      <c r="P222" s="21"/>
      <c r="Q222" s="21">
        <v>985910</v>
      </c>
      <c r="S222" s="40">
        <v>2.84</v>
      </c>
      <c r="U222" s="88">
        <v>18.7</v>
      </c>
    </row>
    <row r="223" spans="1:21" x14ac:dyDescent="0.2">
      <c r="A223" s="3"/>
      <c r="C223" s="33" t="s">
        <v>117</v>
      </c>
      <c r="E223" s="108">
        <v>52778</v>
      </c>
      <c r="G223" s="2" t="s">
        <v>140</v>
      </c>
      <c r="H223" s="2" t="s">
        <v>63</v>
      </c>
      <c r="I223" s="1">
        <v>-8</v>
      </c>
      <c r="K223" s="6">
        <v>26735721.629999999</v>
      </c>
      <c r="L223" s="20"/>
      <c r="M223" s="21">
        <v>12569268</v>
      </c>
      <c r="N223" s="21"/>
      <c r="O223" s="21">
        <v>16305311</v>
      </c>
      <c r="P223" s="21"/>
      <c r="Q223" s="21">
        <v>798499</v>
      </c>
      <c r="S223" s="40">
        <v>2.99</v>
      </c>
      <c r="U223" s="88">
        <v>20.399999999999999</v>
      </c>
    </row>
    <row r="224" spans="1:21" x14ac:dyDescent="0.2">
      <c r="A224" s="3"/>
      <c r="C224" s="33" t="s">
        <v>118</v>
      </c>
      <c r="E224" s="108">
        <v>52778</v>
      </c>
      <c r="G224" s="2" t="s">
        <v>140</v>
      </c>
      <c r="H224" s="2" t="s">
        <v>63</v>
      </c>
      <c r="I224" s="1">
        <v>-8</v>
      </c>
      <c r="K224" s="6">
        <v>25385572.68</v>
      </c>
      <c r="L224" s="20"/>
      <c r="M224" s="21">
        <v>12843344</v>
      </c>
      <c r="N224" s="21"/>
      <c r="O224" s="21">
        <v>14573074</v>
      </c>
      <c r="P224" s="21"/>
      <c r="Q224" s="21">
        <v>720537</v>
      </c>
      <c r="S224" s="40">
        <v>2.84</v>
      </c>
      <c r="U224" s="88">
        <v>20.2</v>
      </c>
    </row>
    <row r="225" spans="1:21" x14ac:dyDescent="0.2">
      <c r="A225" s="3"/>
      <c r="C225" s="33" t="s">
        <v>119</v>
      </c>
      <c r="E225" s="108">
        <v>52778</v>
      </c>
      <c r="G225" s="2" t="s">
        <v>140</v>
      </c>
      <c r="H225" s="2" t="s">
        <v>63</v>
      </c>
      <c r="I225" s="1">
        <v>-8</v>
      </c>
      <c r="K225" s="6">
        <v>25404027</v>
      </c>
      <c r="L225" s="20"/>
      <c r="M225" s="21">
        <v>13102216</v>
      </c>
      <c r="N225" s="21"/>
      <c r="O225" s="21">
        <v>14334133</v>
      </c>
      <c r="P225" s="21"/>
      <c r="Q225" s="21">
        <v>708567</v>
      </c>
      <c r="S225" s="40">
        <v>2.79</v>
      </c>
      <c r="U225" s="88">
        <v>20.2</v>
      </c>
    </row>
    <row r="226" spans="1:21" x14ac:dyDescent="0.2">
      <c r="A226" s="3"/>
      <c r="C226" s="33" t="s">
        <v>120</v>
      </c>
      <c r="E226" s="108">
        <v>52778</v>
      </c>
      <c r="G226" s="2" t="s">
        <v>140</v>
      </c>
      <c r="H226" s="2" t="s">
        <v>63</v>
      </c>
      <c r="I226" s="1">
        <v>-8</v>
      </c>
      <c r="K226" s="6">
        <v>25996969.379999999</v>
      </c>
      <c r="L226" s="20"/>
      <c r="M226" s="21">
        <v>13131439</v>
      </c>
      <c r="N226" s="21"/>
      <c r="O226" s="21">
        <v>14945288</v>
      </c>
      <c r="P226" s="21"/>
      <c r="Q226" s="21">
        <v>735715</v>
      </c>
      <c r="S226" s="40">
        <v>2.83</v>
      </c>
      <c r="U226" s="88">
        <v>20.3</v>
      </c>
    </row>
    <row r="227" spans="1:21" x14ac:dyDescent="0.2">
      <c r="A227" s="3"/>
      <c r="C227" s="33" t="s">
        <v>121</v>
      </c>
      <c r="E227" s="108">
        <v>51682</v>
      </c>
      <c r="G227" s="2" t="s">
        <v>140</v>
      </c>
      <c r="H227" s="2" t="s">
        <v>63</v>
      </c>
      <c r="I227" s="1">
        <v>-6</v>
      </c>
      <c r="K227" s="6">
        <v>16691313.75</v>
      </c>
      <c r="L227" s="20"/>
      <c r="M227" s="21">
        <v>8330574</v>
      </c>
      <c r="N227" s="21"/>
      <c r="O227" s="21">
        <v>9362219</v>
      </c>
      <c r="P227" s="21"/>
      <c r="Q227" s="21">
        <v>511612</v>
      </c>
      <c r="S227" s="40">
        <v>3.07</v>
      </c>
      <c r="U227" s="88">
        <v>18.3</v>
      </c>
    </row>
    <row r="228" spans="1:21" x14ac:dyDescent="0.2">
      <c r="A228" s="85"/>
      <c r="C228" s="33" t="s">
        <v>122</v>
      </c>
      <c r="E228" s="108">
        <v>50951</v>
      </c>
      <c r="G228" s="2" t="s">
        <v>140</v>
      </c>
      <c r="H228" s="2" t="s">
        <v>63</v>
      </c>
      <c r="I228" s="1">
        <v>-6</v>
      </c>
      <c r="K228" s="6">
        <v>43034791.909999996</v>
      </c>
      <c r="L228" s="20"/>
      <c r="M228" s="21">
        <v>19450048</v>
      </c>
      <c r="N228" s="21"/>
      <c r="O228" s="21">
        <v>26166831</v>
      </c>
      <c r="P228" s="21"/>
      <c r="Q228" s="21">
        <v>1544488</v>
      </c>
      <c r="S228" s="40">
        <v>3.59</v>
      </c>
      <c r="U228" s="88">
        <v>16.899999999999999</v>
      </c>
    </row>
    <row r="229" spans="1:21" x14ac:dyDescent="0.2">
      <c r="A229" s="3"/>
      <c r="C229" s="33" t="s">
        <v>123</v>
      </c>
      <c r="E229" s="108">
        <v>50951</v>
      </c>
      <c r="G229" s="2" t="s">
        <v>140</v>
      </c>
      <c r="H229" s="2" t="s">
        <v>63</v>
      </c>
      <c r="I229" s="1">
        <v>-6</v>
      </c>
      <c r="K229" s="6">
        <v>32214803.190000001</v>
      </c>
      <c r="L229" s="20"/>
      <c r="M229" s="21">
        <v>21060936</v>
      </c>
      <c r="N229" s="21"/>
      <c r="O229" s="21">
        <v>13086755</v>
      </c>
      <c r="P229" s="21"/>
      <c r="Q229" s="21">
        <v>803214</v>
      </c>
      <c r="S229" s="40">
        <v>2.4900000000000002</v>
      </c>
      <c r="U229" s="88">
        <v>16.3</v>
      </c>
    </row>
    <row r="230" spans="1:21" x14ac:dyDescent="0.2">
      <c r="A230" s="3"/>
      <c r="C230" s="33" t="s">
        <v>124</v>
      </c>
      <c r="E230" s="108">
        <v>49490</v>
      </c>
      <c r="G230" s="2" t="s">
        <v>140</v>
      </c>
      <c r="H230" s="2" t="s">
        <v>63</v>
      </c>
      <c r="I230" s="1">
        <v>-6</v>
      </c>
      <c r="K230" s="6">
        <v>26681256.469999999</v>
      </c>
      <c r="L230" s="20"/>
      <c r="M230" s="21">
        <v>21580721</v>
      </c>
      <c r="N230" s="21"/>
      <c r="O230" s="21">
        <v>6701411</v>
      </c>
      <c r="P230" s="21"/>
      <c r="Q230" s="21">
        <v>500210</v>
      </c>
      <c r="S230" s="40">
        <v>1.87</v>
      </c>
      <c r="U230" s="88">
        <v>13.4</v>
      </c>
    </row>
    <row r="231" spans="1:21" x14ac:dyDescent="0.2">
      <c r="A231" s="44"/>
      <c r="C231" s="33" t="s">
        <v>125</v>
      </c>
      <c r="E231" s="108">
        <v>49125</v>
      </c>
      <c r="G231" s="2" t="s">
        <v>140</v>
      </c>
      <c r="H231" s="2" t="s">
        <v>63</v>
      </c>
      <c r="I231" s="1">
        <v>-6</v>
      </c>
      <c r="K231" s="6">
        <v>28833202.469999999</v>
      </c>
      <c r="L231" s="20"/>
      <c r="M231" s="21">
        <v>17319900</v>
      </c>
      <c r="N231" s="21"/>
      <c r="O231" s="21">
        <v>13243295</v>
      </c>
      <c r="P231" s="21"/>
      <c r="Q231" s="21">
        <v>1046387</v>
      </c>
      <c r="S231" s="40">
        <v>3.63</v>
      </c>
      <c r="U231" s="88">
        <v>12.7</v>
      </c>
    </row>
    <row r="232" spans="1:21" x14ac:dyDescent="0.2">
      <c r="A232" s="3"/>
      <c r="C232" s="33" t="s">
        <v>126</v>
      </c>
      <c r="E232" s="108">
        <v>49490</v>
      </c>
      <c r="G232" s="2" t="s">
        <v>140</v>
      </c>
      <c r="H232" s="2" t="s">
        <v>63</v>
      </c>
      <c r="I232" s="1">
        <v>-6</v>
      </c>
      <c r="K232" s="6">
        <v>25934235.140000001</v>
      </c>
      <c r="L232" s="20"/>
      <c r="M232" s="21">
        <v>14961883</v>
      </c>
      <c r="N232" s="21"/>
      <c r="O232" s="21">
        <v>12528406</v>
      </c>
      <c r="P232" s="21"/>
      <c r="Q232" s="21">
        <v>925614</v>
      </c>
      <c r="S232" s="40">
        <v>3.57</v>
      </c>
      <c r="U232" s="88">
        <v>13.5</v>
      </c>
    </row>
    <row r="233" spans="1:21" x14ac:dyDescent="0.2">
      <c r="A233" s="3"/>
      <c r="C233" s="33" t="s">
        <v>127</v>
      </c>
      <c r="E233" s="108">
        <v>49856</v>
      </c>
      <c r="G233" s="2" t="s">
        <v>140</v>
      </c>
      <c r="H233" s="2" t="s">
        <v>63</v>
      </c>
      <c r="I233" s="1">
        <v>-6</v>
      </c>
      <c r="K233" s="6">
        <v>42711831.420000002</v>
      </c>
      <c r="L233" s="20"/>
      <c r="M233" s="21">
        <v>28499423</v>
      </c>
      <c r="N233" s="21"/>
      <c r="O233" s="21">
        <v>16775118</v>
      </c>
      <c r="P233" s="21"/>
      <c r="Q233" s="21">
        <v>1163107</v>
      </c>
      <c r="S233" s="40">
        <v>2.72</v>
      </c>
      <c r="U233" s="88">
        <v>14.4</v>
      </c>
    </row>
    <row r="234" spans="1:21" x14ac:dyDescent="0.2">
      <c r="A234" s="3"/>
      <c r="C234" s="33" t="s">
        <v>129</v>
      </c>
      <c r="E234" s="108">
        <v>51682</v>
      </c>
      <c r="G234" s="2" t="s">
        <v>140</v>
      </c>
      <c r="H234" s="2" t="s">
        <v>63</v>
      </c>
      <c r="I234" s="1">
        <v>-6</v>
      </c>
      <c r="K234" s="23">
        <v>19578532.350000001</v>
      </c>
      <c r="L234" s="20"/>
      <c r="M234" s="65">
        <v>9883680</v>
      </c>
      <c r="N234" s="21"/>
      <c r="O234" s="65">
        <v>10869564</v>
      </c>
      <c r="P234" s="21"/>
      <c r="Q234" s="65">
        <v>602687</v>
      </c>
      <c r="S234" s="40">
        <v>3.08</v>
      </c>
      <c r="U234" s="88">
        <v>18</v>
      </c>
    </row>
    <row r="235" spans="1:21" x14ac:dyDescent="0.2">
      <c r="A235" s="3"/>
      <c r="E235" s="2"/>
      <c r="G235" s="2"/>
      <c r="H235" s="2"/>
      <c r="I235" s="1"/>
      <c r="K235" s="6"/>
      <c r="L235" s="20"/>
      <c r="M235" s="21"/>
      <c r="N235" s="21"/>
      <c r="O235" s="21"/>
      <c r="P235" s="21"/>
      <c r="Q235" s="21"/>
      <c r="S235" s="40"/>
      <c r="U235" s="88"/>
    </row>
    <row r="236" spans="1:21" x14ac:dyDescent="0.2">
      <c r="A236" s="3"/>
      <c r="C236" s="42" t="s">
        <v>62</v>
      </c>
      <c r="E236" s="2"/>
      <c r="G236" s="2"/>
      <c r="H236" s="2"/>
      <c r="I236" s="1"/>
      <c r="K236" s="6">
        <f>+SUBTOTAL(9,K220:K235)</f>
        <v>681772696.5</v>
      </c>
      <c r="M236" s="11">
        <f>+SUBTOTAL(9,M220:M235)</f>
        <v>254422896</v>
      </c>
      <c r="N236" s="11"/>
      <c r="O236" s="11">
        <f>+SUBTOTAL(9,O220:O235)</f>
        <v>482605681</v>
      </c>
      <c r="P236" s="11"/>
      <c r="Q236" s="11">
        <f>+SUBTOTAL(9,Q220:Q235)</f>
        <v>21606162</v>
      </c>
      <c r="S236" s="40">
        <f>Q236/K236*100</f>
        <v>3.1691151773778903</v>
      </c>
      <c r="U236" s="88">
        <f>ROUND(O236/Q236,1)</f>
        <v>22.3</v>
      </c>
    </row>
    <row r="237" spans="1:21" x14ac:dyDescent="0.2">
      <c r="A237" s="3"/>
      <c r="E237" s="2"/>
      <c r="G237" s="2"/>
      <c r="H237" s="2"/>
      <c r="I237" s="1"/>
      <c r="K237" s="6"/>
      <c r="M237" s="11"/>
      <c r="N237" s="11"/>
      <c r="O237" s="11"/>
      <c r="P237" s="11"/>
      <c r="Q237" s="11"/>
      <c r="S237" s="40"/>
      <c r="U237" s="88"/>
    </row>
    <row r="238" spans="1:21" x14ac:dyDescent="0.2">
      <c r="A238" s="3">
        <v>344</v>
      </c>
      <c r="C238" s="4" t="s">
        <v>35</v>
      </c>
      <c r="K238" s="6"/>
      <c r="M238" s="11"/>
      <c r="N238" s="11"/>
      <c r="O238" s="11"/>
      <c r="P238" s="11"/>
      <c r="Q238" s="11"/>
      <c r="S238" s="40"/>
      <c r="U238" s="88"/>
    </row>
    <row r="239" spans="1:21" x14ac:dyDescent="0.2">
      <c r="A239" s="3"/>
      <c r="C239" s="86" t="s">
        <v>151</v>
      </c>
      <c r="E239" s="108">
        <v>56795</v>
      </c>
      <c r="G239" s="2" t="s">
        <v>221</v>
      </c>
      <c r="H239" s="2" t="s">
        <v>63</v>
      </c>
      <c r="I239" s="1">
        <v>-10</v>
      </c>
      <c r="K239" s="6">
        <v>62784586.920000002</v>
      </c>
      <c r="L239" s="20"/>
      <c r="M239" s="21">
        <v>10831929</v>
      </c>
      <c r="N239" s="21"/>
      <c r="O239" s="21">
        <v>58231117</v>
      </c>
      <c r="P239" s="21"/>
      <c r="Q239" s="21">
        <v>1758259</v>
      </c>
      <c r="S239" s="40">
        <v>2.8</v>
      </c>
      <c r="U239" s="88">
        <v>33.1</v>
      </c>
    </row>
    <row r="240" spans="1:21" x14ac:dyDescent="0.2">
      <c r="A240" s="3"/>
      <c r="C240" s="33" t="s">
        <v>115</v>
      </c>
      <c r="E240" s="108">
        <v>52047</v>
      </c>
      <c r="G240" s="2" t="s">
        <v>221</v>
      </c>
      <c r="H240" s="2" t="s">
        <v>63</v>
      </c>
      <c r="I240" s="1">
        <v>-8</v>
      </c>
      <c r="K240" s="6">
        <v>4001968.45</v>
      </c>
      <c r="L240" s="20"/>
      <c r="M240" s="21">
        <v>2350314</v>
      </c>
      <c r="N240" s="21"/>
      <c r="O240" s="21">
        <v>1971812</v>
      </c>
      <c r="P240" s="21"/>
      <c r="Q240" s="21">
        <v>95485</v>
      </c>
      <c r="S240" s="40">
        <v>2.39</v>
      </c>
      <c r="U240" s="88">
        <v>20.7</v>
      </c>
    </row>
    <row r="241" spans="1:21" x14ac:dyDescent="0.2">
      <c r="A241" s="3"/>
      <c r="C241" s="33" t="s">
        <v>116</v>
      </c>
      <c r="E241" s="108">
        <v>52047</v>
      </c>
      <c r="G241" s="2" t="s">
        <v>221</v>
      </c>
      <c r="H241" s="2" t="s">
        <v>63</v>
      </c>
      <c r="I241" s="1">
        <v>-8</v>
      </c>
      <c r="K241" s="6">
        <v>3905587.36</v>
      </c>
      <c r="L241" s="20"/>
      <c r="M241" s="21">
        <v>2253998</v>
      </c>
      <c r="N241" s="21"/>
      <c r="O241" s="21">
        <v>1964036</v>
      </c>
      <c r="P241" s="21"/>
      <c r="Q241" s="21">
        <v>95129</v>
      </c>
      <c r="S241" s="40">
        <v>2.44</v>
      </c>
      <c r="U241" s="88">
        <v>20.6</v>
      </c>
    </row>
    <row r="242" spans="1:21" x14ac:dyDescent="0.2">
      <c r="A242" s="3"/>
      <c r="C242" s="33" t="s">
        <v>117</v>
      </c>
      <c r="E242" s="108">
        <v>52778</v>
      </c>
      <c r="G242" s="2" t="s">
        <v>221</v>
      </c>
      <c r="H242" s="2" t="s">
        <v>63</v>
      </c>
      <c r="I242" s="1">
        <v>-8</v>
      </c>
      <c r="K242" s="6">
        <v>3065508.07</v>
      </c>
      <c r="L242" s="20"/>
      <c r="M242" s="21">
        <v>1599516</v>
      </c>
      <c r="N242" s="21"/>
      <c r="O242" s="21">
        <v>1711233</v>
      </c>
      <c r="P242" s="21"/>
      <c r="Q242" s="21">
        <v>75991</v>
      </c>
      <c r="S242" s="40">
        <v>2.48</v>
      </c>
      <c r="U242" s="88">
        <v>22.5</v>
      </c>
    </row>
    <row r="243" spans="1:21" x14ac:dyDescent="0.2">
      <c r="A243" s="3"/>
      <c r="C243" s="33" t="s">
        <v>118</v>
      </c>
      <c r="E243" s="108">
        <v>52778</v>
      </c>
      <c r="G243" s="2" t="s">
        <v>221</v>
      </c>
      <c r="H243" s="2" t="s">
        <v>63</v>
      </c>
      <c r="I243" s="1">
        <v>-8</v>
      </c>
      <c r="K243" s="6">
        <v>3053037.79</v>
      </c>
      <c r="L243" s="20"/>
      <c r="M243" s="21">
        <v>1592676</v>
      </c>
      <c r="N243" s="21"/>
      <c r="O243" s="21">
        <v>1704605</v>
      </c>
      <c r="P243" s="21"/>
      <c r="Q243" s="21">
        <v>75696</v>
      </c>
      <c r="S243" s="40">
        <v>2.48</v>
      </c>
      <c r="U243" s="88">
        <v>22.5</v>
      </c>
    </row>
    <row r="244" spans="1:21" x14ac:dyDescent="0.2">
      <c r="A244" s="3"/>
      <c r="C244" s="33" t="s">
        <v>119</v>
      </c>
      <c r="E244" s="108">
        <v>52778</v>
      </c>
      <c r="G244" s="2" t="s">
        <v>221</v>
      </c>
      <c r="H244" s="2" t="s">
        <v>63</v>
      </c>
      <c r="I244" s="1">
        <v>-8</v>
      </c>
      <c r="K244" s="6">
        <v>3483804.51</v>
      </c>
      <c r="L244" s="20"/>
      <c r="M244" s="21">
        <v>1157277</v>
      </c>
      <c r="N244" s="21"/>
      <c r="O244" s="21">
        <v>2605232</v>
      </c>
      <c r="P244" s="21"/>
      <c r="Q244" s="21">
        <v>114336</v>
      </c>
      <c r="S244" s="40">
        <v>3.28</v>
      </c>
      <c r="U244" s="88">
        <v>22.8</v>
      </c>
    </row>
    <row r="245" spans="1:21" x14ac:dyDescent="0.2">
      <c r="A245" s="3"/>
      <c r="C245" s="33" t="s">
        <v>120</v>
      </c>
      <c r="E245" s="108">
        <v>52778</v>
      </c>
      <c r="G245" s="2" t="s">
        <v>221</v>
      </c>
      <c r="H245" s="2" t="s">
        <v>63</v>
      </c>
      <c r="I245" s="1">
        <v>-8</v>
      </c>
      <c r="K245" s="6">
        <v>3315657.6</v>
      </c>
      <c r="L245" s="20"/>
      <c r="M245" s="21">
        <v>1664621</v>
      </c>
      <c r="N245" s="21"/>
      <c r="O245" s="21">
        <v>1916289</v>
      </c>
      <c r="P245" s="21"/>
      <c r="Q245" s="21">
        <v>84754</v>
      </c>
      <c r="S245" s="40">
        <v>2.56</v>
      </c>
      <c r="U245" s="88">
        <v>22.6</v>
      </c>
    </row>
    <row r="246" spans="1:21" x14ac:dyDescent="0.2">
      <c r="A246" s="3"/>
      <c r="C246" s="33" t="s">
        <v>121</v>
      </c>
      <c r="E246" s="108">
        <v>51682</v>
      </c>
      <c r="G246" s="2" t="s">
        <v>221</v>
      </c>
      <c r="H246" s="2" t="s">
        <v>63</v>
      </c>
      <c r="I246" s="1">
        <v>-6</v>
      </c>
      <c r="K246" s="6">
        <v>3010557.55</v>
      </c>
      <c r="L246" s="20"/>
      <c r="M246" s="21">
        <v>1725296</v>
      </c>
      <c r="N246" s="21"/>
      <c r="O246" s="21">
        <v>1465895</v>
      </c>
      <c r="P246" s="21"/>
      <c r="Q246" s="21">
        <v>74068</v>
      </c>
      <c r="S246" s="40">
        <v>2.46</v>
      </c>
      <c r="U246" s="88">
        <v>19.8</v>
      </c>
    </row>
    <row r="247" spans="1:21" x14ac:dyDescent="0.2">
      <c r="A247" s="3"/>
      <c r="C247" s="33" t="s">
        <v>122</v>
      </c>
      <c r="E247" s="108">
        <v>50951</v>
      </c>
      <c r="G247" s="2" t="s">
        <v>221</v>
      </c>
      <c r="H247" s="2" t="s">
        <v>63</v>
      </c>
      <c r="I247" s="1">
        <v>-6</v>
      </c>
      <c r="K247" s="6">
        <v>3322577</v>
      </c>
      <c r="L247" s="20"/>
      <c r="M247" s="21">
        <v>2150436</v>
      </c>
      <c r="N247" s="21"/>
      <c r="O247" s="21">
        <v>1371496</v>
      </c>
      <c r="P247" s="21"/>
      <c r="Q247" s="21">
        <v>77254</v>
      </c>
      <c r="S247" s="40">
        <v>2.33</v>
      </c>
      <c r="U247" s="88">
        <v>17.8</v>
      </c>
    </row>
    <row r="248" spans="1:21" x14ac:dyDescent="0.2">
      <c r="A248" s="3"/>
      <c r="C248" s="33" t="s">
        <v>123</v>
      </c>
      <c r="E248" s="108">
        <v>50951</v>
      </c>
      <c r="G248" s="2" t="s">
        <v>221</v>
      </c>
      <c r="H248" s="2" t="s">
        <v>63</v>
      </c>
      <c r="I248" s="1">
        <v>-6</v>
      </c>
      <c r="K248" s="6">
        <v>3872959.03</v>
      </c>
      <c r="L248" s="20"/>
      <c r="M248" s="21">
        <v>2421604</v>
      </c>
      <c r="N248" s="21"/>
      <c r="O248" s="21">
        <v>1683733</v>
      </c>
      <c r="P248" s="21"/>
      <c r="Q248" s="21">
        <v>93751</v>
      </c>
      <c r="S248" s="40">
        <v>2.42</v>
      </c>
      <c r="U248" s="88">
        <v>18</v>
      </c>
    </row>
    <row r="249" spans="1:21" x14ac:dyDescent="0.2">
      <c r="A249" s="3"/>
      <c r="C249" s="33" t="s">
        <v>124</v>
      </c>
      <c r="E249" s="108">
        <v>49490</v>
      </c>
      <c r="G249" s="2" t="s">
        <v>221</v>
      </c>
      <c r="H249" s="2" t="s">
        <v>63</v>
      </c>
      <c r="I249" s="1">
        <v>-6</v>
      </c>
      <c r="K249" s="6">
        <v>5069346.8499999996</v>
      </c>
      <c r="L249" s="20"/>
      <c r="M249" s="21">
        <v>4244200</v>
      </c>
      <c r="N249" s="21"/>
      <c r="O249" s="21">
        <v>1129308</v>
      </c>
      <c r="P249" s="21"/>
      <c r="Q249" s="21">
        <v>79754</v>
      </c>
      <c r="S249" s="40">
        <v>1.57</v>
      </c>
      <c r="U249" s="88">
        <v>14.2</v>
      </c>
    </row>
    <row r="250" spans="1:21" x14ac:dyDescent="0.2">
      <c r="A250" s="3"/>
      <c r="C250" s="33" t="s">
        <v>125</v>
      </c>
      <c r="E250" s="108">
        <v>49125</v>
      </c>
      <c r="G250" s="2" t="s">
        <v>221</v>
      </c>
      <c r="H250" s="2" t="s">
        <v>63</v>
      </c>
      <c r="I250" s="1">
        <v>-6</v>
      </c>
      <c r="K250" s="6">
        <v>5572385.96</v>
      </c>
      <c r="L250" s="20"/>
      <c r="M250" s="21">
        <v>4199493</v>
      </c>
      <c r="N250" s="21"/>
      <c r="O250" s="21">
        <v>1707236</v>
      </c>
      <c r="P250" s="21"/>
      <c r="Q250" s="21">
        <v>129193</v>
      </c>
      <c r="S250" s="40">
        <v>2.3199999999999998</v>
      </c>
      <c r="U250" s="88">
        <v>13.2</v>
      </c>
    </row>
    <row r="251" spans="1:21" x14ac:dyDescent="0.2">
      <c r="A251" s="3"/>
      <c r="C251" s="33" t="s">
        <v>126</v>
      </c>
      <c r="E251" s="108">
        <v>49490</v>
      </c>
      <c r="G251" s="2" t="s">
        <v>221</v>
      </c>
      <c r="H251" s="2" t="s">
        <v>63</v>
      </c>
      <c r="I251" s="1">
        <v>-6</v>
      </c>
      <c r="K251" s="6">
        <v>4990266.62</v>
      </c>
      <c r="L251" s="20"/>
      <c r="M251" s="21">
        <v>3527188</v>
      </c>
      <c r="N251" s="21"/>
      <c r="O251" s="21">
        <v>1762495</v>
      </c>
      <c r="P251" s="21"/>
      <c r="Q251" s="21">
        <v>124401</v>
      </c>
      <c r="S251" s="40">
        <v>2.4900000000000002</v>
      </c>
      <c r="U251" s="88">
        <v>14.2</v>
      </c>
    </row>
    <row r="252" spans="1:21" x14ac:dyDescent="0.2">
      <c r="A252" s="3"/>
      <c r="C252" s="33" t="s">
        <v>127</v>
      </c>
      <c r="D252" s="9"/>
      <c r="E252" s="108">
        <v>49856</v>
      </c>
      <c r="F252" s="9"/>
      <c r="G252" s="2" t="s">
        <v>221</v>
      </c>
      <c r="H252" s="2" t="s">
        <v>63</v>
      </c>
      <c r="I252" s="1">
        <v>-6</v>
      </c>
      <c r="J252" s="9"/>
      <c r="K252" s="6">
        <v>5729889.9900000002</v>
      </c>
      <c r="L252" s="20"/>
      <c r="M252" s="21">
        <v>3904497</v>
      </c>
      <c r="N252" s="21"/>
      <c r="O252" s="21">
        <v>2169186</v>
      </c>
      <c r="P252" s="21"/>
      <c r="Q252" s="21">
        <v>141779</v>
      </c>
      <c r="R252" s="9"/>
      <c r="S252" s="40">
        <v>2.4700000000000002</v>
      </c>
      <c r="U252" s="88">
        <v>15.3</v>
      </c>
    </row>
    <row r="253" spans="1:21" x14ac:dyDescent="0.2">
      <c r="A253" s="3"/>
      <c r="C253" s="86" t="s">
        <v>168</v>
      </c>
      <c r="D253" s="9"/>
      <c r="E253" s="108">
        <v>51682</v>
      </c>
      <c r="F253" s="9"/>
      <c r="G253" s="2" t="s">
        <v>222</v>
      </c>
      <c r="H253" s="2" t="s">
        <v>63</v>
      </c>
      <c r="I253" s="1">
        <v>-3</v>
      </c>
      <c r="J253" s="9"/>
      <c r="K253" s="6">
        <v>13068659.23</v>
      </c>
      <c r="L253" s="20"/>
      <c r="M253" s="21">
        <v>2453825</v>
      </c>
      <c r="N253" s="21"/>
      <c r="O253" s="21">
        <v>11006894</v>
      </c>
      <c r="P253" s="21"/>
      <c r="Q253" s="21">
        <v>605107</v>
      </c>
      <c r="R253" s="9"/>
      <c r="S253" s="40">
        <v>4.63</v>
      </c>
      <c r="U253" s="88">
        <v>18.2</v>
      </c>
    </row>
    <row r="254" spans="1:21" x14ac:dyDescent="0.2">
      <c r="A254" s="3"/>
      <c r="C254" s="33" t="s">
        <v>128</v>
      </c>
      <c r="E254" s="108">
        <v>45838</v>
      </c>
      <c r="G254" s="2" t="s">
        <v>221</v>
      </c>
      <c r="H254" s="2" t="s">
        <v>63</v>
      </c>
      <c r="I254" s="1">
        <v>-12</v>
      </c>
      <c r="K254" s="6">
        <v>2682135.6800000002</v>
      </c>
      <c r="L254" s="20"/>
      <c r="M254" s="21">
        <v>2850466</v>
      </c>
      <c r="N254" s="21"/>
      <c r="O254" s="21">
        <v>153526</v>
      </c>
      <c r="P254" s="21"/>
      <c r="Q254" s="21">
        <v>32255</v>
      </c>
      <c r="S254" s="40">
        <v>1.2</v>
      </c>
      <c r="U254" s="88">
        <v>4.8</v>
      </c>
    </row>
    <row r="255" spans="1:21" x14ac:dyDescent="0.2">
      <c r="A255" s="3"/>
      <c r="C255" s="33" t="s">
        <v>129</v>
      </c>
      <c r="E255" s="108">
        <v>51682</v>
      </c>
      <c r="G255" s="2" t="s">
        <v>221</v>
      </c>
      <c r="H255" s="2" t="s">
        <v>63</v>
      </c>
      <c r="I255" s="1">
        <v>-6</v>
      </c>
      <c r="K255" s="6">
        <v>5326518.41</v>
      </c>
      <c r="L255" s="20"/>
      <c r="M255" s="21">
        <v>2805560</v>
      </c>
      <c r="N255" s="21"/>
      <c r="O255" s="21">
        <v>2840550</v>
      </c>
      <c r="P255" s="21"/>
      <c r="Q255" s="21">
        <v>143870</v>
      </c>
      <c r="S255" s="40">
        <v>2.7</v>
      </c>
      <c r="U255" s="88">
        <v>19.7</v>
      </c>
    </row>
    <row r="256" spans="1:21" x14ac:dyDescent="0.2">
      <c r="A256" s="3"/>
      <c r="C256" s="33" t="s">
        <v>174</v>
      </c>
      <c r="E256" s="108">
        <v>52778</v>
      </c>
      <c r="G256" s="2" t="s">
        <v>222</v>
      </c>
      <c r="H256" s="2" t="s">
        <v>63</v>
      </c>
      <c r="I256" s="1">
        <v>-1</v>
      </c>
      <c r="K256" s="6">
        <v>617033.17000000004</v>
      </c>
      <c r="L256" s="20"/>
      <c r="M256" s="21">
        <v>23801</v>
      </c>
      <c r="N256" s="21"/>
      <c r="O256" s="21">
        <v>599403</v>
      </c>
      <c r="P256" s="21"/>
      <c r="Q256" s="21">
        <v>28036</v>
      </c>
      <c r="S256" s="40">
        <v>4.54</v>
      </c>
      <c r="U256" s="88">
        <v>21.4</v>
      </c>
    </row>
    <row r="257" spans="1:21" x14ac:dyDescent="0.2">
      <c r="A257" s="3"/>
      <c r="C257" s="33" t="s">
        <v>183</v>
      </c>
      <c r="E257" s="108" t="s">
        <v>89</v>
      </c>
      <c r="G257" s="2" t="s">
        <v>222</v>
      </c>
      <c r="H257" s="2"/>
      <c r="I257" s="1">
        <v>-10</v>
      </c>
      <c r="K257" s="23">
        <v>248072.16</v>
      </c>
      <c r="L257" s="20"/>
      <c r="M257" s="21">
        <v>4736</v>
      </c>
      <c r="N257" s="21"/>
      <c r="O257" s="21">
        <v>268143</v>
      </c>
      <c r="P257" s="21"/>
      <c r="Q257" s="21">
        <v>10834</v>
      </c>
      <c r="S257" s="40">
        <v>4.37</v>
      </c>
      <c r="U257" s="88">
        <v>24.8</v>
      </c>
    </row>
    <row r="258" spans="1:21" x14ac:dyDescent="0.2">
      <c r="A258" s="3"/>
      <c r="E258" s="2"/>
      <c r="G258" s="2"/>
      <c r="H258" s="2"/>
      <c r="I258" s="1"/>
      <c r="K258" s="6"/>
      <c r="M258" s="25"/>
      <c r="N258" s="11"/>
      <c r="O258" s="25"/>
      <c r="P258" s="11"/>
      <c r="Q258" s="25"/>
      <c r="S258" s="40"/>
      <c r="U258" s="88"/>
    </row>
    <row r="259" spans="1:21" x14ac:dyDescent="0.2">
      <c r="A259" s="3"/>
      <c r="C259" s="42" t="s">
        <v>36</v>
      </c>
      <c r="E259" s="2"/>
      <c r="G259" s="2"/>
      <c r="H259" s="2"/>
      <c r="I259" s="1"/>
      <c r="K259" s="6">
        <f>+SUBTOTAL(9,K239:K258)</f>
        <v>137120552.34999999</v>
      </c>
      <c r="M259" s="11">
        <f>+SUBTOTAL(9,M239:M258)</f>
        <v>51761433</v>
      </c>
      <c r="N259" s="11"/>
      <c r="O259" s="11">
        <f>+SUBTOTAL(9,O239:O258)</f>
        <v>96262189</v>
      </c>
      <c r="P259" s="11"/>
      <c r="Q259" s="11">
        <f>+SUBTOTAL(9,Q239:Q258)</f>
        <v>3839952</v>
      </c>
      <c r="S259" s="40">
        <f>Q259/K259*100</f>
        <v>2.8004204579037348</v>
      </c>
      <c r="U259" s="88">
        <f>ROUND(O259/Q259,1)</f>
        <v>25.1</v>
      </c>
    </row>
    <row r="260" spans="1:21" x14ac:dyDescent="0.2">
      <c r="A260" s="3"/>
      <c r="E260" s="2"/>
      <c r="G260" s="2"/>
      <c r="H260" s="2"/>
      <c r="I260" s="1"/>
      <c r="K260" s="6"/>
      <c r="M260" s="11"/>
      <c r="N260" s="11"/>
      <c r="O260" s="11"/>
      <c r="P260" s="11"/>
      <c r="Q260" s="11"/>
      <c r="S260" s="40"/>
      <c r="U260" s="88"/>
    </row>
    <row r="261" spans="1:21" x14ac:dyDescent="0.2">
      <c r="A261" s="3">
        <v>345</v>
      </c>
      <c r="C261" s="4" t="s">
        <v>37</v>
      </c>
      <c r="K261" s="6"/>
      <c r="M261" s="11"/>
      <c r="N261" s="11"/>
      <c r="O261" s="11"/>
      <c r="P261" s="11"/>
      <c r="Q261" s="11"/>
      <c r="S261" s="40"/>
      <c r="U261" s="88"/>
    </row>
    <row r="262" spans="1:21" x14ac:dyDescent="0.2">
      <c r="A262" s="3"/>
      <c r="C262" s="86" t="s">
        <v>151</v>
      </c>
      <c r="E262" s="108">
        <v>56795</v>
      </c>
      <c r="G262" s="2" t="s">
        <v>223</v>
      </c>
      <c r="H262" s="2" t="s">
        <v>63</v>
      </c>
      <c r="I262" s="1">
        <v>-10</v>
      </c>
      <c r="K262" s="6">
        <v>24588243.870000001</v>
      </c>
      <c r="L262" s="20"/>
      <c r="M262" s="21">
        <v>3431542</v>
      </c>
      <c r="N262" s="21"/>
      <c r="O262" s="21">
        <v>23615526</v>
      </c>
      <c r="P262" s="21"/>
      <c r="Q262" s="21">
        <v>706484</v>
      </c>
      <c r="S262" s="40">
        <v>2.87</v>
      </c>
      <c r="U262" s="88">
        <v>33.4</v>
      </c>
    </row>
    <row r="263" spans="1:21" x14ac:dyDescent="0.2">
      <c r="A263" s="3"/>
      <c r="C263" s="33" t="s">
        <v>115</v>
      </c>
      <c r="E263" s="108">
        <v>52047</v>
      </c>
      <c r="G263" s="2" t="s">
        <v>223</v>
      </c>
      <c r="H263" s="2" t="s">
        <v>63</v>
      </c>
      <c r="I263" s="1">
        <v>-8</v>
      </c>
      <c r="K263" s="6">
        <v>1895409.75</v>
      </c>
      <c r="L263" s="20"/>
      <c r="M263" s="21">
        <v>1043887</v>
      </c>
      <c r="N263" s="21"/>
      <c r="O263" s="21">
        <v>1003156</v>
      </c>
      <c r="P263" s="21"/>
      <c r="Q263" s="21">
        <v>47767</v>
      </c>
      <c r="S263" s="40">
        <v>2.52</v>
      </c>
      <c r="U263" s="88">
        <v>21</v>
      </c>
    </row>
    <row r="264" spans="1:21" x14ac:dyDescent="0.2">
      <c r="A264" s="3"/>
      <c r="C264" s="33" t="s">
        <v>116</v>
      </c>
      <c r="E264" s="108">
        <v>52047</v>
      </c>
      <c r="G264" s="2" t="s">
        <v>223</v>
      </c>
      <c r="H264" s="2" t="s">
        <v>63</v>
      </c>
      <c r="I264" s="1">
        <v>-8</v>
      </c>
      <c r="K264" s="6">
        <v>4576825.3600000003</v>
      </c>
      <c r="L264" s="20"/>
      <c r="M264" s="21">
        <v>2504538</v>
      </c>
      <c r="N264" s="21"/>
      <c r="O264" s="21">
        <v>2438433</v>
      </c>
      <c r="P264" s="21"/>
      <c r="Q264" s="21">
        <v>116793</v>
      </c>
      <c r="S264" s="40">
        <v>2.5499999999999998</v>
      </c>
      <c r="U264" s="88">
        <v>20.9</v>
      </c>
    </row>
    <row r="265" spans="1:21" x14ac:dyDescent="0.2">
      <c r="A265" s="3"/>
      <c r="C265" s="33" t="s">
        <v>117</v>
      </c>
      <c r="E265" s="108">
        <v>52778</v>
      </c>
      <c r="G265" s="2" t="s">
        <v>223</v>
      </c>
      <c r="H265" s="2" t="s">
        <v>63</v>
      </c>
      <c r="I265" s="1">
        <v>-8</v>
      </c>
      <c r="K265" s="6">
        <v>3691212.54</v>
      </c>
      <c r="L265" s="20"/>
      <c r="M265" s="21">
        <v>1874865</v>
      </c>
      <c r="N265" s="21"/>
      <c r="O265" s="21">
        <v>2111645</v>
      </c>
      <c r="P265" s="21"/>
      <c r="Q265" s="21">
        <v>92339</v>
      </c>
      <c r="S265" s="40">
        <v>2.5</v>
      </c>
      <c r="U265" s="88">
        <v>22.9</v>
      </c>
    </row>
    <row r="266" spans="1:21" x14ac:dyDescent="0.2">
      <c r="A266" s="3"/>
      <c r="C266" s="33" t="s">
        <v>118</v>
      </c>
      <c r="E266" s="108">
        <v>52778</v>
      </c>
      <c r="G266" s="2" t="s">
        <v>223</v>
      </c>
      <c r="H266" s="2" t="s">
        <v>63</v>
      </c>
      <c r="I266" s="1">
        <v>-8</v>
      </c>
      <c r="K266" s="6">
        <v>3322731.71</v>
      </c>
      <c r="L266" s="20"/>
      <c r="M266" s="21">
        <v>1784103</v>
      </c>
      <c r="N266" s="21"/>
      <c r="O266" s="21">
        <v>1804447</v>
      </c>
      <c r="P266" s="21"/>
      <c r="Q266" s="21">
        <v>79280</v>
      </c>
      <c r="S266" s="40">
        <v>2.39</v>
      </c>
      <c r="U266" s="88">
        <v>22.8</v>
      </c>
    </row>
    <row r="267" spans="1:21" x14ac:dyDescent="0.2">
      <c r="A267" s="3"/>
      <c r="C267" s="33" t="s">
        <v>119</v>
      </c>
      <c r="E267" s="108">
        <v>52778</v>
      </c>
      <c r="G267" s="2" t="s">
        <v>223</v>
      </c>
      <c r="H267" s="2" t="s">
        <v>63</v>
      </c>
      <c r="I267" s="1">
        <v>-8</v>
      </c>
      <c r="K267" s="6">
        <v>3246960.53</v>
      </c>
      <c r="L267" s="20"/>
      <c r="M267" s="21">
        <v>1817473</v>
      </c>
      <c r="N267" s="21"/>
      <c r="O267" s="21">
        <v>1689244</v>
      </c>
      <c r="P267" s="21"/>
      <c r="Q267" s="21">
        <v>74395</v>
      </c>
      <c r="S267" s="40">
        <v>2.29</v>
      </c>
      <c r="U267" s="88">
        <v>22.7</v>
      </c>
    </row>
    <row r="268" spans="1:21" x14ac:dyDescent="0.2">
      <c r="A268" s="3"/>
      <c r="C268" s="33" t="s">
        <v>120</v>
      </c>
      <c r="E268" s="108">
        <v>52778</v>
      </c>
      <c r="G268" s="2" t="s">
        <v>223</v>
      </c>
      <c r="H268" s="2" t="s">
        <v>63</v>
      </c>
      <c r="I268" s="1">
        <v>-8</v>
      </c>
      <c r="K268" s="6">
        <v>10726602.869999999</v>
      </c>
      <c r="L268" s="20"/>
      <c r="M268" s="21">
        <v>4196556</v>
      </c>
      <c r="N268" s="21"/>
      <c r="O268" s="21">
        <v>7388175</v>
      </c>
      <c r="P268" s="21"/>
      <c r="Q268" s="21">
        <v>319986</v>
      </c>
      <c r="S268" s="40">
        <v>2.98</v>
      </c>
      <c r="U268" s="88">
        <v>23.1</v>
      </c>
    </row>
    <row r="269" spans="1:21" x14ac:dyDescent="0.2">
      <c r="A269" s="3"/>
      <c r="C269" s="33" t="s">
        <v>121</v>
      </c>
      <c r="E269" s="108">
        <v>51682</v>
      </c>
      <c r="G269" s="2" t="s">
        <v>223</v>
      </c>
      <c r="H269" s="2" t="s">
        <v>63</v>
      </c>
      <c r="I269" s="1">
        <v>-6</v>
      </c>
      <c r="K269" s="6">
        <v>2310232.75</v>
      </c>
      <c r="L269" s="20"/>
      <c r="M269" s="21">
        <v>1431833</v>
      </c>
      <c r="N269" s="21"/>
      <c r="O269" s="21">
        <v>1017014</v>
      </c>
      <c r="P269" s="21"/>
      <c r="Q269" s="21">
        <v>51184</v>
      </c>
      <c r="S269" s="40">
        <v>2.2200000000000002</v>
      </c>
      <c r="U269" s="88">
        <v>19.899999999999999</v>
      </c>
    </row>
    <row r="270" spans="1:21" x14ac:dyDescent="0.2">
      <c r="A270" s="3"/>
      <c r="C270" s="33" t="s">
        <v>122</v>
      </c>
      <c r="E270" s="108">
        <v>50951</v>
      </c>
      <c r="G270" s="2" t="s">
        <v>223</v>
      </c>
      <c r="H270" s="2" t="s">
        <v>63</v>
      </c>
      <c r="I270" s="1">
        <v>-6</v>
      </c>
      <c r="K270" s="6">
        <v>2218578.52</v>
      </c>
      <c r="L270" s="20"/>
      <c r="M270" s="21">
        <v>1388628</v>
      </c>
      <c r="N270" s="21"/>
      <c r="O270" s="21">
        <v>963065</v>
      </c>
      <c r="P270" s="21"/>
      <c r="Q270" s="21">
        <v>53006</v>
      </c>
      <c r="S270" s="40">
        <v>2.39</v>
      </c>
      <c r="U270" s="88">
        <v>18.2</v>
      </c>
    </row>
    <row r="271" spans="1:21" x14ac:dyDescent="0.2">
      <c r="A271" s="3"/>
      <c r="C271" s="33" t="s">
        <v>123</v>
      </c>
      <c r="E271" s="108">
        <v>50951</v>
      </c>
      <c r="G271" s="2" t="s">
        <v>223</v>
      </c>
      <c r="H271" s="2" t="s">
        <v>63</v>
      </c>
      <c r="I271" s="1">
        <v>-6</v>
      </c>
      <c r="K271" s="6">
        <v>2261318.5299999998</v>
      </c>
      <c r="L271" s="20"/>
      <c r="M271" s="21">
        <v>1361194</v>
      </c>
      <c r="N271" s="21"/>
      <c r="O271" s="21">
        <v>1035804</v>
      </c>
      <c r="P271" s="21"/>
      <c r="Q271" s="21">
        <v>56862</v>
      </c>
      <c r="S271" s="40">
        <v>2.5099999999999998</v>
      </c>
      <c r="U271" s="88">
        <v>18.2</v>
      </c>
    </row>
    <row r="272" spans="1:21" x14ac:dyDescent="0.2">
      <c r="A272" s="3"/>
      <c r="C272" s="33" t="s">
        <v>124</v>
      </c>
      <c r="E272" s="108">
        <v>49490</v>
      </c>
      <c r="G272" s="2" t="s">
        <v>223</v>
      </c>
      <c r="H272" s="2" t="s">
        <v>63</v>
      </c>
      <c r="I272" s="1">
        <v>-6</v>
      </c>
      <c r="K272" s="6">
        <v>3343018.44</v>
      </c>
      <c r="L272" s="20"/>
      <c r="M272" s="21">
        <v>2536476</v>
      </c>
      <c r="N272" s="21"/>
      <c r="O272" s="21">
        <v>1007124</v>
      </c>
      <c r="P272" s="21"/>
      <c r="Q272" s="21">
        <v>69657</v>
      </c>
      <c r="S272" s="40">
        <v>2.08</v>
      </c>
      <c r="U272" s="88">
        <v>14.5</v>
      </c>
    </row>
    <row r="273" spans="1:21" x14ac:dyDescent="0.2">
      <c r="A273" s="3"/>
      <c r="C273" s="33" t="s">
        <v>125</v>
      </c>
      <c r="E273" s="108">
        <v>49125</v>
      </c>
      <c r="G273" s="2" t="s">
        <v>223</v>
      </c>
      <c r="H273" s="2" t="s">
        <v>63</v>
      </c>
      <c r="I273" s="1">
        <v>-6</v>
      </c>
      <c r="K273" s="6">
        <v>4722165.1500000004</v>
      </c>
      <c r="L273" s="20"/>
      <c r="M273" s="21">
        <v>3225387</v>
      </c>
      <c r="N273" s="21"/>
      <c r="O273" s="21">
        <v>1780108</v>
      </c>
      <c r="P273" s="21"/>
      <c r="Q273" s="21">
        <v>132248</v>
      </c>
      <c r="S273" s="40">
        <v>2.8</v>
      </c>
      <c r="U273" s="88">
        <v>13.5</v>
      </c>
    </row>
    <row r="274" spans="1:21" x14ac:dyDescent="0.2">
      <c r="A274" s="3"/>
      <c r="C274" s="33" t="s">
        <v>126</v>
      </c>
      <c r="E274" s="108">
        <v>49490</v>
      </c>
      <c r="G274" s="2" t="s">
        <v>223</v>
      </c>
      <c r="H274" s="2" t="s">
        <v>63</v>
      </c>
      <c r="I274" s="1">
        <v>-6</v>
      </c>
      <c r="K274" s="6">
        <v>3245891.87</v>
      </c>
      <c r="L274" s="20"/>
      <c r="M274" s="21">
        <v>2172924</v>
      </c>
      <c r="N274" s="21"/>
      <c r="O274" s="21">
        <v>1267721</v>
      </c>
      <c r="P274" s="21"/>
      <c r="Q274" s="21">
        <v>88289</v>
      </c>
      <c r="R274" s="21"/>
      <c r="S274" s="40">
        <v>2.72</v>
      </c>
      <c r="U274" s="88">
        <v>14.4</v>
      </c>
    </row>
    <row r="275" spans="1:21" x14ac:dyDescent="0.2">
      <c r="A275" s="3"/>
      <c r="C275" s="33" t="s">
        <v>127</v>
      </c>
      <c r="E275" s="108">
        <v>49856</v>
      </c>
      <c r="G275" s="2" t="s">
        <v>223</v>
      </c>
      <c r="H275" s="2" t="s">
        <v>63</v>
      </c>
      <c r="I275" s="1">
        <v>-6</v>
      </c>
      <c r="K275" s="6">
        <v>2454258.42</v>
      </c>
      <c r="L275" s="20"/>
      <c r="M275" s="21">
        <v>1903041</v>
      </c>
      <c r="N275" s="21"/>
      <c r="O275" s="21">
        <v>698473</v>
      </c>
      <c r="P275" s="21"/>
      <c r="Q275" s="21">
        <v>45050</v>
      </c>
      <c r="S275" s="40">
        <v>1.84</v>
      </c>
      <c r="U275" s="88">
        <v>15.5</v>
      </c>
    </row>
    <row r="276" spans="1:21" x14ac:dyDescent="0.2">
      <c r="A276" s="3"/>
      <c r="C276" s="86" t="s">
        <v>168</v>
      </c>
      <c r="E276" s="108">
        <v>51682</v>
      </c>
      <c r="F276" s="9"/>
      <c r="G276" s="2" t="s">
        <v>139</v>
      </c>
      <c r="H276" s="2" t="s">
        <v>63</v>
      </c>
      <c r="I276" s="1">
        <v>-3</v>
      </c>
      <c r="J276" s="9"/>
      <c r="K276" s="6">
        <v>445469.72</v>
      </c>
      <c r="L276" s="20"/>
      <c r="M276" s="21">
        <v>94409</v>
      </c>
      <c r="N276" s="21"/>
      <c r="O276" s="21">
        <v>364425</v>
      </c>
      <c r="P276" s="21"/>
      <c r="Q276" s="21">
        <v>18005</v>
      </c>
      <c r="R276" s="9"/>
      <c r="S276" s="40">
        <v>4.04</v>
      </c>
      <c r="U276" s="88">
        <v>20.2</v>
      </c>
    </row>
    <row r="277" spans="1:21" x14ac:dyDescent="0.2">
      <c r="A277" s="3"/>
      <c r="C277" s="33" t="s">
        <v>128</v>
      </c>
      <c r="E277" s="108">
        <v>45838</v>
      </c>
      <c r="G277" s="2" t="s">
        <v>223</v>
      </c>
      <c r="H277" s="2" t="s">
        <v>63</v>
      </c>
      <c r="I277" s="1">
        <v>-12</v>
      </c>
      <c r="K277" s="6">
        <v>816263.41</v>
      </c>
      <c r="L277" s="20"/>
      <c r="M277" s="21">
        <v>742060</v>
      </c>
      <c r="N277" s="21"/>
      <c r="O277" s="21">
        <v>172155</v>
      </c>
      <c r="P277" s="21"/>
      <c r="Q277" s="21">
        <v>34501</v>
      </c>
      <c r="S277" s="40">
        <v>4.2300000000000004</v>
      </c>
      <c r="U277" s="88">
        <v>5</v>
      </c>
    </row>
    <row r="278" spans="1:21" x14ac:dyDescent="0.2">
      <c r="A278" s="3"/>
      <c r="C278" s="33" t="s">
        <v>129</v>
      </c>
      <c r="E278" s="108">
        <v>51682</v>
      </c>
      <c r="G278" s="2" t="s">
        <v>223</v>
      </c>
      <c r="H278" s="2" t="s">
        <v>63</v>
      </c>
      <c r="I278" s="1">
        <v>-6</v>
      </c>
      <c r="K278" s="6">
        <v>2499650.62</v>
      </c>
      <c r="L278" s="20"/>
      <c r="M278" s="21">
        <v>1577802</v>
      </c>
      <c r="N278" s="21"/>
      <c r="O278" s="21">
        <v>1071828</v>
      </c>
      <c r="P278" s="21"/>
      <c r="Q278" s="21">
        <v>53881</v>
      </c>
      <c r="S278" s="40">
        <v>2.16</v>
      </c>
      <c r="U278" s="88">
        <v>19.899999999999999</v>
      </c>
    </row>
    <row r="279" spans="1:21" x14ac:dyDescent="0.2">
      <c r="A279" s="3"/>
      <c r="C279" s="33" t="s">
        <v>174</v>
      </c>
      <c r="E279" s="108">
        <v>52778</v>
      </c>
      <c r="G279" s="2" t="s">
        <v>139</v>
      </c>
      <c r="H279" s="2" t="s">
        <v>63</v>
      </c>
      <c r="I279" s="1">
        <v>-1</v>
      </c>
      <c r="K279" s="6">
        <v>329568.03000000003</v>
      </c>
      <c r="L279" s="20"/>
      <c r="M279" s="21">
        <v>599</v>
      </c>
      <c r="N279" s="21"/>
      <c r="O279" s="21">
        <v>332265</v>
      </c>
      <c r="P279" s="21"/>
      <c r="Q279" s="21">
        <v>14359</v>
      </c>
      <c r="S279" s="40">
        <v>4.3600000000000003</v>
      </c>
      <c r="U279" s="88">
        <v>23.1</v>
      </c>
    </row>
    <row r="280" spans="1:21" x14ac:dyDescent="0.2">
      <c r="A280" s="3"/>
      <c r="C280" s="33" t="s">
        <v>183</v>
      </c>
      <c r="E280" s="108" t="s">
        <v>89</v>
      </c>
      <c r="G280" s="2" t="s">
        <v>139</v>
      </c>
      <c r="H280" s="2"/>
      <c r="I280" s="1">
        <v>-5</v>
      </c>
      <c r="K280" s="23">
        <v>155657.54</v>
      </c>
      <c r="L280" s="20"/>
      <c r="M280" s="21">
        <v>1943</v>
      </c>
      <c r="N280" s="21"/>
      <c r="O280" s="21">
        <v>161497</v>
      </c>
      <c r="P280" s="21"/>
      <c r="Q280" s="21">
        <v>3608</v>
      </c>
      <c r="S280" s="40">
        <v>2.3199999999999998</v>
      </c>
      <c r="U280" s="88">
        <v>44.8</v>
      </c>
    </row>
    <row r="281" spans="1:21" x14ac:dyDescent="0.2">
      <c r="A281" s="3"/>
      <c r="E281" s="2"/>
      <c r="G281" s="2"/>
      <c r="H281" s="2"/>
      <c r="I281" s="1"/>
      <c r="K281" s="6"/>
      <c r="M281" s="25"/>
      <c r="N281" s="11"/>
      <c r="O281" s="25"/>
      <c r="P281" s="11"/>
      <c r="Q281" s="25"/>
      <c r="S281" s="40"/>
      <c r="U281" s="88"/>
    </row>
    <row r="282" spans="1:21" x14ac:dyDescent="0.2">
      <c r="A282" s="3"/>
      <c r="C282" s="42" t="s">
        <v>38</v>
      </c>
      <c r="E282" s="2"/>
      <c r="G282" s="2"/>
      <c r="H282" s="2"/>
      <c r="I282" s="1"/>
      <c r="K282" s="6">
        <f>+SUBTOTAL(9,K262:K281)</f>
        <v>76850059.63000001</v>
      </c>
      <c r="M282" s="11">
        <f>+SUBTOTAL(9,M262:M281)</f>
        <v>33089260</v>
      </c>
      <c r="N282" s="11"/>
      <c r="O282" s="11">
        <f>+SUBTOTAL(9,O262:O281)</f>
        <v>49922105</v>
      </c>
      <c r="P282" s="11"/>
      <c r="Q282" s="11">
        <f>+SUBTOTAL(9,Q262:Q281)</f>
        <v>2057694</v>
      </c>
      <c r="S282" s="40">
        <f>Q282/K282*100</f>
        <v>2.6775437909962747</v>
      </c>
      <c r="U282" s="88">
        <f>ROUND(O282/Q282,1)</f>
        <v>24.3</v>
      </c>
    </row>
    <row r="283" spans="1:21" x14ac:dyDescent="0.2">
      <c r="A283" s="3"/>
      <c r="E283" s="2"/>
      <c r="G283" s="2"/>
      <c r="H283" s="2"/>
      <c r="I283" s="1"/>
      <c r="K283" s="6"/>
      <c r="M283" s="11"/>
      <c r="N283" s="11"/>
      <c r="O283" s="11"/>
      <c r="P283" s="11"/>
      <c r="Q283" s="11"/>
      <c r="S283" s="40"/>
      <c r="U283" s="88"/>
    </row>
    <row r="284" spans="1:21" x14ac:dyDescent="0.2">
      <c r="A284" s="3">
        <v>346</v>
      </c>
      <c r="C284" s="34" t="s">
        <v>197</v>
      </c>
      <c r="K284" s="6"/>
      <c r="M284" s="11"/>
      <c r="N284" s="11"/>
      <c r="O284" s="11"/>
      <c r="P284" s="11"/>
      <c r="Q284" s="11"/>
      <c r="S284" s="40"/>
      <c r="U284" s="88"/>
    </row>
    <row r="285" spans="1:21" x14ac:dyDescent="0.2">
      <c r="A285" s="3"/>
      <c r="C285" s="86" t="s">
        <v>151</v>
      </c>
      <c r="E285" s="108">
        <v>56795</v>
      </c>
      <c r="G285" s="2" t="s">
        <v>139</v>
      </c>
      <c r="H285" s="2" t="s">
        <v>63</v>
      </c>
      <c r="I285" s="1">
        <v>-10</v>
      </c>
      <c r="K285" s="6">
        <v>3249199.52</v>
      </c>
      <c r="L285" s="20"/>
      <c r="M285" s="21">
        <v>383685</v>
      </c>
      <c r="N285" s="21"/>
      <c r="O285" s="21">
        <v>3190434</v>
      </c>
      <c r="P285" s="21"/>
      <c r="Q285" s="21">
        <v>101529</v>
      </c>
      <c r="S285" s="40">
        <v>3.12</v>
      </c>
      <c r="U285" s="88">
        <v>31.4</v>
      </c>
    </row>
    <row r="286" spans="1:21" x14ac:dyDescent="0.2">
      <c r="A286" s="3"/>
      <c r="C286" s="33" t="s">
        <v>115</v>
      </c>
      <c r="E286" s="108">
        <v>52047</v>
      </c>
      <c r="G286" s="2" t="s">
        <v>139</v>
      </c>
      <c r="H286" s="2" t="s">
        <v>63</v>
      </c>
      <c r="I286" s="1">
        <v>-8</v>
      </c>
      <c r="K286" s="6">
        <v>28963.63</v>
      </c>
      <c r="L286" s="20"/>
      <c r="M286" s="21">
        <v>18102</v>
      </c>
      <c r="N286" s="21"/>
      <c r="O286" s="21">
        <v>13179</v>
      </c>
      <c r="P286" s="21"/>
      <c r="Q286" s="21">
        <v>653</v>
      </c>
      <c r="S286" s="40">
        <v>2.25</v>
      </c>
      <c r="U286" s="88">
        <v>20.2</v>
      </c>
    </row>
    <row r="287" spans="1:21" x14ac:dyDescent="0.2">
      <c r="A287" s="3"/>
      <c r="C287" s="33" t="s">
        <v>117</v>
      </c>
      <c r="E287" s="108">
        <v>52778</v>
      </c>
      <c r="G287" s="2" t="s">
        <v>139</v>
      </c>
      <c r="H287" s="2" t="s">
        <v>63</v>
      </c>
      <c r="I287" s="1">
        <v>-8</v>
      </c>
      <c r="K287" s="6">
        <v>8888.93</v>
      </c>
      <c r="L287" s="20"/>
      <c r="M287" s="21">
        <v>5214</v>
      </c>
      <c r="N287" s="21"/>
      <c r="O287" s="21">
        <v>4386</v>
      </c>
      <c r="P287" s="21"/>
      <c r="Q287" s="21">
        <v>206</v>
      </c>
      <c r="S287" s="40">
        <v>2.3199999999999998</v>
      </c>
      <c r="U287" s="88">
        <v>21.3</v>
      </c>
    </row>
    <row r="288" spans="1:21" x14ac:dyDescent="0.2">
      <c r="A288" s="3"/>
      <c r="C288" s="33" t="s">
        <v>118</v>
      </c>
      <c r="E288" s="108">
        <v>52778</v>
      </c>
      <c r="G288" s="2" t="s">
        <v>139</v>
      </c>
      <c r="H288" s="2" t="s">
        <v>63</v>
      </c>
      <c r="I288" s="1">
        <v>-8</v>
      </c>
      <c r="K288" s="6">
        <v>8861.01</v>
      </c>
      <c r="L288" s="20"/>
      <c r="M288" s="21">
        <v>5197</v>
      </c>
      <c r="N288" s="21"/>
      <c r="O288" s="21">
        <v>4373</v>
      </c>
      <c r="P288" s="21"/>
      <c r="Q288" s="21">
        <v>206</v>
      </c>
      <c r="S288" s="40">
        <v>2.3199999999999998</v>
      </c>
      <c r="U288" s="88">
        <v>21.2</v>
      </c>
    </row>
    <row r="289" spans="1:21" x14ac:dyDescent="0.2">
      <c r="A289" s="3"/>
      <c r="C289" s="33" t="s">
        <v>119</v>
      </c>
      <c r="E289" s="108">
        <v>52778</v>
      </c>
      <c r="G289" s="2" t="s">
        <v>139</v>
      </c>
      <c r="H289" s="2" t="s">
        <v>63</v>
      </c>
      <c r="I289" s="1">
        <v>-8</v>
      </c>
      <c r="K289" s="6">
        <v>9113.52</v>
      </c>
      <c r="L289" s="20"/>
      <c r="M289" s="21">
        <v>5329</v>
      </c>
      <c r="N289" s="21"/>
      <c r="O289" s="21">
        <v>4514</v>
      </c>
      <c r="P289" s="21"/>
      <c r="Q289" s="21">
        <v>212</v>
      </c>
      <c r="S289" s="40">
        <v>2.33</v>
      </c>
      <c r="U289" s="88">
        <v>21.3</v>
      </c>
    </row>
    <row r="290" spans="1:21" x14ac:dyDescent="0.2">
      <c r="A290" s="3"/>
      <c r="C290" s="33" t="s">
        <v>120</v>
      </c>
      <c r="E290" s="108">
        <v>52778</v>
      </c>
      <c r="G290" s="2" t="s">
        <v>139</v>
      </c>
      <c r="H290" s="2" t="s">
        <v>63</v>
      </c>
      <c r="I290" s="1">
        <v>-8</v>
      </c>
      <c r="K290" s="6">
        <v>41868.51</v>
      </c>
      <c r="L290" s="20"/>
      <c r="M290" s="21">
        <v>19887</v>
      </c>
      <c r="N290" s="21"/>
      <c r="O290" s="21">
        <v>25331</v>
      </c>
      <c r="P290" s="21"/>
      <c r="Q290" s="21">
        <v>1146</v>
      </c>
      <c r="S290" s="40">
        <v>2.74</v>
      </c>
      <c r="U290" s="88">
        <v>22.1</v>
      </c>
    </row>
    <row r="291" spans="1:21" x14ac:dyDescent="0.2">
      <c r="A291" s="3"/>
      <c r="C291" s="33" t="s">
        <v>121</v>
      </c>
      <c r="E291" s="108">
        <v>51682</v>
      </c>
      <c r="G291" s="2" t="s">
        <v>139</v>
      </c>
      <c r="H291" s="2" t="s">
        <v>63</v>
      </c>
      <c r="I291" s="1">
        <v>-6</v>
      </c>
      <c r="K291" s="6">
        <v>2112385.83</v>
      </c>
      <c r="L291" s="20"/>
      <c r="M291" s="21">
        <v>1418209</v>
      </c>
      <c r="N291" s="21"/>
      <c r="O291" s="21">
        <v>820920</v>
      </c>
      <c r="P291" s="21"/>
      <c r="Q291" s="21">
        <v>44083</v>
      </c>
      <c r="S291" s="40">
        <v>2.09</v>
      </c>
      <c r="U291" s="88">
        <v>18.600000000000001</v>
      </c>
    </row>
    <row r="292" spans="1:21" x14ac:dyDescent="0.2">
      <c r="A292" s="85"/>
      <c r="C292" s="33" t="s">
        <v>122</v>
      </c>
      <c r="E292" s="108">
        <v>50951</v>
      </c>
      <c r="G292" s="2" t="s">
        <v>139</v>
      </c>
      <c r="H292" s="2" t="s">
        <v>63</v>
      </c>
      <c r="I292" s="1">
        <v>-6</v>
      </c>
      <c r="K292" s="6">
        <v>118067.98</v>
      </c>
      <c r="L292" s="20"/>
      <c r="M292" s="21">
        <v>52843</v>
      </c>
      <c r="N292" s="21"/>
      <c r="O292" s="21">
        <v>72309</v>
      </c>
      <c r="P292" s="21"/>
      <c r="Q292" s="21">
        <v>3986</v>
      </c>
      <c r="S292" s="40">
        <v>3.38</v>
      </c>
      <c r="U292" s="88">
        <v>18.100000000000001</v>
      </c>
    </row>
    <row r="293" spans="1:21" x14ac:dyDescent="0.2">
      <c r="A293" s="3"/>
      <c r="C293" s="33" t="s">
        <v>123</v>
      </c>
      <c r="E293" s="108">
        <v>50951</v>
      </c>
      <c r="G293" s="2" t="s">
        <v>139</v>
      </c>
      <c r="H293" s="2" t="s">
        <v>63</v>
      </c>
      <c r="I293" s="1">
        <v>-6</v>
      </c>
      <c r="K293" s="6">
        <v>83161.41</v>
      </c>
      <c r="L293" s="20"/>
      <c r="M293" s="21">
        <v>42374</v>
      </c>
      <c r="N293" s="21"/>
      <c r="O293" s="21">
        <v>45777</v>
      </c>
      <c r="P293" s="21"/>
      <c r="Q293" s="21">
        <v>2531</v>
      </c>
      <c r="S293" s="40">
        <v>3.04</v>
      </c>
      <c r="U293" s="88">
        <v>18.100000000000001</v>
      </c>
    </row>
    <row r="294" spans="1:21" x14ac:dyDescent="0.2">
      <c r="A294" s="3"/>
      <c r="C294" s="33" t="s">
        <v>124</v>
      </c>
      <c r="E294" s="108">
        <v>49490</v>
      </c>
      <c r="G294" s="2" t="s">
        <v>139</v>
      </c>
      <c r="H294" s="2" t="s">
        <v>63</v>
      </c>
      <c r="I294" s="1">
        <v>-6</v>
      </c>
      <c r="K294" s="6">
        <v>335415.82</v>
      </c>
      <c r="L294" s="20"/>
      <c r="M294" s="21">
        <v>251605</v>
      </c>
      <c r="N294" s="21"/>
      <c r="O294" s="21">
        <v>103936</v>
      </c>
      <c r="P294" s="21"/>
      <c r="Q294" s="21">
        <v>7349</v>
      </c>
      <c r="S294" s="40">
        <v>2.19</v>
      </c>
      <c r="U294" s="88">
        <v>14.1</v>
      </c>
    </row>
    <row r="295" spans="1:21" x14ac:dyDescent="0.2">
      <c r="A295" s="3"/>
      <c r="C295" s="33" t="s">
        <v>125</v>
      </c>
      <c r="E295" s="108">
        <v>49125</v>
      </c>
      <c r="G295" s="2" t="s">
        <v>139</v>
      </c>
      <c r="H295" s="2" t="s">
        <v>63</v>
      </c>
      <c r="I295" s="1">
        <v>-6</v>
      </c>
      <c r="K295" s="6">
        <v>841612.82</v>
      </c>
      <c r="L295" s="20"/>
      <c r="M295" s="21">
        <v>580838</v>
      </c>
      <c r="N295" s="21"/>
      <c r="O295" s="21">
        <v>311272</v>
      </c>
      <c r="P295" s="21"/>
      <c r="Q295" s="21">
        <v>24008</v>
      </c>
      <c r="S295" s="40">
        <v>2.85</v>
      </c>
      <c r="U295" s="88">
        <v>13</v>
      </c>
    </row>
    <row r="296" spans="1:21" x14ac:dyDescent="0.2">
      <c r="A296" s="3"/>
      <c r="C296" s="33" t="s">
        <v>126</v>
      </c>
      <c r="E296" s="108">
        <v>49490</v>
      </c>
      <c r="G296" s="2" t="s">
        <v>139</v>
      </c>
      <c r="H296" s="2" t="s">
        <v>63</v>
      </c>
      <c r="I296" s="1">
        <v>-6</v>
      </c>
      <c r="K296" s="6">
        <v>237307.12</v>
      </c>
      <c r="L296" s="20"/>
      <c r="M296" s="21">
        <v>169106</v>
      </c>
      <c r="N296" s="21"/>
      <c r="O296" s="21">
        <v>82440</v>
      </c>
      <c r="P296" s="21"/>
      <c r="Q296" s="21">
        <v>6093</v>
      </c>
      <c r="S296" s="40">
        <v>2.57</v>
      </c>
      <c r="U296" s="88">
        <v>13.5</v>
      </c>
    </row>
    <row r="297" spans="1:21" x14ac:dyDescent="0.2">
      <c r="A297" s="3"/>
      <c r="C297" s="33" t="s">
        <v>127</v>
      </c>
      <c r="E297" s="108">
        <v>49856</v>
      </c>
      <c r="G297" s="2" t="s">
        <v>139</v>
      </c>
      <c r="H297" s="2" t="s">
        <v>63</v>
      </c>
      <c r="I297" s="1">
        <v>-6</v>
      </c>
      <c r="K297" s="6">
        <v>560127.18999999994</v>
      </c>
      <c r="L297" s="20"/>
      <c r="M297" s="21">
        <v>398372</v>
      </c>
      <c r="N297" s="21"/>
      <c r="O297" s="21">
        <v>195363</v>
      </c>
      <c r="P297" s="21"/>
      <c r="Q297" s="21">
        <v>13120</v>
      </c>
      <c r="S297" s="40">
        <v>2.34</v>
      </c>
      <c r="U297" s="88">
        <v>14.9</v>
      </c>
    </row>
    <row r="298" spans="1:21" x14ac:dyDescent="0.2">
      <c r="A298" s="3"/>
      <c r="C298" s="86" t="s">
        <v>168</v>
      </c>
      <c r="E298" s="108">
        <v>51682</v>
      </c>
      <c r="F298" s="9"/>
      <c r="G298" s="2" t="s">
        <v>138</v>
      </c>
      <c r="H298" s="2" t="s">
        <v>63</v>
      </c>
      <c r="I298" s="1">
        <v>-3</v>
      </c>
      <c r="J298" s="9"/>
      <c r="K298" s="6">
        <v>424778.28</v>
      </c>
      <c r="L298" s="20"/>
      <c r="M298" s="21">
        <v>65241</v>
      </c>
      <c r="N298" s="21"/>
      <c r="O298" s="21">
        <v>372281</v>
      </c>
      <c r="P298" s="21"/>
      <c r="Q298" s="21">
        <v>18586</v>
      </c>
      <c r="R298" s="9"/>
      <c r="S298" s="40">
        <v>4.38</v>
      </c>
      <c r="U298" s="88">
        <v>20</v>
      </c>
    </row>
    <row r="299" spans="1:21" x14ac:dyDescent="0.2">
      <c r="A299" s="3"/>
      <c r="C299" s="33" t="s">
        <v>128</v>
      </c>
      <c r="E299" s="108">
        <v>45838</v>
      </c>
      <c r="G299" s="2" t="s">
        <v>139</v>
      </c>
      <c r="H299" s="2" t="s">
        <v>63</v>
      </c>
      <c r="I299" s="1">
        <v>-12</v>
      </c>
      <c r="K299" s="6">
        <v>112095.22</v>
      </c>
      <c r="L299" s="20"/>
      <c r="M299" s="21">
        <v>96220</v>
      </c>
      <c r="N299" s="21"/>
      <c r="O299" s="21">
        <v>29327</v>
      </c>
      <c r="P299" s="21"/>
      <c r="Q299" s="21">
        <v>5898</v>
      </c>
      <c r="S299" s="40">
        <v>5.26</v>
      </c>
      <c r="U299" s="88">
        <v>5</v>
      </c>
    </row>
    <row r="300" spans="1:21" x14ac:dyDescent="0.2">
      <c r="A300" s="3"/>
      <c r="C300" s="33" t="s">
        <v>129</v>
      </c>
      <c r="E300" s="108">
        <v>51682</v>
      </c>
      <c r="G300" s="2" t="s">
        <v>139</v>
      </c>
      <c r="H300" s="2" t="s">
        <v>63</v>
      </c>
      <c r="I300" s="1">
        <v>-6</v>
      </c>
      <c r="K300" s="6">
        <v>1097040.45</v>
      </c>
      <c r="L300" s="20"/>
      <c r="M300" s="21">
        <v>732425</v>
      </c>
      <c r="N300" s="21"/>
      <c r="O300" s="21">
        <v>430438</v>
      </c>
      <c r="P300" s="21"/>
      <c r="Q300" s="21">
        <v>23089</v>
      </c>
      <c r="S300" s="40">
        <v>2.1</v>
      </c>
      <c r="U300" s="88">
        <v>18.600000000000001</v>
      </c>
    </row>
    <row r="301" spans="1:21" x14ac:dyDescent="0.2">
      <c r="A301" s="3"/>
      <c r="C301" s="33" t="s">
        <v>174</v>
      </c>
      <c r="E301" s="108">
        <v>52778</v>
      </c>
      <c r="G301" s="2" t="s">
        <v>138</v>
      </c>
      <c r="H301" s="2" t="s">
        <v>63</v>
      </c>
      <c r="I301" s="1">
        <v>-1</v>
      </c>
      <c r="K301" s="23">
        <v>30340.85</v>
      </c>
      <c r="L301" s="20"/>
      <c r="M301" s="21">
        <v>54</v>
      </c>
      <c r="N301" s="21"/>
      <c r="O301" s="21">
        <v>30590</v>
      </c>
      <c r="P301" s="21"/>
      <c r="Q301" s="21">
        <v>1335</v>
      </c>
      <c r="S301" s="40">
        <v>4.4000000000000004</v>
      </c>
      <c r="U301" s="88">
        <v>22.9</v>
      </c>
    </row>
    <row r="302" spans="1:21" x14ac:dyDescent="0.2">
      <c r="A302" s="3"/>
      <c r="E302" s="2"/>
      <c r="G302" s="2"/>
      <c r="H302" s="2"/>
      <c r="I302" s="1"/>
      <c r="K302" s="6"/>
      <c r="M302" s="25"/>
      <c r="N302" s="11"/>
      <c r="O302" s="25"/>
      <c r="P302" s="11"/>
      <c r="Q302" s="25"/>
      <c r="S302" s="40"/>
      <c r="U302" s="88"/>
    </row>
    <row r="303" spans="1:21" x14ac:dyDescent="0.2">
      <c r="A303" s="3"/>
      <c r="C303" s="42" t="s">
        <v>198</v>
      </c>
      <c r="E303" s="2"/>
      <c r="G303" s="2"/>
      <c r="H303" s="2"/>
      <c r="I303" s="1"/>
      <c r="K303" s="23">
        <f>+SUBTOTAL(9,K285:K302)</f>
        <v>9299228.0899999999</v>
      </c>
      <c r="M303" s="45">
        <f>+SUBTOTAL(9,M285:M302)</f>
        <v>4244701</v>
      </c>
      <c r="N303" s="11"/>
      <c r="O303" s="45">
        <f>+SUBTOTAL(9,O285:O302)</f>
        <v>5736870</v>
      </c>
      <c r="P303" s="11"/>
      <c r="Q303" s="45">
        <f>+SUBTOTAL(9,Q285:Q302)</f>
        <v>254030</v>
      </c>
      <c r="S303" s="40">
        <f>Q303/K303*100</f>
        <v>2.7317321130468151</v>
      </c>
      <c r="U303" s="88">
        <f>ROUND(O303/Q303,1)</f>
        <v>22.6</v>
      </c>
    </row>
    <row r="304" spans="1:21" x14ac:dyDescent="0.2">
      <c r="A304" s="3"/>
      <c r="E304" s="2"/>
      <c r="G304" s="2"/>
      <c r="H304" s="2"/>
      <c r="I304" s="1"/>
      <c r="K304" s="6"/>
      <c r="M304" s="11"/>
      <c r="N304" s="11"/>
      <c r="O304" s="11"/>
      <c r="P304" s="11"/>
      <c r="Q304" s="11"/>
      <c r="S304" s="40"/>
      <c r="U304" s="88"/>
    </row>
    <row r="305" spans="1:21" ht="15.75" x14ac:dyDescent="0.25">
      <c r="A305" s="3"/>
      <c r="C305" s="66" t="s">
        <v>39</v>
      </c>
      <c r="E305" s="24"/>
      <c r="G305" s="24"/>
      <c r="I305" s="27"/>
      <c r="J305" s="7"/>
      <c r="K305" s="28">
        <f>+SUBTOTAL(9,K168:K304)</f>
        <v>1058687001.7199999</v>
      </c>
      <c r="L305" s="7"/>
      <c r="M305" s="8">
        <f>+SUBTOTAL(9,M168:M304)</f>
        <v>399390346</v>
      </c>
      <c r="N305" s="8"/>
      <c r="O305" s="8">
        <f>+SUBTOTAL(9,O168:O304)</f>
        <v>745328848</v>
      </c>
      <c r="P305" s="8"/>
      <c r="Q305" s="8">
        <f>+SUBTOTAL(9,Q168:Q304)</f>
        <v>31948748</v>
      </c>
      <c r="R305" s="7"/>
      <c r="S305" s="106">
        <f>Q305/K305*100</f>
        <v>3.0177708754423493</v>
      </c>
      <c r="U305" s="88"/>
    </row>
    <row r="306" spans="1:21" ht="15.75" x14ac:dyDescent="0.25">
      <c r="A306" s="3"/>
      <c r="C306" s="66"/>
      <c r="E306" s="24"/>
      <c r="G306" s="24"/>
      <c r="I306" s="27"/>
      <c r="J306" s="7"/>
      <c r="K306" s="6"/>
      <c r="L306" s="7"/>
      <c r="M306" s="8"/>
      <c r="N306" s="8"/>
      <c r="O306" s="8"/>
      <c r="P306" s="8"/>
      <c r="Q306" s="8"/>
      <c r="R306" s="7"/>
      <c r="S306" s="40"/>
      <c r="U306" s="88"/>
    </row>
    <row r="307" spans="1:21" ht="15.75" x14ac:dyDescent="0.25">
      <c r="A307" s="3"/>
      <c r="C307" s="29" t="s">
        <v>40</v>
      </c>
      <c r="E307" s="24"/>
      <c r="G307" s="24"/>
      <c r="I307" s="1"/>
      <c r="K307" s="6"/>
      <c r="M307" s="11"/>
      <c r="N307" s="11"/>
      <c r="O307" s="11"/>
      <c r="P307" s="11"/>
      <c r="Q307" s="11"/>
      <c r="S307" s="40"/>
      <c r="U307" s="88"/>
    </row>
    <row r="308" spans="1:21" ht="15.75" x14ac:dyDescent="0.25">
      <c r="A308" s="3"/>
      <c r="C308" s="19"/>
      <c r="E308" s="24"/>
      <c r="G308" s="24"/>
      <c r="I308" s="1"/>
      <c r="K308" s="6"/>
      <c r="M308" s="11"/>
      <c r="N308" s="11"/>
      <c r="O308" s="11"/>
      <c r="P308" s="11"/>
      <c r="Q308" s="11"/>
      <c r="S308" s="40"/>
      <c r="U308" s="88"/>
    </row>
    <row r="309" spans="1:21" x14ac:dyDescent="0.2">
      <c r="A309" s="3">
        <v>350.1</v>
      </c>
      <c r="C309" s="4" t="s">
        <v>207</v>
      </c>
      <c r="E309" s="108" t="s">
        <v>89</v>
      </c>
      <c r="G309" s="2" t="s">
        <v>216</v>
      </c>
      <c r="I309" s="1">
        <v>0</v>
      </c>
      <c r="K309" s="6">
        <v>29552045.48</v>
      </c>
      <c r="L309" s="20"/>
      <c r="M309" s="21">
        <v>18230717</v>
      </c>
      <c r="N309" s="21"/>
      <c r="O309" s="21">
        <v>11321328</v>
      </c>
      <c r="P309" s="21"/>
      <c r="Q309" s="21">
        <v>225198</v>
      </c>
      <c r="S309" s="40">
        <v>0.76</v>
      </c>
      <c r="U309" s="88">
        <v>50.3</v>
      </c>
    </row>
    <row r="310" spans="1:21" x14ac:dyDescent="0.2">
      <c r="A310" s="3">
        <v>352.1</v>
      </c>
      <c r="C310" s="34" t="s">
        <v>33</v>
      </c>
      <c r="E310" s="108" t="s">
        <v>89</v>
      </c>
      <c r="G310" s="2" t="s">
        <v>224</v>
      </c>
      <c r="I310" s="1">
        <v>-30</v>
      </c>
      <c r="K310" s="6">
        <v>33746002.770000003</v>
      </c>
      <c r="L310" s="20"/>
      <c r="M310" s="21">
        <v>8267389</v>
      </c>
      <c r="N310" s="21"/>
      <c r="O310" s="21">
        <v>35602415</v>
      </c>
      <c r="P310" s="21"/>
      <c r="Q310" s="21">
        <v>616151</v>
      </c>
      <c r="S310" s="40">
        <v>1.83</v>
      </c>
      <c r="U310" s="88">
        <v>57.8</v>
      </c>
    </row>
    <row r="311" spans="1:21" x14ac:dyDescent="0.2">
      <c r="A311" s="3">
        <v>353.1</v>
      </c>
      <c r="C311" s="4" t="s">
        <v>251</v>
      </c>
      <c r="E311" s="108" t="s">
        <v>89</v>
      </c>
      <c r="G311" s="2" t="s">
        <v>212</v>
      </c>
      <c r="I311" s="1">
        <v>-15</v>
      </c>
      <c r="K311" s="6">
        <v>362248905.12</v>
      </c>
      <c r="L311" s="20"/>
      <c r="M311" s="21">
        <v>83734890</v>
      </c>
      <c r="N311" s="21"/>
      <c r="O311" s="21">
        <v>332851351</v>
      </c>
      <c r="P311" s="21"/>
      <c r="Q311" s="21">
        <v>6813041</v>
      </c>
      <c r="S311" s="40">
        <v>1.88</v>
      </c>
      <c r="U311" s="88">
        <v>48.9</v>
      </c>
    </row>
    <row r="312" spans="1:21" x14ac:dyDescent="0.2">
      <c r="A312" s="3">
        <v>353.2</v>
      </c>
      <c r="C312" s="4" t="s">
        <v>252</v>
      </c>
      <c r="E312" s="108" t="s">
        <v>89</v>
      </c>
      <c r="G312" s="2" t="s">
        <v>225</v>
      </c>
      <c r="I312" s="1">
        <v>-15</v>
      </c>
      <c r="K312" s="6">
        <v>1138590.55</v>
      </c>
      <c r="L312" s="20"/>
      <c r="M312" s="21">
        <v>1251881</v>
      </c>
      <c r="N312" s="21"/>
      <c r="O312" s="21">
        <v>57498</v>
      </c>
      <c r="P312" s="21"/>
      <c r="Q312" s="21">
        <v>3385</v>
      </c>
      <c r="S312" s="40">
        <v>0.3</v>
      </c>
      <c r="T312" s="41"/>
      <c r="U312" s="88">
        <v>17</v>
      </c>
    </row>
    <row r="313" spans="1:21" x14ac:dyDescent="0.2">
      <c r="A313" s="3">
        <v>354</v>
      </c>
      <c r="C313" s="4" t="s">
        <v>69</v>
      </c>
      <c r="E313" s="108" t="s">
        <v>89</v>
      </c>
      <c r="G313" s="2" t="s">
        <v>213</v>
      </c>
      <c r="I313" s="1">
        <v>-50</v>
      </c>
      <c r="K313" s="6">
        <v>77967975.879999995</v>
      </c>
      <c r="L313" s="20"/>
      <c r="M313" s="21">
        <v>54271322</v>
      </c>
      <c r="N313" s="21"/>
      <c r="O313" s="21">
        <v>62680642</v>
      </c>
      <c r="P313" s="21"/>
      <c r="Q313" s="21">
        <v>1560551</v>
      </c>
      <c r="S313" s="40">
        <v>2</v>
      </c>
      <c r="U313" s="88">
        <v>40.200000000000003</v>
      </c>
    </row>
    <row r="314" spans="1:21" x14ac:dyDescent="0.2">
      <c r="A314" s="3">
        <v>355</v>
      </c>
      <c r="C314" s="4" t="s">
        <v>70</v>
      </c>
      <c r="E314" s="108" t="s">
        <v>89</v>
      </c>
      <c r="G314" s="2" t="s">
        <v>226</v>
      </c>
      <c r="I314" s="1">
        <v>-80</v>
      </c>
      <c r="K314" s="6">
        <v>450330350.77999997</v>
      </c>
      <c r="L314" s="20"/>
      <c r="M314" s="21">
        <v>88419343</v>
      </c>
      <c r="N314" s="21"/>
      <c r="O314" s="21">
        <v>722175288</v>
      </c>
      <c r="P314" s="21"/>
      <c r="Q314" s="21">
        <v>15691623</v>
      </c>
      <c r="S314" s="40">
        <v>3.48</v>
      </c>
      <c r="U314" s="88">
        <v>46</v>
      </c>
    </row>
    <row r="315" spans="1:21" x14ac:dyDescent="0.2">
      <c r="A315" s="3">
        <v>356</v>
      </c>
      <c r="C315" s="4" t="s">
        <v>71</v>
      </c>
      <c r="E315" s="108" t="s">
        <v>89</v>
      </c>
      <c r="G315" s="2" t="s">
        <v>227</v>
      </c>
      <c r="I315" s="1">
        <v>-80</v>
      </c>
      <c r="K315" s="6">
        <v>228934133.38</v>
      </c>
      <c r="L315" s="20"/>
      <c r="M315" s="21">
        <v>121815399</v>
      </c>
      <c r="N315" s="21"/>
      <c r="O315" s="21">
        <v>290266041</v>
      </c>
      <c r="P315" s="21"/>
      <c r="Q315" s="21">
        <v>5645755</v>
      </c>
      <c r="S315" s="40">
        <v>2.4700000000000002</v>
      </c>
      <c r="U315" s="88">
        <v>51.4</v>
      </c>
    </row>
    <row r="316" spans="1:21" x14ac:dyDescent="0.2">
      <c r="A316" s="3">
        <v>357</v>
      </c>
      <c r="C316" s="4" t="s">
        <v>72</v>
      </c>
      <c r="E316" s="108" t="s">
        <v>89</v>
      </c>
      <c r="G316" s="2" t="s">
        <v>137</v>
      </c>
      <c r="I316" s="1">
        <v>0</v>
      </c>
      <c r="K316" s="6">
        <v>618493.81000000006</v>
      </c>
      <c r="L316" s="20"/>
      <c r="M316" s="21">
        <v>206431</v>
      </c>
      <c r="N316" s="21"/>
      <c r="O316" s="21">
        <v>412063</v>
      </c>
      <c r="P316" s="21"/>
      <c r="Q316" s="21">
        <v>10038</v>
      </c>
      <c r="S316" s="40">
        <v>1.62</v>
      </c>
      <c r="U316" s="88">
        <v>41.1</v>
      </c>
    </row>
    <row r="317" spans="1:21" x14ac:dyDescent="0.2">
      <c r="A317" s="3">
        <v>358</v>
      </c>
      <c r="C317" s="22" t="s">
        <v>73</v>
      </c>
      <c r="E317" s="108" t="s">
        <v>89</v>
      </c>
      <c r="G317" s="2" t="s">
        <v>228</v>
      </c>
      <c r="I317" s="1">
        <v>-5</v>
      </c>
      <c r="K317" s="23">
        <v>1234968.26</v>
      </c>
      <c r="L317" s="20"/>
      <c r="M317" s="21">
        <v>885622</v>
      </c>
      <c r="N317" s="21"/>
      <c r="O317" s="21">
        <v>411095</v>
      </c>
      <c r="P317" s="21"/>
      <c r="Q317" s="21">
        <v>11887</v>
      </c>
      <c r="S317" s="40">
        <v>0.96</v>
      </c>
      <c r="U317" s="88">
        <v>34.6</v>
      </c>
    </row>
    <row r="318" spans="1:21" x14ac:dyDescent="0.2">
      <c r="A318" s="3"/>
      <c r="E318" s="2"/>
      <c r="G318" s="2"/>
      <c r="I318" s="1"/>
      <c r="K318" s="6"/>
      <c r="M318" s="25"/>
      <c r="N318" s="11"/>
      <c r="O318" s="25"/>
      <c r="P318" s="11"/>
      <c r="Q318" s="25"/>
      <c r="S318" s="40"/>
      <c r="U318" s="88"/>
    </row>
    <row r="319" spans="1:21" ht="15.75" x14ac:dyDescent="0.25">
      <c r="A319" s="3"/>
      <c r="C319" s="26" t="s">
        <v>41</v>
      </c>
      <c r="E319" s="2"/>
      <c r="G319" s="2"/>
      <c r="I319" s="1"/>
      <c r="J319" s="7"/>
      <c r="K319" s="28">
        <f>+SUBTOTAL(9,K309:K318)</f>
        <v>1185771466.03</v>
      </c>
      <c r="L319" s="7"/>
      <c r="M319" s="8">
        <f>+SUBTOTAL(9,M309:M318)</f>
        <v>377082994</v>
      </c>
      <c r="N319" s="8"/>
      <c r="O319" s="8">
        <f>+SUBTOTAL(9,O309:O318)</f>
        <v>1455777721</v>
      </c>
      <c r="P319" s="8"/>
      <c r="Q319" s="8">
        <f>+SUBTOTAL(9,Q309:Q318)</f>
        <v>30577629</v>
      </c>
      <c r="S319" s="106">
        <f>Q319/K319*100</f>
        <v>2.5787118239887201</v>
      </c>
      <c r="U319" s="88"/>
    </row>
    <row r="320" spans="1:21" ht="15.75" x14ac:dyDescent="0.25">
      <c r="A320" s="3"/>
      <c r="C320" s="26"/>
      <c r="E320" s="2"/>
      <c r="G320" s="2"/>
      <c r="I320" s="1"/>
      <c r="J320" s="7"/>
      <c r="K320" s="6"/>
      <c r="L320" s="7"/>
      <c r="M320" s="8"/>
      <c r="N320" s="8"/>
      <c r="O320" s="8"/>
      <c r="P320" s="8"/>
      <c r="Q320" s="8"/>
      <c r="S320" s="40"/>
      <c r="U320" s="88"/>
    </row>
    <row r="321" spans="1:21" x14ac:dyDescent="0.2">
      <c r="A321" s="3"/>
      <c r="E321" s="2"/>
      <c r="G321" s="2"/>
      <c r="I321" s="1"/>
      <c r="K321" s="6"/>
      <c r="M321" s="11"/>
      <c r="N321" s="11"/>
      <c r="O321" s="11"/>
      <c r="P321" s="11"/>
      <c r="Q321" s="11"/>
      <c r="S321" s="40"/>
      <c r="U321" s="88"/>
    </row>
    <row r="322" spans="1:21" ht="15.75" x14ac:dyDescent="0.25">
      <c r="A322" s="3"/>
      <c r="C322" s="29" t="s">
        <v>42</v>
      </c>
      <c r="D322" s="9"/>
      <c r="E322" s="2"/>
      <c r="F322" s="9"/>
      <c r="G322" s="2"/>
      <c r="I322" s="1"/>
      <c r="J322" s="9"/>
      <c r="K322" s="6"/>
      <c r="L322" s="9"/>
      <c r="M322" s="11"/>
      <c r="N322" s="11"/>
      <c r="O322" s="11"/>
      <c r="P322" s="11"/>
      <c r="Q322" s="11"/>
      <c r="R322" s="9"/>
      <c r="S322" s="40"/>
      <c r="U322" s="88"/>
    </row>
    <row r="323" spans="1:21" ht="15.75" x14ac:dyDescent="0.25">
      <c r="A323" s="3"/>
      <c r="C323" s="19"/>
      <c r="E323" s="2"/>
      <c r="G323" s="2"/>
      <c r="I323" s="1"/>
      <c r="K323" s="6"/>
      <c r="M323" s="11"/>
      <c r="N323" s="11"/>
      <c r="O323" s="11"/>
      <c r="P323" s="11"/>
      <c r="Q323" s="11"/>
      <c r="S323" s="40"/>
      <c r="U323" s="88"/>
    </row>
    <row r="324" spans="1:21" x14ac:dyDescent="0.2">
      <c r="A324" s="3">
        <v>360.1</v>
      </c>
      <c r="C324" s="34" t="s">
        <v>208</v>
      </c>
      <c r="E324" s="108" t="s">
        <v>89</v>
      </c>
      <c r="G324" s="2" t="s">
        <v>229</v>
      </c>
      <c r="I324" s="1">
        <v>0</v>
      </c>
      <c r="K324" s="6">
        <v>2613745.11</v>
      </c>
      <c r="L324" s="20"/>
      <c r="M324" s="21">
        <v>1521583</v>
      </c>
      <c r="N324" s="21"/>
      <c r="O324" s="21">
        <v>1092162</v>
      </c>
      <c r="P324" s="21"/>
      <c r="Q324" s="21">
        <v>18687</v>
      </c>
      <c r="S324" s="40">
        <v>0.71</v>
      </c>
      <c r="U324" s="88">
        <v>58.4</v>
      </c>
    </row>
    <row r="325" spans="1:21" x14ac:dyDescent="0.2">
      <c r="A325" s="3">
        <v>361</v>
      </c>
      <c r="C325" s="4" t="s">
        <v>88</v>
      </c>
      <c r="E325" s="108" t="s">
        <v>89</v>
      </c>
      <c r="G325" s="2" t="s">
        <v>230</v>
      </c>
      <c r="I325" s="1">
        <v>-30</v>
      </c>
      <c r="K325" s="6">
        <v>24453464.59</v>
      </c>
      <c r="L325" s="20"/>
      <c r="M325" s="21">
        <v>3321519</v>
      </c>
      <c r="N325" s="21"/>
      <c r="O325" s="21">
        <v>28467985</v>
      </c>
      <c r="P325" s="21"/>
      <c r="Q325" s="21">
        <v>495945</v>
      </c>
      <c r="S325" s="40">
        <v>2.0299999999999998</v>
      </c>
      <c r="U325" s="88">
        <v>57.4</v>
      </c>
    </row>
    <row r="326" spans="1:21" x14ac:dyDescent="0.2">
      <c r="A326" s="3">
        <v>362</v>
      </c>
      <c r="C326" s="22" t="s">
        <v>74</v>
      </c>
      <c r="E326" s="108" t="s">
        <v>89</v>
      </c>
      <c r="G326" s="2" t="s">
        <v>231</v>
      </c>
      <c r="I326" s="1">
        <v>-20</v>
      </c>
      <c r="K326" s="6">
        <v>259387332.02000001</v>
      </c>
      <c r="L326" s="20"/>
      <c r="M326" s="21">
        <v>58520012</v>
      </c>
      <c r="N326" s="21"/>
      <c r="O326" s="21">
        <v>252744786</v>
      </c>
      <c r="P326" s="21"/>
      <c r="Q326" s="21">
        <v>5422093</v>
      </c>
      <c r="S326" s="40">
        <v>2.09</v>
      </c>
      <c r="U326" s="88">
        <v>46.6</v>
      </c>
    </row>
    <row r="327" spans="1:21" x14ac:dyDescent="0.2">
      <c r="A327" s="3">
        <v>364</v>
      </c>
      <c r="C327" s="22" t="s">
        <v>75</v>
      </c>
      <c r="E327" s="108" t="s">
        <v>89</v>
      </c>
      <c r="G327" s="2" t="s">
        <v>232</v>
      </c>
      <c r="I327" s="1">
        <v>-50</v>
      </c>
      <c r="K327" s="6">
        <v>451578916.41000003</v>
      </c>
      <c r="L327" s="20"/>
      <c r="M327" s="21">
        <v>178929901</v>
      </c>
      <c r="N327" s="21"/>
      <c r="O327" s="21">
        <v>498438474</v>
      </c>
      <c r="P327" s="21"/>
      <c r="Q327" s="21">
        <v>11531146</v>
      </c>
      <c r="S327" s="40">
        <v>2.5499999999999998</v>
      </c>
      <c r="U327" s="88">
        <v>43.2</v>
      </c>
    </row>
    <row r="328" spans="1:21" x14ac:dyDescent="0.2">
      <c r="A328" s="3">
        <v>365</v>
      </c>
      <c r="C328" s="4" t="s">
        <v>76</v>
      </c>
      <c r="E328" s="108" t="s">
        <v>89</v>
      </c>
      <c r="G328" s="2" t="s">
        <v>233</v>
      </c>
      <c r="I328" s="1">
        <v>-30</v>
      </c>
      <c r="K328" s="6">
        <v>449079449.14999998</v>
      </c>
      <c r="L328" s="20"/>
      <c r="M328" s="21">
        <v>104432586</v>
      </c>
      <c r="N328" s="21"/>
      <c r="O328" s="21">
        <v>479370698</v>
      </c>
      <c r="P328" s="21"/>
      <c r="Q328" s="21">
        <v>13832940</v>
      </c>
      <c r="S328" s="40">
        <v>3.08</v>
      </c>
      <c r="U328" s="88">
        <v>34.700000000000003</v>
      </c>
    </row>
    <row r="329" spans="1:21" x14ac:dyDescent="0.2">
      <c r="A329" s="3">
        <v>366</v>
      </c>
      <c r="C329" s="34" t="s">
        <v>146</v>
      </c>
      <c r="E329" s="108" t="s">
        <v>89</v>
      </c>
      <c r="G329" s="2" t="s">
        <v>234</v>
      </c>
      <c r="I329" s="1">
        <v>-5</v>
      </c>
      <c r="K329" s="6">
        <v>2524055.84</v>
      </c>
      <c r="L329" s="20"/>
      <c r="M329" s="21">
        <v>1089070</v>
      </c>
      <c r="N329" s="21"/>
      <c r="O329" s="21">
        <v>1561189</v>
      </c>
      <c r="P329" s="21"/>
      <c r="Q329" s="21">
        <v>60004</v>
      </c>
      <c r="S329" s="40">
        <v>2.38</v>
      </c>
      <c r="U329" s="88">
        <v>26</v>
      </c>
    </row>
    <row r="330" spans="1:21" x14ac:dyDescent="0.2">
      <c r="A330" s="3">
        <v>367</v>
      </c>
      <c r="C330" s="4" t="s">
        <v>77</v>
      </c>
      <c r="E330" s="108" t="s">
        <v>89</v>
      </c>
      <c r="G330" s="2" t="s">
        <v>139</v>
      </c>
      <c r="I330" s="1">
        <v>-10</v>
      </c>
      <c r="K330" s="6">
        <v>218996569.31</v>
      </c>
      <c r="L330" s="20"/>
      <c r="M330" s="21">
        <v>56303489</v>
      </c>
      <c r="N330" s="21"/>
      <c r="O330" s="21">
        <v>184592737</v>
      </c>
      <c r="P330" s="21"/>
      <c r="Q330" s="21">
        <v>5382798</v>
      </c>
      <c r="S330" s="40">
        <v>2.46</v>
      </c>
      <c r="U330" s="88">
        <v>34.299999999999997</v>
      </c>
    </row>
    <row r="331" spans="1:21" x14ac:dyDescent="0.2">
      <c r="A331" s="3">
        <v>368</v>
      </c>
      <c r="C331" s="4" t="s">
        <v>78</v>
      </c>
      <c r="E331" s="108" t="s">
        <v>89</v>
      </c>
      <c r="G331" s="2" t="s">
        <v>235</v>
      </c>
      <c r="I331" s="1">
        <v>-5</v>
      </c>
      <c r="K331" s="6">
        <v>329001554.33999997</v>
      </c>
      <c r="L331" s="20"/>
      <c r="M331" s="21">
        <v>154030285</v>
      </c>
      <c r="N331" s="21"/>
      <c r="O331" s="21">
        <v>191421347</v>
      </c>
      <c r="P331" s="21"/>
      <c r="Q331" s="21">
        <v>6165872</v>
      </c>
      <c r="S331" s="40">
        <v>1.87</v>
      </c>
      <c r="U331" s="88">
        <v>31</v>
      </c>
    </row>
    <row r="332" spans="1:21" x14ac:dyDescent="0.2">
      <c r="A332" s="3">
        <v>369</v>
      </c>
      <c r="C332" s="4" t="s">
        <v>79</v>
      </c>
      <c r="E332" s="108" t="s">
        <v>89</v>
      </c>
      <c r="G332" s="2" t="s">
        <v>236</v>
      </c>
      <c r="I332" s="1">
        <v>-40</v>
      </c>
      <c r="K332" s="6">
        <v>131194897.17</v>
      </c>
      <c r="L332" s="20"/>
      <c r="M332" s="21">
        <v>67598188</v>
      </c>
      <c r="N332" s="21"/>
      <c r="O332" s="21">
        <v>116074668</v>
      </c>
      <c r="P332" s="21"/>
      <c r="Q332" s="21">
        <v>3391250</v>
      </c>
      <c r="S332" s="40">
        <v>2.58</v>
      </c>
      <c r="U332" s="88">
        <v>34.200000000000003</v>
      </c>
    </row>
    <row r="333" spans="1:21" x14ac:dyDescent="0.2">
      <c r="A333" s="3">
        <v>370</v>
      </c>
      <c r="C333" s="4" t="s">
        <v>80</v>
      </c>
      <c r="E333" s="108">
        <v>47483</v>
      </c>
      <c r="G333" s="2" t="s">
        <v>237</v>
      </c>
      <c r="H333" s="24" t="s">
        <v>63</v>
      </c>
      <c r="I333" s="1">
        <v>0</v>
      </c>
      <c r="K333" s="6">
        <v>64525347.18</v>
      </c>
      <c r="L333" s="20"/>
      <c r="M333" s="21">
        <v>34497040</v>
      </c>
      <c r="N333" s="21"/>
      <c r="O333" s="21">
        <v>30028307</v>
      </c>
      <c r="P333" s="21"/>
      <c r="Q333" s="21">
        <v>3417916</v>
      </c>
      <c r="S333" s="40">
        <v>5.3</v>
      </c>
      <c r="U333" s="88">
        <v>8.8000000000000007</v>
      </c>
    </row>
    <row r="334" spans="1:21" x14ac:dyDescent="0.2">
      <c r="A334" s="3">
        <v>370.01</v>
      </c>
      <c r="C334" s="34" t="s">
        <v>150</v>
      </c>
      <c r="E334" s="108" t="s">
        <v>89</v>
      </c>
      <c r="G334" s="2" t="s">
        <v>238</v>
      </c>
      <c r="I334" s="1">
        <v>0</v>
      </c>
      <c r="K334" s="6">
        <v>2928714.98</v>
      </c>
      <c r="L334" s="20"/>
      <c r="M334" s="21">
        <v>433210</v>
      </c>
      <c r="N334" s="21"/>
      <c r="O334" s="21">
        <v>2495505</v>
      </c>
      <c r="P334" s="21"/>
      <c r="Q334" s="21">
        <v>244108</v>
      </c>
      <c r="S334" s="40">
        <v>8.33</v>
      </c>
      <c r="U334" s="88">
        <v>10.199999999999999</v>
      </c>
    </row>
    <row r="335" spans="1:21" x14ac:dyDescent="0.2">
      <c r="A335" s="3">
        <v>370.11</v>
      </c>
      <c r="C335" s="34" t="s">
        <v>172</v>
      </c>
      <c r="E335" s="108" t="s">
        <v>89</v>
      </c>
      <c r="G335" s="2" t="s">
        <v>238</v>
      </c>
      <c r="I335" s="1">
        <v>0</v>
      </c>
      <c r="K335" s="6">
        <v>770.41</v>
      </c>
      <c r="L335" s="20"/>
      <c r="M335" s="21">
        <v>82</v>
      </c>
      <c r="N335" s="21"/>
      <c r="O335" s="21">
        <v>688</v>
      </c>
      <c r="P335" s="21"/>
      <c r="Q335" s="21">
        <v>53</v>
      </c>
      <c r="S335" s="40">
        <v>6.88</v>
      </c>
      <c r="T335" s="4" t="s">
        <v>267</v>
      </c>
      <c r="U335" s="88">
        <v>13</v>
      </c>
    </row>
    <row r="336" spans="1:21" x14ac:dyDescent="0.2">
      <c r="A336" s="3">
        <v>370.2</v>
      </c>
      <c r="C336" s="34" t="s">
        <v>169</v>
      </c>
      <c r="E336" s="108" t="s">
        <v>89</v>
      </c>
      <c r="G336" s="2" t="s">
        <v>239</v>
      </c>
      <c r="I336" s="1">
        <v>0</v>
      </c>
      <c r="K336" s="6">
        <v>11549574.4</v>
      </c>
      <c r="L336" s="20"/>
      <c r="M336" s="21">
        <v>6136397</v>
      </c>
      <c r="N336" s="21"/>
      <c r="O336" s="21">
        <v>5413177</v>
      </c>
      <c r="P336" s="21"/>
      <c r="Q336" s="21">
        <v>1463231</v>
      </c>
      <c r="S336" s="40">
        <v>12.67</v>
      </c>
      <c r="U336" s="88">
        <v>3.7</v>
      </c>
    </row>
    <row r="337" spans="1:21" x14ac:dyDescent="0.2">
      <c r="A337" s="3">
        <v>371.01</v>
      </c>
      <c r="C337" s="34" t="s">
        <v>173</v>
      </c>
      <c r="E337" s="108" t="s">
        <v>89</v>
      </c>
      <c r="G337" s="2" t="s">
        <v>240</v>
      </c>
      <c r="I337" s="1">
        <v>0</v>
      </c>
      <c r="K337" s="6">
        <v>159233.81</v>
      </c>
      <c r="L337" s="20"/>
      <c r="M337" s="21">
        <v>15336</v>
      </c>
      <c r="N337" s="21"/>
      <c r="O337" s="21">
        <v>143898</v>
      </c>
      <c r="P337" s="21"/>
      <c r="Q337" s="21">
        <v>15989</v>
      </c>
      <c r="S337" s="40">
        <v>10.039999999999999</v>
      </c>
      <c r="U337" s="88">
        <v>9</v>
      </c>
    </row>
    <row r="338" spans="1:21" x14ac:dyDescent="0.2">
      <c r="A338" s="3">
        <v>373</v>
      </c>
      <c r="C338" s="4" t="s">
        <v>81</v>
      </c>
      <c r="E338" s="108" t="s">
        <v>89</v>
      </c>
      <c r="G338" s="2" t="s">
        <v>241</v>
      </c>
      <c r="I338" s="1">
        <v>-10</v>
      </c>
      <c r="K338" s="23">
        <v>135245468.34</v>
      </c>
      <c r="L338" s="20"/>
      <c r="M338" s="21">
        <v>48376479</v>
      </c>
      <c r="N338" s="21"/>
      <c r="O338" s="21">
        <v>100393536</v>
      </c>
      <c r="P338" s="21"/>
      <c r="Q338" s="21">
        <v>4616266</v>
      </c>
      <c r="S338" s="40">
        <v>3.41</v>
      </c>
      <c r="U338" s="88">
        <v>21.7</v>
      </c>
    </row>
    <row r="339" spans="1:21" x14ac:dyDescent="0.2">
      <c r="A339" s="3"/>
      <c r="E339" s="2"/>
      <c r="G339" s="2"/>
      <c r="I339" s="1"/>
      <c r="K339" s="6"/>
      <c r="M339" s="25"/>
      <c r="N339" s="11"/>
      <c r="O339" s="25"/>
      <c r="P339" s="11"/>
      <c r="Q339" s="25"/>
      <c r="S339" s="40"/>
      <c r="U339" s="88"/>
    </row>
    <row r="340" spans="1:21" ht="15.75" x14ac:dyDescent="0.25">
      <c r="A340" s="3"/>
      <c r="C340" s="26" t="s">
        <v>43</v>
      </c>
      <c r="E340" s="2"/>
      <c r="G340" s="2"/>
      <c r="I340" s="1"/>
      <c r="J340" s="7"/>
      <c r="K340" s="28">
        <f>+SUBTOTAL(9,K324:K339)</f>
        <v>2083239093.0600002</v>
      </c>
      <c r="L340" s="7"/>
      <c r="M340" s="8">
        <f>+SUBTOTAL(9,M324:M339)</f>
        <v>715205177</v>
      </c>
      <c r="N340" s="8"/>
      <c r="O340" s="8">
        <f>+SUBTOTAL(9,O324:O339)</f>
        <v>1892239157</v>
      </c>
      <c r="P340" s="8"/>
      <c r="Q340" s="8">
        <f>+SUBTOTAL(9,Q324:Q339)</f>
        <v>56058298</v>
      </c>
      <c r="R340" s="7"/>
      <c r="S340" s="106">
        <f>Q340/K340*100</f>
        <v>2.6909200286587289</v>
      </c>
      <c r="U340" s="88"/>
    </row>
    <row r="341" spans="1:21" ht="15.75" x14ac:dyDescent="0.25">
      <c r="A341" s="3"/>
      <c r="C341" s="26"/>
      <c r="E341" s="2"/>
      <c r="G341" s="2"/>
      <c r="I341" s="1"/>
      <c r="J341" s="7"/>
      <c r="K341" s="6"/>
      <c r="L341" s="7"/>
      <c r="M341" s="8"/>
      <c r="N341" s="8"/>
      <c r="O341" s="8"/>
      <c r="P341" s="8"/>
      <c r="Q341" s="8"/>
      <c r="R341" s="7"/>
      <c r="S341" s="40"/>
      <c r="U341" s="88"/>
    </row>
    <row r="342" spans="1:21" x14ac:dyDescent="0.2">
      <c r="A342" s="3"/>
      <c r="E342" s="24"/>
      <c r="G342" s="24"/>
      <c r="I342" s="1"/>
      <c r="K342" s="6"/>
      <c r="M342" s="11"/>
      <c r="N342" s="11"/>
      <c r="O342" s="11"/>
      <c r="P342" s="11"/>
      <c r="Q342" s="11"/>
      <c r="S342" s="40"/>
      <c r="U342" s="88"/>
    </row>
    <row r="343" spans="1:21" ht="15.75" x14ac:dyDescent="0.25">
      <c r="A343" s="3"/>
      <c r="C343" s="29" t="s">
        <v>44</v>
      </c>
      <c r="E343" s="24"/>
      <c r="G343" s="24"/>
      <c r="I343" s="1"/>
      <c r="K343" s="6"/>
      <c r="M343" s="11"/>
      <c r="N343" s="11"/>
      <c r="O343" s="11"/>
      <c r="P343" s="11"/>
      <c r="Q343" s="11"/>
      <c r="S343" s="40"/>
      <c r="U343" s="88"/>
    </row>
    <row r="344" spans="1:21" ht="15.75" x14ac:dyDescent="0.25">
      <c r="A344" s="3"/>
      <c r="C344" s="19"/>
      <c r="E344" s="24"/>
      <c r="G344" s="24"/>
      <c r="I344" s="1"/>
      <c r="K344" s="6"/>
      <c r="M344" s="11"/>
      <c r="N344" s="11"/>
      <c r="O344" s="11"/>
      <c r="P344" s="11"/>
      <c r="Q344" s="11"/>
      <c r="S344" s="40"/>
      <c r="U344" s="88"/>
    </row>
    <row r="345" spans="1:21" x14ac:dyDescent="0.2">
      <c r="A345" s="3"/>
      <c r="C345" s="86"/>
      <c r="E345" s="24"/>
      <c r="G345" s="24"/>
      <c r="I345" s="1"/>
      <c r="K345" s="6"/>
      <c r="M345" s="11"/>
      <c r="N345" s="11"/>
      <c r="O345" s="11"/>
      <c r="P345" s="11"/>
      <c r="Q345" s="11"/>
      <c r="S345" s="40"/>
      <c r="U345" s="88"/>
    </row>
    <row r="346" spans="1:21" x14ac:dyDescent="0.2">
      <c r="A346" s="3">
        <v>390.1</v>
      </c>
      <c r="C346" s="32" t="s">
        <v>265</v>
      </c>
      <c r="E346" s="108"/>
      <c r="G346" s="2" t="s">
        <v>242</v>
      </c>
      <c r="I346" s="1">
        <v>-15</v>
      </c>
      <c r="K346" s="6">
        <v>79952897.069999993</v>
      </c>
      <c r="L346" s="20"/>
      <c r="M346" s="21">
        <v>15023337</v>
      </c>
      <c r="N346" s="21"/>
      <c r="O346" s="21">
        <v>76922495</v>
      </c>
      <c r="P346" s="21"/>
      <c r="Q346" s="21">
        <v>1971415</v>
      </c>
      <c r="S346" s="40">
        <v>2.4700000000000002</v>
      </c>
      <c r="U346" s="88">
        <v>39</v>
      </c>
    </row>
    <row r="347" spans="1:21" x14ac:dyDescent="0.2">
      <c r="A347" s="3">
        <v>390.2</v>
      </c>
      <c r="C347" s="32" t="s">
        <v>253</v>
      </c>
      <c r="E347" s="108"/>
      <c r="G347" s="2" t="s">
        <v>243</v>
      </c>
      <c r="I347" s="1">
        <v>-10</v>
      </c>
      <c r="K347" s="6">
        <v>25046.09</v>
      </c>
      <c r="L347" s="20"/>
      <c r="M347" s="21">
        <v>12538</v>
      </c>
      <c r="N347" s="21"/>
      <c r="O347" s="21">
        <v>15013</v>
      </c>
      <c r="P347" s="21"/>
      <c r="Q347" s="21">
        <v>870</v>
      </c>
      <c r="S347" s="40">
        <v>3.47</v>
      </c>
      <c r="U347" s="88">
        <v>17.3</v>
      </c>
    </row>
    <row r="348" spans="1:21" x14ac:dyDescent="0.2">
      <c r="A348" s="3">
        <v>391.1</v>
      </c>
      <c r="C348" s="67" t="s">
        <v>82</v>
      </c>
      <c r="E348" s="108"/>
      <c r="G348" s="2" t="s">
        <v>141</v>
      </c>
      <c r="I348" s="1">
        <v>0</v>
      </c>
      <c r="K348" s="6">
        <v>13005372.140000001</v>
      </c>
      <c r="L348" s="20"/>
      <c r="M348" s="21">
        <v>6028173</v>
      </c>
      <c r="N348" s="21"/>
      <c r="O348" s="21">
        <v>6977199</v>
      </c>
      <c r="P348" s="21"/>
      <c r="Q348" s="21">
        <v>525734</v>
      </c>
      <c r="S348" s="40">
        <v>4.04</v>
      </c>
      <c r="U348" s="88">
        <v>13.3</v>
      </c>
    </row>
    <row r="349" spans="1:21" x14ac:dyDescent="0.2">
      <c r="A349" s="3">
        <v>391.2</v>
      </c>
      <c r="C349" s="67" t="s">
        <v>83</v>
      </c>
      <c r="E349" s="108"/>
      <c r="G349" s="2" t="s">
        <v>144</v>
      </c>
      <c r="I349" s="1">
        <v>0</v>
      </c>
      <c r="K349" s="6">
        <v>26951985.789999999</v>
      </c>
      <c r="L349" s="20"/>
      <c r="M349" s="21">
        <v>12490167</v>
      </c>
      <c r="N349" s="21"/>
      <c r="O349" s="21">
        <v>14461819</v>
      </c>
      <c r="P349" s="21"/>
      <c r="Q349" s="21">
        <v>5098601</v>
      </c>
      <c r="S349" s="40">
        <v>18.920000000000002</v>
      </c>
      <c r="U349" s="88">
        <v>2.8</v>
      </c>
    </row>
    <row r="350" spans="1:21" x14ac:dyDescent="0.2">
      <c r="A350" s="3">
        <v>391.31</v>
      </c>
      <c r="C350" s="32" t="s">
        <v>130</v>
      </c>
      <c r="E350" s="108"/>
      <c r="G350" s="2" t="s">
        <v>244</v>
      </c>
      <c r="I350" s="1">
        <v>0</v>
      </c>
      <c r="K350" s="6">
        <v>6521661.0599999996</v>
      </c>
      <c r="L350" s="20"/>
      <c r="M350" s="21">
        <v>1663928</v>
      </c>
      <c r="N350" s="21"/>
      <c r="O350" s="21">
        <v>4857733</v>
      </c>
      <c r="P350" s="21"/>
      <c r="Q350" s="21">
        <v>2375819</v>
      </c>
      <c r="S350" s="40">
        <v>36.43</v>
      </c>
      <c r="U350" s="88">
        <v>2</v>
      </c>
    </row>
    <row r="351" spans="1:21" x14ac:dyDescent="0.2">
      <c r="A351" s="3"/>
      <c r="C351" s="32"/>
      <c r="E351" s="108"/>
      <c r="G351" s="2"/>
      <c r="I351" s="1"/>
      <c r="K351" s="6"/>
      <c r="L351" s="20"/>
      <c r="M351" s="21"/>
      <c r="N351" s="21"/>
      <c r="O351" s="21"/>
      <c r="P351" s="21"/>
      <c r="Q351" s="21"/>
      <c r="S351" s="40"/>
      <c r="U351" s="88"/>
    </row>
    <row r="352" spans="1:21" x14ac:dyDescent="0.2">
      <c r="A352" s="3"/>
      <c r="C352" s="32" t="s">
        <v>92</v>
      </c>
      <c r="E352" s="108"/>
      <c r="G352" s="2"/>
      <c r="I352" s="1"/>
      <c r="K352" s="6"/>
      <c r="L352" s="20"/>
      <c r="M352" s="21"/>
      <c r="N352" s="21"/>
      <c r="O352" s="21"/>
      <c r="P352" s="21"/>
      <c r="Q352" s="21"/>
      <c r="S352" s="40"/>
      <c r="U352" s="88"/>
    </row>
    <row r="353" spans="1:21" x14ac:dyDescent="0.2">
      <c r="A353" s="3">
        <v>392</v>
      </c>
      <c r="C353" s="135" t="s">
        <v>254</v>
      </c>
      <c r="E353" s="108"/>
      <c r="G353" s="2" t="s">
        <v>245</v>
      </c>
      <c r="I353" s="1">
        <v>0</v>
      </c>
      <c r="K353" s="6">
        <v>2081534.58</v>
      </c>
      <c r="L353" s="20"/>
      <c r="M353" s="21">
        <v>779071</v>
      </c>
      <c r="N353" s="21"/>
      <c r="O353" s="21">
        <v>1302464</v>
      </c>
      <c r="P353" s="21"/>
      <c r="Q353" s="21">
        <v>105168</v>
      </c>
      <c r="S353" s="40">
        <v>5.05</v>
      </c>
      <c r="U353" s="88">
        <v>12.4</v>
      </c>
    </row>
    <row r="354" spans="1:21" x14ac:dyDescent="0.2">
      <c r="A354" s="3">
        <v>392.1</v>
      </c>
      <c r="C354" s="135" t="s">
        <v>255</v>
      </c>
      <c r="E354" s="108"/>
      <c r="G354" s="2" t="s">
        <v>246</v>
      </c>
      <c r="I354" s="1">
        <v>0</v>
      </c>
      <c r="K354" s="23">
        <v>6509482.1399999997</v>
      </c>
      <c r="L354" s="20"/>
      <c r="M354" s="65">
        <v>3625989</v>
      </c>
      <c r="N354" s="21"/>
      <c r="O354" s="65">
        <v>2883493</v>
      </c>
      <c r="P354" s="21"/>
      <c r="Q354" s="65">
        <v>313764</v>
      </c>
      <c r="S354" s="40">
        <v>4.82</v>
      </c>
      <c r="U354" s="88">
        <v>9.1999999999999993</v>
      </c>
    </row>
    <row r="355" spans="1:21" x14ac:dyDescent="0.2">
      <c r="A355" s="3"/>
      <c r="C355" s="135"/>
      <c r="E355" s="108"/>
      <c r="G355" s="2"/>
      <c r="I355" s="1"/>
      <c r="K355" s="6"/>
      <c r="L355" s="20"/>
      <c r="M355" s="21"/>
      <c r="N355" s="21"/>
      <c r="O355" s="21"/>
      <c r="P355" s="21"/>
      <c r="Q355" s="21"/>
      <c r="S355" s="40"/>
      <c r="U355" s="88"/>
    </row>
    <row r="356" spans="1:21" x14ac:dyDescent="0.2">
      <c r="A356" s="3"/>
      <c r="C356" s="140" t="s">
        <v>256</v>
      </c>
      <c r="E356" s="108"/>
      <c r="G356" s="2"/>
      <c r="I356" s="1"/>
      <c r="K356" s="6">
        <f>SUBTOTAL(9,K352:K355)</f>
        <v>8591016.7199999988</v>
      </c>
      <c r="L356" s="20"/>
      <c r="M356" s="21">
        <f>SUBTOTAL(9,M352:M355)</f>
        <v>4405060</v>
      </c>
      <c r="N356" s="21"/>
      <c r="O356" s="21">
        <f>SUBTOTAL(9,O352:O355)</f>
        <v>4185957</v>
      </c>
      <c r="P356" s="21"/>
      <c r="Q356" s="21">
        <f>SUBTOTAL(9,Q352:Q355)</f>
        <v>418932</v>
      </c>
      <c r="S356" s="40">
        <f>Q356/K356*100</f>
        <v>4.8763960501289771</v>
      </c>
      <c r="U356" s="88"/>
    </row>
    <row r="357" spans="1:21" x14ac:dyDescent="0.2">
      <c r="A357" s="3"/>
      <c r="C357" s="135"/>
      <c r="E357" s="108"/>
      <c r="G357" s="2"/>
      <c r="I357" s="1"/>
      <c r="K357" s="6"/>
      <c r="L357" s="20"/>
      <c r="M357" s="21"/>
      <c r="N357" s="21"/>
      <c r="O357" s="21"/>
      <c r="P357" s="21"/>
      <c r="Q357" s="21"/>
      <c r="S357" s="40"/>
      <c r="U357" s="88"/>
    </row>
    <row r="358" spans="1:21" x14ac:dyDescent="0.2">
      <c r="A358" s="3">
        <v>393</v>
      </c>
      <c r="C358" s="22" t="s">
        <v>84</v>
      </c>
      <c r="E358" s="108"/>
      <c r="G358" s="2" t="s">
        <v>142</v>
      </c>
      <c r="I358" s="1">
        <v>0</v>
      </c>
      <c r="K358" s="6">
        <v>892571.77</v>
      </c>
      <c r="L358" s="20"/>
      <c r="M358" s="21">
        <v>440725</v>
      </c>
      <c r="N358" s="21"/>
      <c r="O358" s="21">
        <v>451847</v>
      </c>
      <c r="P358" s="21"/>
      <c r="Q358" s="21">
        <v>28417</v>
      </c>
      <c r="S358" s="40">
        <v>3.18</v>
      </c>
      <c r="U358" s="88">
        <v>15.9</v>
      </c>
    </row>
    <row r="359" spans="1:21" x14ac:dyDescent="0.2">
      <c r="A359" s="3">
        <v>394</v>
      </c>
      <c r="C359" s="68" t="s">
        <v>85</v>
      </c>
      <c r="E359" s="108"/>
      <c r="G359" s="2" t="s">
        <v>142</v>
      </c>
      <c r="I359" s="1">
        <v>0</v>
      </c>
      <c r="K359" s="6">
        <v>15658384.1</v>
      </c>
      <c r="L359" s="20"/>
      <c r="M359" s="21">
        <v>5415922</v>
      </c>
      <c r="N359" s="21"/>
      <c r="O359" s="21">
        <v>10242462</v>
      </c>
      <c r="P359" s="21"/>
      <c r="Q359" s="21">
        <v>618721</v>
      </c>
      <c r="S359" s="40">
        <v>3.95</v>
      </c>
      <c r="U359" s="88">
        <v>16.600000000000001</v>
      </c>
    </row>
    <row r="360" spans="1:21" x14ac:dyDescent="0.2">
      <c r="A360" s="3"/>
      <c r="C360" s="68"/>
      <c r="E360" s="108"/>
      <c r="G360" s="2"/>
      <c r="I360" s="1"/>
      <c r="K360" s="6"/>
      <c r="L360" s="20"/>
      <c r="M360" s="21"/>
      <c r="N360" s="21"/>
      <c r="O360" s="21"/>
      <c r="P360" s="21"/>
      <c r="Q360" s="21"/>
      <c r="S360" s="40"/>
      <c r="U360" s="88"/>
    </row>
    <row r="361" spans="1:21" x14ac:dyDescent="0.2">
      <c r="A361" s="3"/>
      <c r="C361" s="32" t="s">
        <v>257</v>
      </c>
      <c r="E361" s="108"/>
      <c r="G361" s="2"/>
      <c r="I361" s="1"/>
      <c r="K361" s="6"/>
      <c r="L361" s="20"/>
      <c r="M361" s="21"/>
      <c r="N361" s="21"/>
      <c r="O361" s="21"/>
      <c r="P361" s="21"/>
      <c r="Q361" s="21"/>
      <c r="S361" s="40"/>
      <c r="U361" s="88"/>
    </row>
    <row r="362" spans="1:21" x14ac:dyDescent="0.2">
      <c r="A362" s="3">
        <v>396.1</v>
      </c>
      <c r="C362" s="138" t="s">
        <v>258</v>
      </c>
      <c r="E362" s="108"/>
      <c r="G362" s="2" t="s">
        <v>247</v>
      </c>
      <c r="I362" s="1">
        <v>0</v>
      </c>
      <c r="K362" s="6">
        <v>4942427.8899999997</v>
      </c>
      <c r="L362" s="20"/>
      <c r="M362" s="21">
        <v>1438770</v>
      </c>
      <c r="N362" s="21"/>
      <c r="O362" s="21">
        <v>3503658</v>
      </c>
      <c r="P362" s="21"/>
      <c r="Q362" s="21">
        <v>273029</v>
      </c>
      <c r="S362" s="40">
        <v>5.52</v>
      </c>
      <c r="U362" s="88">
        <v>12.8</v>
      </c>
    </row>
    <row r="363" spans="1:21" x14ac:dyDescent="0.2">
      <c r="A363" s="3">
        <v>396.2</v>
      </c>
      <c r="C363" s="138" t="s">
        <v>259</v>
      </c>
      <c r="E363" s="108"/>
      <c r="G363" s="2" t="s">
        <v>247</v>
      </c>
      <c r="I363" s="1">
        <v>0</v>
      </c>
      <c r="K363" s="23">
        <v>1044051.11</v>
      </c>
      <c r="L363" s="20"/>
      <c r="M363" s="65">
        <v>349060</v>
      </c>
      <c r="N363" s="21"/>
      <c r="O363" s="65">
        <v>694991</v>
      </c>
      <c r="P363" s="21"/>
      <c r="Q363" s="65">
        <v>52074</v>
      </c>
      <c r="S363" s="40">
        <v>4.99</v>
      </c>
      <c r="U363" s="88">
        <v>13.3</v>
      </c>
    </row>
    <row r="364" spans="1:21" x14ac:dyDescent="0.2">
      <c r="A364" s="3"/>
      <c r="C364" s="32"/>
      <c r="E364" s="108"/>
      <c r="G364" s="2"/>
      <c r="I364" s="1"/>
      <c r="K364" s="6"/>
      <c r="L364" s="20"/>
      <c r="M364" s="21"/>
      <c r="N364" s="21"/>
      <c r="O364" s="21"/>
      <c r="P364" s="21"/>
      <c r="Q364" s="21"/>
      <c r="S364" s="40"/>
      <c r="U364" s="88"/>
    </row>
    <row r="365" spans="1:21" x14ac:dyDescent="0.2">
      <c r="A365" s="3"/>
      <c r="C365" s="113" t="s">
        <v>260</v>
      </c>
      <c r="E365" s="108"/>
      <c r="G365" s="2"/>
      <c r="I365" s="1"/>
      <c r="K365" s="6">
        <f>SUBTOTAL(9,K361:K364)</f>
        <v>5986479</v>
      </c>
      <c r="L365" s="20"/>
      <c r="M365" s="21">
        <f>SUBTOTAL(9,M361:M364)</f>
        <v>1787830</v>
      </c>
      <c r="N365" s="21"/>
      <c r="O365" s="21">
        <f>SUBTOTAL(9,O361:O364)</f>
        <v>4198649</v>
      </c>
      <c r="P365" s="21"/>
      <c r="Q365" s="21">
        <f>SUBTOTAL(9,Q361:Q364)</f>
        <v>325103</v>
      </c>
      <c r="S365" s="40">
        <f>Q365/K365*100</f>
        <v>5.4306212382938286</v>
      </c>
      <c r="U365" s="88"/>
    </row>
    <row r="366" spans="1:21" x14ac:dyDescent="0.2">
      <c r="A366" s="3"/>
      <c r="C366" s="32"/>
      <c r="E366" s="108"/>
      <c r="G366" s="2"/>
      <c r="I366" s="1"/>
      <c r="K366" s="6"/>
      <c r="L366" s="20"/>
      <c r="M366" s="21"/>
      <c r="N366" s="21"/>
      <c r="O366" s="21"/>
      <c r="P366" s="21"/>
      <c r="Q366" s="21"/>
      <c r="S366" s="40"/>
      <c r="U366" s="88"/>
    </row>
    <row r="367" spans="1:21" x14ac:dyDescent="0.2">
      <c r="A367" s="3"/>
      <c r="C367" s="32" t="s">
        <v>90</v>
      </c>
      <c r="E367" s="108"/>
      <c r="G367" s="2"/>
      <c r="I367" s="1"/>
      <c r="K367" s="6"/>
      <c r="L367" s="20"/>
      <c r="M367" s="21"/>
      <c r="N367" s="21"/>
      <c r="O367" s="21"/>
      <c r="P367" s="21"/>
      <c r="Q367" s="21"/>
      <c r="S367" s="40"/>
      <c r="U367" s="88"/>
    </row>
    <row r="368" spans="1:21" x14ac:dyDescent="0.2">
      <c r="A368" s="3">
        <v>397</v>
      </c>
      <c r="C368" s="138" t="s">
        <v>261</v>
      </c>
      <c r="E368" s="108"/>
      <c r="G368" s="2" t="s">
        <v>248</v>
      </c>
      <c r="I368" s="1">
        <v>0</v>
      </c>
      <c r="K368" s="6">
        <v>35825398.490000002</v>
      </c>
      <c r="L368" s="20"/>
      <c r="M368" s="21">
        <v>15181416</v>
      </c>
      <c r="N368" s="21"/>
      <c r="O368" s="21">
        <v>20643982</v>
      </c>
      <c r="P368" s="21"/>
      <c r="Q368" s="21">
        <v>1692395</v>
      </c>
      <c r="S368" s="40">
        <v>4.72</v>
      </c>
      <c r="U368" s="88">
        <v>12.2</v>
      </c>
    </row>
    <row r="369" spans="1:21" x14ac:dyDescent="0.2">
      <c r="A369" s="3">
        <v>397.1</v>
      </c>
      <c r="C369" s="138" t="s">
        <v>262</v>
      </c>
      <c r="E369" s="108"/>
      <c r="G369" s="2" t="s">
        <v>143</v>
      </c>
      <c r="I369" s="1">
        <v>0</v>
      </c>
      <c r="K369" s="6">
        <v>24324169.34</v>
      </c>
      <c r="L369" s="20"/>
      <c r="M369" s="21">
        <v>14917131</v>
      </c>
      <c r="N369" s="21"/>
      <c r="O369" s="21">
        <v>9407038</v>
      </c>
      <c r="P369" s="21"/>
      <c r="Q369" s="21">
        <v>1439932</v>
      </c>
      <c r="S369" s="40">
        <v>5.92</v>
      </c>
      <c r="U369" s="88">
        <v>6.5</v>
      </c>
    </row>
    <row r="370" spans="1:21" s="13" customFormat="1" x14ac:dyDescent="0.2">
      <c r="A370" s="12">
        <v>397.2</v>
      </c>
      <c r="B370" s="97"/>
      <c r="C370" s="139" t="s">
        <v>263</v>
      </c>
      <c r="E370" s="111"/>
      <c r="G370" s="15" t="s">
        <v>143</v>
      </c>
      <c r="H370" s="136"/>
      <c r="I370" s="16">
        <v>0</v>
      </c>
      <c r="K370" s="23">
        <v>7606691.1100000003</v>
      </c>
      <c r="L370" s="102"/>
      <c r="M370" s="65">
        <v>4261154</v>
      </c>
      <c r="N370" s="99"/>
      <c r="O370" s="65">
        <v>3345537</v>
      </c>
      <c r="P370" s="99"/>
      <c r="Q370" s="65">
        <v>1672336</v>
      </c>
      <c r="S370" s="103">
        <v>21.99</v>
      </c>
      <c r="T370" s="137"/>
      <c r="U370" s="104">
        <v>2</v>
      </c>
    </row>
    <row r="371" spans="1:21" s="13" customFormat="1" x14ac:dyDescent="0.2">
      <c r="A371" s="12"/>
      <c r="B371" s="97"/>
      <c r="C371" s="101"/>
      <c r="E371" s="111"/>
      <c r="G371" s="15"/>
      <c r="H371" s="136"/>
      <c r="I371" s="16"/>
      <c r="K371" s="17"/>
      <c r="L371" s="102"/>
      <c r="M371" s="99"/>
      <c r="N371" s="99"/>
      <c r="O371" s="99"/>
      <c r="P371" s="99"/>
      <c r="Q371" s="99"/>
      <c r="S371" s="103"/>
      <c r="T371" s="137"/>
      <c r="U371" s="104"/>
    </row>
    <row r="372" spans="1:21" s="13" customFormat="1" x14ac:dyDescent="0.2">
      <c r="A372" s="12"/>
      <c r="B372" s="97"/>
      <c r="C372" s="141" t="s">
        <v>264</v>
      </c>
      <c r="E372" s="111"/>
      <c r="G372" s="15"/>
      <c r="H372" s="136"/>
      <c r="I372" s="16"/>
      <c r="K372" s="23">
        <f>SUBTOTAL(9,K367:K371)</f>
        <v>67756258.939999998</v>
      </c>
      <c r="L372" s="102"/>
      <c r="M372" s="65">
        <f>SUBTOTAL(9,M367:M371)</f>
        <v>34359701</v>
      </c>
      <c r="N372" s="99"/>
      <c r="O372" s="65">
        <f>SUBTOTAL(9,O367:O371)</f>
        <v>33396557</v>
      </c>
      <c r="P372" s="99"/>
      <c r="Q372" s="65">
        <f>SUBTOTAL(9,Q367:Q371)</f>
        <v>4804663</v>
      </c>
      <c r="S372" s="40">
        <f>Q372/K372*100</f>
        <v>7.0910984094541867</v>
      </c>
      <c r="T372" s="137"/>
      <c r="U372" s="104"/>
    </row>
    <row r="373" spans="1:21" s="13" customFormat="1" x14ac:dyDescent="0.2">
      <c r="A373" s="12"/>
      <c r="B373" s="97"/>
      <c r="C373" s="101"/>
      <c r="E373" s="111"/>
      <c r="G373" s="15"/>
      <c r="H373" s="136"/>
      <c r="I373" s="16"/>
      <c r="K373" s="17"/>
      <c r="L373" s="102"/>
      <c r="M373" s="99"/>
      <c r="N373" s="99"/>
      <c r="O373" s="99"/>
      <c r="P373" s="99"/>
      <c r="Q373" s="99"/>
      <c r="S373" s="103"/>
      <c r="T373" s="137"/>
      <c r="U373" s="104"/>
    </row>
    <row r="374" spans="1:21" ht="15.75" x14ac:dyDescent="0.25">
      <c r="A374" s="9"/>
      <c r="C374" s="26" t="s">
        <v>45</v>
      </c>
      <c r="E374" s="24"/>
      <c r="G374" s="24"/>
      <c r="I374" s="1"/>
      <c r="K374" s="69">
        <f>+SUBTOTAL(9,K346:K373)</f>
        <v>225341672.68000004</v>
      </c>
      <c r="L374" s="7"/>
      <c r="M374" s="70">
        <f>+SUBTOTAL(9,M346:M373)</f>
        <v>81627381</v>
      </c>
      <c r="N374" s="8"/>
      <c r="O374" s="70">
        <f>+SUBTOTAL(9,O346:O373)</f>
        <v>155709731</v>
      </c>
      <c r="P374" s="8"/>
      <c r="Q374" s="70">
        <f>+SUBTOTAL(9,Q346:Q373)</f>
        <v>16168275</v>
      </c>
      <c r="R374" s="7"/>
      <c r="S374" s="106">
        <f>Q374/K374*100</f>
        <v>7.175004431142221</v>
      </c>
      <c r="U374" s="89"/>
    </row>
    <row r="375" spans="1:21" ht="15.75" x14ac:dyDescent="0.25">
      <c r="A375" s="9"/>
      <c r="C375" s="7"/>
      <c r="E375" s="24"/>
      <c r="G375" s="24"/>
      <c r="I375" s="1"/>
      <c r="K375" s="28"/>
      <c r="L375" s="7"/>
      <c r="M375" s="8"/>
      <c r="N375" s="8"/>
      <c r="O375" s="8"/>
      <c r="P375" s="8"/>
      <c r="Q375" s="8"/>
      <c r="R375" s="7"/>
      <c r="S375" s="40"/>
      <c r="U375" s="89"/>
    </row>
    <row r="376" spans="1:21" ht="16.5" thickBot="1" x14ac:dyDescent="0.3">
      <c r="A376" s="9"/>
      <c r="C376" s="26" t="s">
        <v>52</v>
      </c>
      <c r="E376" s="24"/>
      <c r="G376" s="24"/>
      <c r="I376" s="1"/>
      <c r="K376" s="71">
        <f>+SUBTOTAL(9,K15:K375)</f>
        <v>9951107161.6299992</v>
      </c>
      <c r="L376" s="7"/>
      <c r="M376" s="72">
        <f>+SUBTOTAL(9,M15:M375)</f>
        <v>3447024271</v>
      </c>
      <c r="N376" s="8"/>
      <c r="O376" s="72">
        <f>+SUBTOTAL(9,O15:O375)</f>
        <v>8167260493</v>
      </c>
      <c r="P376" s="8"/>
      <c r="Q376" s="72">
        <f>+SUBTOTAL(9,Q15:Q375)</f>
        <v>410490151</v>
      </c>
      <c r="R376" s="7"/>
      <c r="S376" s="106">
        <f>Q376/K376*100</f>
        <v>4.1250701488050439</v>
      </c>
      <c r="U376" s="89"/>
    </row>
    <row r="377" spans="1:21" ht="16.5" thickTop="1" x14ac:dyDescent="0.25">
      <c r="A377" s="9"/>
      <c r="C377" s="26"/>
      <c r="E377" s="24"/>
      <c r="G377" s="24"/>
      <c r="I377" s="1"/>
      <c r="K377" s="73"/>
      <c r="L377" s="7"/>
      <c r="M377" s="74"/>
      <c r="N377" s="8"/>
      <c r="O377" s="74"/>
      <c r="P377" s="8"/>
      <c r="Q377" s="74"/>
      <c r="R377" s="7"/>
      <c r="S377" s="40"/>
      <c r="U377" s="89"/>
    </row>
    <row r="378" spans="1:21" ht="15.75" x14ac:dyDescent="0.25">
      <c r="A378" s="9"/>
      <c r="C378" s="46" t="s">
        <v>47</v>
      </c>
      <c r="E378" s="24"/>
      <c r="G378" s="24"/>
      <c r="I378" s="1"/>
      <c r="K378" s="6"/>
      <c r="L378" s="75"/>
      <c r="M378" s="11"/>
      <c r="N378" s="11"/>
      <c r="O378" s="11"/>
      <c r="P378" s="11"/>
      <c r="Q378" s="11"/>
      <c r="R378" s="75"/>
      <c r="S378" s="40"/>
      <c r="U378" s="90"/>
    </row>
    <row r="379" spans="1:21" x14ac:dyDescent="0.2">
      <c r="A379" s="9"/>
      <c r="E379" s="24"/>
      <c r="G379" s="24"/>
      <c r="I379" s="1"/>
      <c r="K379" s="6"/>
      <c r="L379" s="75"/>
      <c r="M379" s="11"/>
      <c r="N379" s="11"/>
      <c r="O379" s="11"/>
      <c r="P379" s="11"/>
      <c r="Q379" s="11"/>
      <c r="R379" s="75"/>
      <c r="S379" s="40"/>
      <c r="U379" s="90"/>
    </row>
    <row r="380" spans="1:21" x14ac:dyDescent="0.2">
      <c r="A380" s="3">
        <v>301</v>
      </c>
      <c r="C380" s="4" t="s">
        <v>86</v>
      </c>
      <c r="E380" s="24"/>
      <c r="G380" s="24"/>
      <c r="I380" s="1"/>
      <c r="K380" s="6">
        <v>44455.58</v>
      </c>
      <c r="L380" s="75"/>
      <c r="M380" s="11"/>
      <c r="N380" s="11"/>
      <c r="O380" s="11"/>
      <c r="P380" s="11"/>
      <c r="Q380" s="11"/>
      <c r="R380" s="75"/>
      <c r="S380" s="40"/>
      <c r="U380" s="90"/>
    </row>
    <row r="381" spans="1:21" x14ac:dyDescent="0.2">
      <c r="A381" s="3">
        <v>310.2</v>
      </c>
      <c r="C381" s="4" t="s">
        <v>49</v>
      </c>
      <c r="E381" s="24"/>
      <c r="G381" s="24"/>
      <c r="I381" s="1"/>
      <c r="K381" s="6">
        <v>24987391.839999996</v>
      </c>
      <c r="L381" s="75"/>
      <c r="M381" s="11"/>
      <c r="N381" s="11"/>
      <c r="O381" s="11"/>
      <c r="P381" s="11"/>
      <c r="Q381" s="11"/>
      <c r="R381" s="75"/>
      <c r="S381" s="40"/>
      <c r="U381" s="90"/>
    </row>
    <row r="382" spans="1:21" x14ac:dyDescent="0.2">
      <c r="A382" s="3">
        <v>317.07</v>
      </c>
      <c r="C382" s="34" t="s">
        <v>175</v>
      </c>
      <c r="E382" s="24"/>
      <c r="G382" s="24"/>
      <c r="I382" s="1"/>
      <c r="K382" s="6">
        <v>17559790.989999935</v>
      </c>
      <c r="L382" s="75"/>
      <c r="M382" s="11">
        <v>4058062</v>
      </c>
      <c r="N382" s="11"/>
      <c r="O382" s="11"/>
      <c r="P382" s="11"/>
      <c r="Q382" s="11"/>
      <c r="R382" s="75"/>
      <c r="S382" s="40"/>
      <c r="U382" s="90"/>
    </row>
    <row r="383" spans="1:21" x14ac:dyDescent="0.2">
      <c r="A383" s="3">
        <v>317.08</v>
      </c>
      <c r="C383" s="34" t="s">
        <v>176</v>
      </c>
      <c r="E383" s="24"/>
      <c r="G383" s="24"/>
      <c r="I383" s="1"/>
      <c r="K383" s="6">
        <v>151787794.16000003</v>
      </c>
      <c r="L383" s="75"/>
      <c r="M383" s="11">
        <v>100498428</v>
      </c>
      <c r="N383" s="11"/>
      <c r="O383" s="11"/>
      <c r="P383" s="11"/>
      <c r="Q383" s="11"/>
      <c r="R383" s="75"/>
      <c r="S383" s="40"/>
      <c r="U383" s="90"/>
    </row>
    <row r="384" spans="1:21" x14ac:dyDescent="0.2">
      <c r="A384" s="3">
        <v>337.07</v>
      </c>
      <c r="C384" s="34" t="s">
        <v>177</v>
      </c>
      <c r="E384" s="24"/>
      <c r="G384" s="24"/>
      <c r="I384" s="1"/>
      <c r="K384" s="6">
        <v>645787.99</v>
      </c>
      <c r="L384" s="75"/>
      <c r="M384" s="11">
        <v>82310</v>
      </c>
      <c r="N384" s="11"/>
      <c r="O384" s="11"/>
      <c r="P384" s="11"/>
      <c r="Q384" s="11"/>
      <c r="R384" s="75"/>
      <c r="S384" s="40"/>
      <c r="U384" s="90"/>
    </row>
    <row r="385" spans="1:21" x14ac:dyDescent="0.2">
      <c r="A385" s="3">
        <v>340.2</v>
      </c>
      <c r="C385" s="4" t="s">
        <v>49</v>
      </c>
      <c r="E385" s="24"/>
      <c r="G385" s="24"/>
      <c r="I385" s="1"/>
      <c r="K385" s="6">
        <v>718103.59</v>
      </c>
      <c r="L385" s="75"/>
      <c r="M385" s="11"/>
      <c r="N385" s="11"/>
      <c r="O385" s="11"/>
      <c r="P385" s="11"/>
      <c r="Q385" s="11"/>
      <c r="R385" s="75"/>
      <c r="S385" s="40"/>
      <c r="U385" s="90"/>
    </row>
    <row r="386" spans="1:21" x14ac:dyDescent="0.2">
      <c r="A386" s="3">
        <v>347.07</v>
      </c>
      <c r="C386" s="109" t="s">
        <v>178</v>
      </c>
      <c r="E386" s="24"/>
      <c r="G386" s="24"/>
      <c r="I386" s="1"/>
      <c r="K386" s="6">
        <v>406991.12</v>
      </c>
      <c r="L386" s="75"/>
      <c r="M386" s="11">
        <v>103751</v>
      </c>
      <c r="N386" s="11"/>
      <c r="O386" s="11"/>
      <c r="P386" s="11"/>
      <c r="Q386" s="11"/>
      <c r="R386" s="75"/>
      <c r="S386" s="40"/>
      <c r="U386" s="90"/>
    </row>
    <row r="387" spans="1:21" x14ac:dyDescent="0.2">
      <c r="A387" s="3">
        <v>350.2</v>
      </c>
      <c r="C387" s="4" t="s">
        <v>49</v>
      </c>
      <c r="E387" s="24"/>
      <c r="G387" s="24"/>
      <c r="I387" s="1"/>
      <c r="K387" s="6">
        <v>2362496.6999999997</v>
      </c>
      <c r="L387" s="75"/>
      <c r="M387" s="11"/>
      <c r="N387" s="11"/>
      <c r="O387" s="11"/>
      <c r="P387" s="11"/>
      <c r="Q387" s="11"/>
      <c r="R387" s="75"/>
      <c r="S387" s="40"/>
      <c r="U387" s="90"/>
    </row>
    <row r="388" spans="1:21" x14ac:dyDescent="0.2">
      <c r="A388" s="3">
        <v>359.15</v>
      </c>
      <c r="C388" s="109" t="s">
        <v>179</v>
      </c>
      <c r="E388" s="24"/>
      <c r="G388" s="24"/>
      <c r="I388" s="1"/>
      <c r="K388" s="6">
        <v>38195.859999999986</v>
      </c>
      <c r="L388" s="75"/>
      <c r="M388" s="11">
        <v>8121</v>
      </c>
      <c r="N388" s="11"/>
      <c r="O388" s="11"/>
      <c r="P388" s="11"/>
      <c r="Q388" s="11"/>
      <c r="R388" s="75"/>
      <c r="S388" s="40"/>
      <c r="U388" s="90"/>
    </row>
    <row r="389" spans="1:21" x14ac:dyDescent="0.2">
      <c r="A389" s="3">
        <v>359.17</v>
      </c>
      <c r="C389" s="109" t="s">
        <v>180</v>
      </c>
      <c r="E389" s="24"/>
      <c r="G389" s="24"/>
      <c r="I389" s="1"/>
      <c r="K389" s="6">
        <v>216121.54999999996</v>
      </c>
      <c r="L389" s="75"/>
      <c r="M389" s="11">
        <v>102107</v>
      </c>
      <c r="N389" s="11"/>
      <c r="O389" s="11"/>
      <c r="P389" s="11"/>
      <c r="Q389" s="11"/>
      <c r="R389" s="75"/>
      <c r="S389" s="40"/>
      <c r="U389" s="90"/>
    </row>
    <row r="390" spans="1:21" x14ac:dyDescent="0.2">
      <c r="A390" s="3">
        <v>360.2</v>
      </c>
      <c r="C390" s="4" t="s">
        <v>50</v>
      </c>
      <c r="E390" s="24"/>
      <c r="G390" s="24"/>
      <c r="I390" s="1"/>
      <c r="K390" s="6">
        <v>6371965.2100000018</v>
      </c>
      <c r="L390" s="75"/>
      <c r="M390" s="18"/>
      <c r="N390" s="11"/>
      <c r="O390" s="11"/>
      <c r="P390" s="11"/>
      <c r="Q390" s="11"/>
      <c r="R390" s="75"/>
      <c r="S390" s="40"/>
      <c r="U390" s="90"/>
    </row>
    <row r="391" spans="1:21" x14ac:dyDescent="0.2">
      <c r="A391" s="3">
        <v>374.05</v>
      </c>
      <c r="C391" s="109" t="s">
        <v>181</v>
      </c>
      <c r="E391" s="24"/>
      <c r="G391" s="24"/>
      <c r="I391" s="1"/>
      <c r="K391" s="6">
        <v>484890.78</v>
      </c>
      <c r="L391" s="75"/>
      <c r="M391" s="18">
        <v>62985</v>
      </c>
      <c r="N391" s="11"/>
      <c r="O391" s="11"/>
      <c r="P391" s="11"/>
      <c r="Q391" s="11"/>
      <c r="R391" s="75"/>
      <c r="S391" s="40"/>
      <c r="U391" s="90"/>
    </row>
    <row r="392" spans="1:21" x14ac:dyDescent="0.2">
      <c r="A392" s="3">
        <v>374.07</v>
      </c>
      <c r="C392" s="34" t="s">
        <v>182</v>
      </c>
      <c r="E392" s="24"/>
      <c r="G392" s="24"/>
      <c r="I392" s="1"/>
      <c r="K392" s="6">
        <v>25485.319999999956</v>
      </c>
      <c r="L392" s="75"/>
      <c r="M392" s="18">
        <v>69412</v>
      </c>
      <c r="N392" s="11"/>
      <c r="O392" s="11"/>
      <c r="P392" s="11"/>
      <c r="Q392" s="11"/>
      <c r="R392" s="75"/>
      <c r="S392" s="40"/>
      <c r="U392" s="90"/>
    </row>
    <row r="393" spans="1:21" x14ac:dyDescent="0.2">
      <c r="A393" s="3">
        <v>389.2</v>
      </c>
      <c r="C393" s="4" t="s">
        <v>50</v>
      </c>
      <c r="E393" s="24"/>
      <c r="G393" s="24"/>
      <c r="I393" s="1"/>
      <c r="K393" s="23">
        <v>3584414.48</v>
      </c>
      <c r="L393" s="75"/>
      <c r="M393" s="45"/>
      <c r="N393" s="11"/>
      <c r="O393" s="11"/>
      <c r="P393" s="11"/>
      <c r="Q393" s="11"/>
      <c r="R393" s="75"/>
      <c r="S393" s="40"/>
      <c r="U393" s="90"/>
    </row>
    <row r="394" spans="1:21" x14ac:dyDescent="0.2">
      <c r="A394" s="3"/>
      <c r="E394" s="24"/>
      <c r="G394" s="24"/>
      <c r="I394" s="1"/>
      <c r="K394" s="6"/>
      <c r="L394" s="75"/>
      <c r="M394" s="18"/>
      <c r="N394" s="11"/>
      <c r="O394" s="11"/>
      <c r="P394" s="11"/>
      <c r="Q394" s="11"/>
      <c r="R394" s="75"/>
      <c r="S394" s="40"/>
      <c r="U394" s="90"/>
    </row>
    <row r="395" spans="1:21" ht="15.75" x14ac:dyDescent="0.25">
      <c r="A395" s="9"/>
      <c r="C395" s="26" t="s">
        <v>51</v>
      </c>
      <c r="I395" s="1"/>
      <c r="K395" s="69">
        <f>+SUBTOTAL(9,K380:K394)</f>
        <v>209233885.16999999</v>
      </c>
      <c r="L395" s="76"/>
      <c r="M395" s="82">
        <f>+SUBTOTAL(9,M380:M394)</f>
        <v>104985176</v>
      </c>
      <c r="N395" s="8"/>
      <c r="O395" s="8"/>
      <c r="P395" s="8"/>
      <c r="Q395" s="8"/>
      <c r="R395" s="76"/>
      <c r="S395" s="40"/>
      <c r="U395" s="90"/>
    </row>
    <row r="396" spans="1:21" s="48" customFormat="1" x14ac:dyDescent="0.2">
      <c r="A396" s="30"/>
      <c r="B396" s="95"/>
      <c r="C396" s="5"/>
      <c r="E396" s="79"/>
      <c r="G396" s="79"/>
      <c r="H396" s="79"/>
      <c r="I396" s="57"/>
      <c r="K396" s="50"/>
      <c r="L396" s="78"/>
      <c r="M396" s="105"/>
      <c r="N396" s="51"/>
      <c r="O396" s="51"/>
      <c r="P396" s="51"/>
      <c r="Q396" s="51"/>
      <c r="R396" s="78"/>
      <c r="S396" s="87"/>
      <c r="U396" s="91"/>
    </row>
    <row r="397" spans="1:21" ht="16.5" thickBot="1" x14ac:dyDescent="0.3">
      <c r="A397" s="9"/>
      <c r="C397" s="26" t="s">
        <v>46</v>
      </c>
      <c r="I397" s="1"/>
      <c r="K397" s="28">
        <f>+SUBTOTAL(9,K15:K396)</f>
        <v>10160341046.799999</v>
      </c>
      <c r="L397" s="76"/>
      <c r="M397" s="77">
        <f>+SUBTOTAL(9,M15:M396)</f>
        <v>3552009447</v>
      </c>
      <c r="N397" s="8"/>
      <c r="O397" s="77">
        <f>+SUBTOTAL(9,O15:O396)</f>
        <v>8167260493</v>
      </c>
      <c r="P397" s="8"/>
      <c r="Q397" s="77">
        <f>+SUBTOTAL(9,Q15:Q396)</f>
        <v>410490151</v>
      </c>
      <c r="R397" s="76"/>
      <c r="S397" s="40"/>
      <c r="U397" s="90"/>
    </row>
    <row r="398" spans="1:21" ht="16.5" thickTop="1" x14ac:dyDescent="0.25">
      <c r="A398" s="9"/>
      <c r="C398" s="26"/>
      <c r="I398" s="1"/>
      <c r="K398" s="92"/>
      <c r="L398" s="76"/>
      <c r="M398" s="80"/>
      <c r="N398" s="8"/>
      <c r="O398" s="80"/>
      <c r="P398" s="8"/>
      <c r="Q398" s="80"/>
      <c r="R398" s="76"/>
      <c r="S398" s="75"/>
    </row>
    <row r="399" spans="1:21" ht="15.75" x14ac:dyDescent="0.25">
      <c r="B399" s="94" t="s">
        <v>63</v>
      </c>
      <c r="C399" s="32" t="s">
        <v>159</v>
      </c>
      <c r="I399" s="1"/>
      <c r="K399" s="81"/>
      <c r="L399" s="76"/>
      <c r="M399" s="81"/>
      <c r="N399" s="8"/>
      <c r="O399" s="8"/>
      <c r="P399" s="8"/>
      <c r="Q399" s="8"/>
      <c r="R399" s="76"/>
      <c r="S399" s="75"/>
    </row>
    <row r="400" spans="1:21" x14ac:dyDescent="0.2">
      <c r="B400" s="93" t="s">
        <v>134</v>
      </c>
      <c r="C400" s="38" t="s">
        <v>186</v>
      </c>
      <c r="D400" s="9"/>
      <c r="E400" s="9"/>
      <c r="F400" s="9"/>
      <c r="I400" s="1"/>
      <c r="K400" s="3"/>
      <c r="L400" s="75"/>
      <c r="M400" s="11"/>
      <c r="N400" s="11"/>
      <c r="O400" s="11"/>
      <c r="P400" s="11"/>
      <c r="Q400" s="11"/>
      <c r="R400" s="75"/>
      <c r="S400" s="75"/>
    </row>
    <row r="401" spans="2:6" x14ac:dyDescent="0.2">
      <c r="C401" s="9"/>
      <c r="D401" s="9"/>
      <c r="E401" s="9"/>
      <c r="F401" s="9"/>
    </row>
    <row r="402" spans="2:6" ht="15.75" x14ac:dyDescent="0.25">
      <c r="C402" s="132" t="s">
        <v>187</v>
      </c>
      <c r="D402" s="133"/>
      <c r="E402" s="132" t="s">
        <v>20</v>
      </c>
      <c r="F402" s="9"/>
    </row>
    <row r="403" spans="2:6" x14ac:dyDescent="0.2">
      <c r="C403" s="34" t="s">
        <v>184</v>
      </c>
      <c r="D403" s="9"/>
      <c r="E403" s="112">
        <v>2.2000000000000002</v>
      </c>
      <c r="F403" s="9"/>
    </row>
    <row r="404" spans="2:6" x14ac:dyDescent="0.2">
      <c r="C404" s="34" t="s">
        <v>185</v>
      </c>
      <c r="D404" s="9"/>
      <c r="E404" s="112">
        <v>2.16</v>
      </c>
      <c r="F404" s="9"/>
    </row>
    <row r="405" spans="2:6" x14ac:dyDescent="0.2">
      <c r="C405" s="36" t="s">
        <v>153</v>
      </c>
      <c r="D405" s="9"/>
      <c r="E405" s="112">
        <v>0</v>
      </c>
      <c r="F405" s="9"/>
    </row>
    <row r="406" spans="2:6" x14ac:dyDescent="0.2">
      <c r="C406" s="36" t="s">
        <v>154</v>
      </c>
      <c r="D406" s="9"/>
      <c r="E406" s="112">
        <v>2.57</v>
      </c>
      <c r="F406" s="9"/>
    </row>
    <row r="407" spans="2:6" x14ac:dyDescent="0.2">
      <c r="C407" s="36" t="s">
        <v>152</v>
      </c>
      <c r="E407" s="112">
        <v>0.2</v>
      </c>
    </row>
    <row r="408" spans="2:6" x14ac:dyDescent="0.2">
      <c r="C408" s="36" t="s">
        <v>155</v>
      </c>
      <c r="E408" s="112">
        <v>3.71</v>
      </c>
    </row>
    <row r="409" spans="2:6" x14ac:dyDescent="0.2">
      <c r="C409" s="101" t="s">
        <v>156</v>
      </c>
      <c r="E409" s="112">
        <v>0</v>
      </c>
    </row>
    <row r="411" spans="2:6" x14ac:dyDescent="0.2">
      <c r="B411" s="93" t="s">
        <v>267</v>
      </c>
      <c r="C411" s="38" t="s">
        <v>268</v>
      </c>
    </row>
  </sheetData>
  <mergeCells count="3">
    <mergeCell ref="A1:U1"/>
    <mergeCell ref="A3:U3"/>
    <mergeCell ref="A4:U4"/>
  </mergeCells>
  <phoneticPr fontId="0" type="noConversion"/>
  <printOptions horizontalCentered="1"/>
  <pageMargins left="0.75" right="0.75" top="0.75" bottom="0.5" header="0.5" footer="0.5"/>
  <pageSetup scale="40" fitToHeight="0" orientation="landscape" r:id="rId1"/>
  <headerFooter alignWithMargins="0">
    <oddHeader>&amp;R&amp;"Times New Roman,Bold"Case No. 2020-00349
Attachment 1 to Response to DOD-FEA-1 Question No. 3
Page &amp;P of &amp;N
Spanos</oddHeader>
  </headerFooter>
  <rowBreaks count="5" manualBreakCount="5">
    <brk id="79" max="20" man="1"/>
    <brk id="153" max="20" man="1"/>
    <brk id="226" max="20" man="1"/>
    <brk id="290" max="20" man="1"/>
    <brk id="36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DR01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003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Department xmlns="54fcda00-7b58-44a7-b108-8bd10a8a08ba" xsi:nil="true"/>
    <Intervemprs xmlns="54fcda00-7b58-44a7-b108-8bd10a8a08ba">U.S. Dept. of Defense/Federal Executive Agencies - DOD/FEA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A746E7E-5028-4236-8F6F-FEA46DC9B812}"/>
</file>

<file path=customXml/itemProps2.xml><?xml version="1.0" encoding="utf-8"?>
<ds:datastoreItem xmlns:ds="http://schemas.openxmlformats.org/officeDocument/2006/customXml" ds:itemID="{2665D090-A06E-411A-8972-1E65FD50D81D}"/>
</file>

<file path=customXml/itemProps3.xml><?xml version="1.0" encoding="utf-8"?>
<ds:datastoreItem xmlns:ds="http://schemas.openxmlformats.org/officeDocument/2006/customXml" ds:itemID="{01E21CC9-DA3F-45A3-822D-A6191846746A}"/>
</file>

<file path=customXml/itemProps4.xml><?xml version="1.0" encoding="utf-8"?>
<ds:datastoreItem xmlns:ds="http://schemas.openxmlformats.org/officeDocument/2006/customXml" ds:itemID="{90896914-741A-42BD-8756-7A272971D547}"/>
</file>

<file path=customXml/itemProps5.xml><?xml version="1.0" encoding="utf-8"?>
<ds:datastoreItem xmlns:ds="http://schemas.openxmlformats.org/officeDocument/2006/customXml" ds:itemID="{78D5EAE2-1697-4AEE-B2AE-099FEF1B4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KU-06302020-Rpt</vt:lpstr>
      <vt:lpstr>'KU-06302020-Rpt'!Print_Area</vt:lpstr>
      <vt:lpstr>'KU-06302020-Rpt'!Print_Titles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Wright, Samuel</cp:lastModifiedBy>
  <cp:lastPrinted>2020-11-06T16:52:21Z</cp:lastPrinted>
  <dcterms:created xsi:type="dcterms:W3CDTF">2002-08-25T13:39:51Z</dcterms:created>
  <dcterms:modified xsi:type="dcterms:W3CDTF">2021-01-15T12:29:11Z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2021-01-15T12:29:10Z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d78a1976-2f0d-451c-bc30-0000bb889662</vt:lpwstr>
  </property>
  <property fmtid="{D5CDD505-2E9C-101B-9397-08002B2CF9AE}" pid="8" name="MSIP_Label_0adee1c6-0c13-46fe-9f7d-d5b32ad2c571_ContentBits">
    <vt:lpwstr>0</vt:lpwstr>
  </property>
  <property fmtid="{D5CDD505-2E9C-101B-9397-08002B2CF9AE}" pid="9" name="MSIP_Label_d662fcd2-3ff9-4261-9b26-9dd5808d0bb4_Name">
    <vt:lpwstr>d662fcd2-3ff9-4261-9b26-9dd5808d0bb4</vt:lpwstr>
  </property>
  <property fmtid="{D5CDD505-2E9C-101B-9397-08002B2CF9AE}" pid="10" name="MSIP_Label_d662fcd2-3ff9-4261-9b26-9dd5808d0bb4_SiteId">
    <vt:lpwstr>5ee3b0ba-a559-45ee-a69e-6d3e963a3e72</vt:lpwstr>
  </property>
  <property fmtid="{D5CDD505-2E9C-101B-9397-08002B2CF9AE}" pid="11" name="MSIP_Label_d662fcd2-3ff9-4261-9b26-9dd5808d0bb4_Method">
    <vt:lpwstr>Privileged</vt:lpwstr>
  </property>
  <property fmtid="{D5CDD505-2E9C-101B-9397-08002B2CF9AE}" pid="12" name="MSIP_Label_d662fcd2-3ff9-4261-9b26-9dd5808d0bb4_Enabled">
    <vt:lpwstr>true</vt:lpwstr>
  </property>
  <property fmtid="{D5CDD505-2E9C-101B-9397-08002B2CF9AE}" pid="13" name="ContentTypeId">
    <vt:lpwstr>0x0101002D0103853DF7894DB347713A7250CD66</vt:lpwstr>
  </property>
  <property fmtid="{D5CDD505-2E9C-101B-9397-08002B2CF9AE}" pid="14" name="MSIP_Label_d662fcd2-3ff9-4261-9b26-9dd5808d0bb4_ContentBits">
    <vt:lpwstr>0</vt:lpwstr>
  </property>
  <property fmtid="{D5CDD505-2E9C-101B-9397-08002B2CF9AE}" pid="15" name="MSIP_Label_d662fcd2-3ff9-4261-9b26-9dd5808d0bb4_ActionId">
    <vt:lpwstr>52a09fca-2a9d-4e21-a589-2f035b91ddda</vt:lpwstr>
  </property>
  <property fmtid="{D5CDD505-2E9C-101B-9397-08002B2CF9AE}" pid="16" name="MSIP_Label_d662fcd2-3ff9-4261-9b26-9dd5808d0bb4_SetDate">
    <vt:lpwstr>2021-01-15T12:32:01Z</vt:lpwstr>
  </property>
</Properties>
</file>