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 defaultThemeVersion="124226"/>
  <xr:revisionPtr revIDLastSave="0" documentId="13_ncr:1_{1C7BEB93-F25F-4675-BFCA-FE87AB6AF530}" xr6:coauthVersionLast="45" xr6:coauthVersionMax="45" xr10:uidLastSave="{00000000-0000-0000-0000-000000000000}"/>
  <bookViews>
    <workbookView xWindow="28680" yWindow="-120" windowWidth="29040" windowHeight="15840" tabRatio="690" xr2:uid="{00000000-000D-0000-FFFF-FFFF00000000}"/>
  </bookViews>
  <sheets>
    <sheet name="AG-KIUC 106" sheetId="1" r:id="rId1"/>
  </sheets>
  <definedNames>
    <definedName name="_xlnm.Print_Area" localSheetId="0">'AG-KIUC 106'!$A$1:$N$8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1" l="1"/>
  <c r="N27" i="1"/>
  <c r="N21" i="1"/>
  <c r="N15" i="1"/>
  <c r="N9" i="1"/>
  <c r="N8" i="1"/>
  <c r="N32" i="1" l="1"/>
  <c r="N26" i="1"/>
  <c r="N20" i="1"/>
  <c r="N14" i="1" l="1"/>
</calcChain>
</file>

<file path=xl/sharedStrings.xml><?xml version="1.0" encoding="utf-8"?>
<sst xmlns="http://schemas.openxmlformats.org/spreadsheetml/2006/main" count="23" uniqueCount="7">
  <si>
    <t>Net Income</t>
  </si>
  <si>
    <t>Owner's equity</t>
  </si>
  <si>
    <t>13 months average equity</t>
  </si>
  <si>
    <t>KENTUCKY UTILITIES COMPANY</t>
  </si>
  <si>
    <t>Earned return on common equity 2015-2019</t>
  </si>
  <si>
    <t>Note: The above numbers reflect the total Kentucky Utilities Company and therefore the ROE calculation includes all mechanisms and other jurisdictions.</t>
  </si>
  <si>
    <t>Earned Return 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</si>
</sst>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Fill="1"/>
    <xf numFmtId="44" fontId="3" fillId="0" borderId="0" xfId="0" applyNumberFormat="1" applyFont="1" applyFill="1"/>
    <xf numFmtId="10" fontId="3" fillId="0" borderId="0" xfId="1" applyNumberFormat="1" applyFont="1" applyFill="1"/>
    <xf numFmtId="0" fontId="3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164" fontId="5" fillId="2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0" fontId="6" fillId="0" borderId="0" xfId="0" applyFont="1"/>
    <xf numFmtId="0" fontId="7" fillId="0" borderId="0" xfId="0" applyFont="1"/>
    <xf numFmtId="10" fontId="7" fillId="0" borderId="0" xfId="1" applyNumberFormat="1" applyFont="1" applyFill="1"/>
    <xf numFmtId="0" fontId="4" fillId="0" borderId="0" xfId="0" applyFont="1" applyFill="1" applyAlignment="1">
      <alignment horizontal="center"/>
    </xf>
    <xf numFmtId="0" fontId="3" fillId="0" borderId="0" xfId="0" applyFont="1"/>
  </cellXfs>
  <cellStyles count="3"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36"/>
  <sheetViews>
    <sheetView tabSelected="1" zoomScale="80" zoomScaleNormal="80" workbookViewId="0">
      <selection sqref="A1:N1"/>
    </sheetView>
  </sheetViews>
  <sheetFormatPr defaultRowHeight="15.75" x14ac:dyDescent="0.25"/>
  <cols>
    <col min="1" max="1" width="26.28515625" style="1" bestFit="1" customWidth="1"/>
    <col min="2" max="2" width="18.7109375" style="1" customWidth="1"/>
    <col min="3" max="14" width="18.7109375" style="1" bestFit="1" customWidth="1"/>
    <col min="15" max="16384" width="9.140625" style="1"/>
  </cols>
  <sheetData>
    <row r="1" spans="1:20" s="2" customFormat="1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0" s="2" customFormat="1" x14ac:dyDescent="0.25">
      <c r="A2" s="13" t="s">
        <v>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 s="2" customFormat="1" x14ac:dyDescent="0.25"/>
    <row r="4" spans="1:20" s="2" customFormat="1" x14ac:dyDescent="0.2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20" s="2" customFormat="1" x14ac:dyDescent="0.25">
      <c r="A5" s="6">
        <v>2015</v>
      </c>
      <c r="B5" s="8">
        <v>41974</v>
      </c>
      <c r="C5" s="8">
        <v>42035</v>
      </c>
      <c r="D5" s="8">
        <v>42063</v>
      </c>
      <c r="E5" s="8">
        <v>42094</v>
      </c>
      <c r="F5" s="8">
        <v>42124</v>
      </c>
      <c r="G5" s="8">
        <v>42155</v>
      </c>
      <c r="H5" s="8">
        <v>42185</v>
      </c>
      <c r="I5" s="8">
        <v>42216</v>
      </c>
      <c r="J5" s="8">
        <v>42247</v>
      </c>
      <c r="K5" s="8">
        <v>42277</v>
      </c>
      <c r="L5" s="8">
        <v>42308</v>
      </c>
      <c r="M5" s="8">
        <v>42338</v>
      </c>
      <c r="N5" s="8">
        <v>42369</v>
      </c>
    </row>
    <row r="6" spans="1:20" s="2" customFormat="1" x14ac:dyDescent="0.25">
      <c r="A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9">
        <v>233317008.34000006</v>
      </c>
    </row>
    <row r="7" spans="1:20" s="2" customFormat="1" x14ac:dyDescent="0.25">
      <c r="A7" s="2" t="s">
        <v>1</v>
      </c>
      <c r="B7" s="9">
        <v>2599430441.2199998</v>
      </c>
      <c r="C7" s="9">
        <v>2627799350.8699999</v>
      </c>
      <c r="D7" s="9">
        <v>2627305883.1199999</v>
      </c>
      <c r="E7" s="9">
        <v>2646787021.7200003</v>
      </c>
      <c r="F7" s="9">
        <v>2651528646.3000002</v>
      </c>
      <c r="G7" s="9">
        <v>2615444917.8300004</v>
      </c>
      <c r="H7" s="9">
        <v>2634709974.8199997</v>
      </c>
      <c r="I7" s="9">
        <v>2660286964.3199997</v>
      </c>
      <c r="J7" s="9">
        <v>2661087079.4300003</v>
      </c>
      <c r="K7" s="9">
        <v>2681484206.5700002</v>
      </c>
      <c r="L7" s="9">
        <v>2693382722.9900002</v>
      </c>
      <c r="M7" s="9">
        <v>2659110950.5700002</v>
      </c>
      <c r="N7" s="9">
        <v>2679352743.5599999</v>
      </c>
      <c r="P7" s="10"/>
      <c r="Q7" s="10"/>
      <c r="R7" s="11"/>
      <c r="S7" s="11"/>
      <c r="T7" s="11"/>
    </row>
    <row r="8" spans="1:20" s="2" customFormat="1" x14ac:dyDescent="0.25">
      <c r="A8" s="4" t="s">
        <v>2</v>
      </c>
      <c r="N8" s="9">
        <f>+AVERAGE(B7:N7)</f>
        <v>2649054684.870769</v>
      </c>
      <c r="P8" s="12"/>
      <c r="Q8" s="12"/>
      <c r="R8" s="12"/>
      <c r="S8" s="12"/>
      <c r="T8" s="12"/>
    </row>
    <row r="9" spans="1:20" s="2" customFormat="1" x14ac:dyDescent="0.25">
      <c r="A9" s="4" t="s">
        <v>6</v>
      </c>
      <c r="N9" s="4">
        <f>+N6/N8</f>
        <v>8.8075572645787858E-2</v>
      </c>
    </row>
    <row r="10" spans="1:20" s="2" customFormat="1" x14ac:dyDescent="0.25"/>
    <row r="11" spans="1:20" s="2" customFormat="1" x14ac:dyDescent="0.25">
      <c r="A11" s="6">
        <v>2016</v>
      </c>
      <c r="B11" s="7"/>
      <c r="C11" s="8">
        <v>42400</v>
      </c>
      <c r="D11" s="8">
        <v>42428</v>
      </c>
      <c r="E11" s="8">
        <v>42460</v>
      </c>
      <c r="F11" s="8">
        <v>42490</v>
      </c>
      <c r="G11" s="8">
        <v>42521</v>
      </c>
      <c r="H11" s="8">
        <v>42551</v>
      </c>
      <c r="I11" s="8">
        <v>42582</v>
      </c>
      <c r="J11" s="8">
        <v>42613</v>
      </c>
      <c r="K11" s="8">
        <v>42643</v>
      </c>
      <c r="L11" s="8">
        <v>42674</v>
      </c>
      <c r="M11" s="8">
        <v>42704</v>
      </c>
      <c r="N11" s="8">
        <v>42735</v>
      </c>
    </row>
    <row r="12" spans="1:20" s="2" customFormat="1" x14ac:dyDescent="0.25">
      <c r="A12" s="2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9">
        <v>265408209.58999991</v>
      </c>
    </row>
    <row r="13" spans="1:20" s="2" customFormat="1" x14ac:dyDescent="0.25">
      <c r="A13" s="2" t="s">
        <v>1</v>
      </c>
      <c r="B13" s="9"/>
      <c r="C13" s="9">
        <v>2713275451.6699996</v>
      </c>
      <c r="D13" s="9">
        <v>2674993114.25</v>
      </c>
      <c r="E13" s="9">
        <v>2690154476.21</v>
      </c>
      <c r="F13" s="9">
        <v>2702138752.6300001</v>
      </c>
      <c r="G13" s="9">
        <v>2670337132.4700003</v>
      </c>
      <c r="H13" s="9">
        <v>2715929072.7900004</v>
      </c>
      <c r="I13" s="9">
        <v>2743614674.8099999</v>
      </c>
      <c r="J13" s="9">
        <v>2688475590.3900003</v>
      </c>
      <c r="K13" s="9">
        <v>2709909465.3600001</v>
      </c>
      <c r="L13" s="9">
        <v>2724292600.3600001</v>
      </c>
      <c r="M13" s="9">
        <v>2688697291.3800006</v>
      </c>
      <c r="N13" s="9">
        <v>2716574964.75</v>
      </c>
    </row>
    <row r="14" spans="1:20" s="2" customFormat="1" x14ac:dyDescent="0.25">
      <c r="A14" s="4" t="s">
        <v>2</v>
      </c>
      <c r="N14" s="9">
        <f>+AVERAGE(C13:N13,N7)</f>
        <v>2701365025.4330773</v>
      </c>
    </row>
    <row r="15" spans="1:20" s="2" customFormat="1" x14ac:dyDescent="0.25">
      <c r="A15" s="4" t="s">
        <v>6</v>
      </c>
      <c r="N15" s="4">
        <f>+N12/N14</f>
        <v>9.8249665295585223E-2</v>
      </c>
    </row>
    <row r="16" spans="1:20" s="2" customFormat="1" x14ac:dyDescent="0.25"/>
    <row r="17" spans="1:14" s="2" customFormat="1" x14ac:dyDescent="0.25">
      <c r="A17" s="6">
        <v>2017</v>
      </c>
      <c r="B17" s="7"/>
      <c r="C17" s="8">
        <v>42766</v>
      </c>
      <c r="D17" s="8">
        <v>42794</v>
      </c>
      <c r="E17" s="8">
        <v>42825</v>
      </c>
      <c r="F17" s="8">
        <v>42855</v>
      </c>
      <c r="G17" s="8">
        <v>42886</v>
      </c>
      <c r="H17" s="8">
        <v>42916</v>
      </c>
      <c r="I17" s="8">
        <v>42947</v>
      </c>
      <c r="J17" s="8">
        <v>42978</v>
      </c>
      <c r="K17" s="8">
        <v>43008</v>
      </c>
      <c r="L17" s="8">
        <v>43039</v>
      </c>
      <c r="M17" s="8">
        <v>43069</v>
      </c>
      <c r="N17" s="8">
        <v>43100</v>
      </c>
    </row>
    <row r="18" spans="1:14" s="2" customFormat="1" x14ac:dyDescent="0.25">
      <c r="A18" s="2" t="s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9">
        <v>257108756.29999995</v>
      </c>
    </row>
    <row r="19" spans="1:14" s="2" customFormat="1" x14ac:dyDescent="0.25">
      <c r="A19" s="2" t="s">
        <v>1</v>
      </c>
      <c r="B19" s="9"/>
      <c r="C19" s="9">
        <v>2744301185.9300003</v>
      </c>
      <c r="D19" s="9">
        <v>2693389638.6000004</v>
      </c>
      <c r="E19" s="9">
        <v>2710280057.6500001</v>
      </c>
      <c r="F19" s="9">
        <v>2725646200.0700002</v>
      </c>
      <c r="G19" s="9">
        <v>2702919000.3000002</v>
      </c>
      <c r="H19" s="9">
        <v>2725558830.1300001</v>
      </c>
      <c r="I19" s="9">
        <v>2755512969.1300001</v>
      </c>
      <c r="J19" s="9">
        <v>2721455648.4899998</v>
      </c>
      <c r="K19" s="9">
        <v>2742109427.6199999</v>
      </c>
      <c r="L19" s="9">
        <v>2755730888.8200002</v>
      </c>
      <c r="M19" s="9">
        <v>2719286531.54</v>
      </c>
      <c r="N19" s="9">
        <v>2749496924.7800002</v>
      </c>
    </row>
    <row r="20" spans="1:14" s="2" customFormat="1" x14ac:dyDescent="0.25">
      <c r="A20" s="4" t="s">
        <v>2</v>
      </c>
      <c r="N20" s="9">
        <f>+AVERAGE(C19:N19,N13)</f>
        <v>2727866328.2930765</v>
      </c>
    </row>
    <row r="21" spans="1:14" s="2" customFormat="1" x14ac:dyDescent="0.25">
      <c r="A21" s="4" t="s">
        <v>6</v>
      </c>
      <c r="N21" s="4">
        <f>+N18/N20</f>
        <v>9.4252696194568331E-2</v>
      </c>
    </row>
    <row r="22" spans="1:14" s="2" customFormat="1" x14ac:dyDescent="0.25"/>
    <row r="23" spans="1:14" s="2" customFormat="1" x14ac:dyDescent="0.25">
      <c r="A23" s="6">
        <v>2018</v>
      </c>
      <c r="B23" s="7"/>
      <c r="C23" s="8">
        <v>43131</v>
      </c>
      <c r="D23" s="8">
        <v>43159</v>
      </c>
      <c r="E23" s="8">
        <v>43190</v>
      </c>
      <c r="F23" s="8">
        <v>43220</v>
      </c>
      <c r="G23" s="8">
        <v>43251</v>
      </c>
      <c r="H23" s="8">
        <v>43281</v>
      </c>
      <c r="I23" s="8">
        <v>43312</v>
      </c>
      <c r="J23" s="8">
        <v>43343</v>
      </c>
      <c r="K23" s="8">
        <v>43373</v>
      </c>
      <c r="L23" s="8">
        <v>43404</v>
      </c>
      <c r="M23" s="8">
        <v>43434</v>
      </c>
      <c r="N23" s="8">
        <v>43465</v>
      </c>
    </row>
    <row r="24" spans="1:14" s="2" customFormat="1" x14ac:dyDescent="0.25">
      <c r="A24" s="2" t="s"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9">
        <v>286629751.09999985</v>
      </c>
    </row>
    <row r="25" spans="1:14" s="2" customFormat="1" x14ac:dyDescent="0.25">
      <c r="A25" s="2" t="s">
        <v>1</v>
      </c>
      <c r="B25" s="9"/>
      <c r="C25" s="9">
        <v>2791435444.1500006</v>
      </c>
      <c r="D25" s="9">
        <v>2814302318.3000002</v>
      </c>
      <c r="E25" s="9">
        <v>2758279666.6100001</v>
      </c>
      <c r="F25" s="9">
        <v>2769344222.1700001</v>
      </c>
      <c r="G25" s="9">
        <v>2791836660.98</v>
      </c>
      <c r="H25" s="9">
        <v>2806866186.8400002</v>
      </c>
      <c r="I25" s="9">
        <v>2830573371.0800004</v>
      </c>
      <c r="J25" s="9">
        <v>2856428785.8100004</v>
      </c>
      <c r="K25" s="9">
        <v>2824253595.4500003</v>
      </c>
      <c r="L25" s="9">
        <v>2837311324.8000002</v>
      </c>
      <c r="M25" s="9">
        <v>2855956167.7300005</v>
      </c>
      <c r="N25" s="9">
        <v>2835126675.8800001</v>
      </c>
    </row>
    <row r="26" spans="1:14" x14ac:dyDescent="0.25">
      <c r="A26" s="1" t="s">
        <v>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">
        <f>+AVERAGE(C25:N25,N19)</f>
        <v>2809323949.583077</v>
      </c>
    </row>
    <row r="27" spans="1:14" s="2" customFormat="1" x14ac:dyDescent="0.25">
      <c r="A27" s="4" t="s">
        <v>6</v>
      </c>
      <c r="N27" s="4">
        <f>+N24/N26</f>
        <v>0.10202801679120618</v>
      </c>
    </row>
    <row r="29" spans="1:14" x14ac:dyDescent="0.25">
      <c r="A29" s="6">
        <v>2019</v>
      </c>
      <c r="B29" s="7"/>
      <c r="C29" s="8">
        <v>43496</v>
      </c>
      <c r="D29" s="8">
        <v>43524</v>
      </c>
      <c r="E29" s="8">
        <v>43555</v>
      </c>
      <c r="F29" s="8">
        <v>43585</v>
      </c>
      <c r="G29" s="8">
        <v>43616</v>
      </c>
      <c r="H29" s="8">
        <v>43646</v>
      </c>
      <c r="I29" s="8">
        <v>43677</v>
      </c>
      <c r="J29" s="8">
        <v>43708</v>
      </c>
      <c r="K29" s="8">
        <v>43738</v>
      </c>
      <c r="L29" s="8">
        <v>43769</v>
      </c>
      <c r="M29" s="8">
        <v>43799</v>
      </c>
      <c r="N29" s="8">
        <v>43830</v>
      </c>
    </row>
    <row r="30" spans="1:14" x14ac:dyDescent="0.25">
      <c r="A30" s="1" t="s">
        <v>0</v>
      </c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9">
        <v>293035497.44999999</v>
      </c>
    </row>
    <row r="31" spans="1:14" x14ac:dyDescent="0.25">
      <c r="A31" s="1" t="s">
        <v>1</v>
      </c>
      <c r="B31" s="9"/>
      <c r="C31" s="9">
        <v>2868496424.3800001</v>
      </c>
      <c r="D31" s="9">
        <v>2888298241.8400002</v>
      </c>
      <c r="E31" s="9">
        <v>2903998589.1100006</v>
      </c>
      <c r="F31" s="9">
        <v>2912816910.2600002</v>
      </c>
      <c r="G31" s="9">
        <v>2937107267.2300005</v>
      </c>
      <c r="H31" s="9">
        <v>2953943187.9000006</v>
      </c>
      <c r="I31" s="9">
        <v>2986772283.9300003</v>
      </c>
      <c r="J31" s="9">
        <v>3017876570.8000002</v>
      </c>
      <c r="K31" s="9">
        <v>2972704219.9300003</v>
      </c>
      <c r="L31" s="9">
        <v>2986311534.9200001</v>
      </c>
      <c r="M31" s="9">
        <v>3010090080.5500002</v>
      </c>
      <c r="N31" s="9">
        <v>2967162173.3300004</v>
      </c>
    </row>
    <row r="32" spans="1:14" x14ac:dyDescent="0.25">
      <c r="A32" s="1" t="s">
        <v>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9">
        <f>+AVERAGE(C31:N31,N25)</f>
        <v>2941592627.6969228</v>
      </c>
    </row>
    <row r="33" spans="1:14" s="2" customFormat="1" x14ac:dyDescent="0.25">
      <c r="A33" s="4" t="s">
        <v>6</v>
      </c>
      <c r="N33" s="4">
        <f>+N30/N32</f>
        <v>9.9617973845490593E-2</v>
      </c>
    </row>
    <row r="36" spans="1:14" x14ac:dyDescent="0.25">
      <c r="A36" s="14" t="s">
        <v>5</v>
      </c>
      <c r="B36" s="14"/>
      <c r="C36" s="14"/>
      <c r="D36" s="14"/>
      <c r="E36" s="14"/>
      <c r="F36" s="14"/>
      <c r="G36" s="14"/>
      <c r="H36" s="14"/>
      <c r="I36" s="14"/>
      <c r="J36" s="14"/>
    </row>
  </sheetData>
  <mergeCells count="3">
    <mergeCell ref="A1:N1"/>
    <mergeCell ref="A2:N2"/>
    <mergeCell ref="A36:J36"/>
  </mergeCells>
  <pageMargins left="0.7" right="0.7" top="0.75" bottom="0.75" header="0.3" footer="0.3"/>
  <pageSetup scale="45" orientation="landscape" r:id="rId1"/>
  <headerFooter>
    <oddFooter xml:space="preserve">&amp;R&amp;"Times New Roman,Regular"&amp;12Case No. 2020-00349
Attachment to Response to AG-KIUC- 1 Question No. 106
Page 1 of 1&amp;"-,Regular"&amp;11
Garrett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AG-KIUC 106</vt:lpstr>
      <vt:lpstr>'AG-KIUC 106'!Print_Area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2021-01-22T13:41:25Z</dcterms:created>
  <dcterms:modified xsi:type="dcterms:W3CDTF">2021-01-22T13:55:24Z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2021-01-22T13:55:22Z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a8fe9897-74d8-439e-aa61-c98f503ce6a8</vt:lpwstr>
  </property>
  <property fmtid="{D5CDD505-2E9C-101B-9397-08002B2CF9AE}" pid="8" name="MSIP_Label_d662fcd2-3ff9-4261-9b26-9dd5808d0bb4_ContentBits">
    <vt:lpwstr>0</vt:lpwstr>
  </property>
</Properties>
</file>