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/>
  <xr:revisionPtr revIDLastSave="0" documentId="13_ncr:1_{C1FDB43D-D800-47D5-B929-E69999DDE3B3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Comparable LEDs Table" sheetId="2" r:id="rId1"/>
    <sheet name="LS Rates" sheetId="3" r:id="rId2"/>
  </sheets>
  <definedNames>
    <definedName name="_xlnm._FilterDatabase" localSheetId="0" hidden="1">'Comparable LEDs Table'!$A$3:$J$66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4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H21" i="2" l="1"/>
  <c r="H4" i="2"/>
  <c r="H34" i="2"/>
  <c r="H35" i="2"/>
  <c r="H28" i="2"/>
  <c r="H29" i="2"/>
  <c r="H65" i="2"/>
  <c r="H66" i="2"/>
  <c r="H36" i="2"/>
  <c r="H22" i="2"/>
  <c r="H23" i="2"/>
  <c r="H24" i="2"/>
  <c r="H25" i="2"/>
  <c r="H26" i="2"/>
  <c r="H27" i="2"/>
  <c r="H37" i="2"/>
  <c r="H38" i="2"/>
  <c r="H5" i="2"/>
  <c r="H6" i="2"/>
  <c r="H7" i="2"/>
  <c r="H39" i="2"/>
  <c r="H40" i="2"/>
  <c r="H41" i="2"/>
  <c r="H42" i="2"/>
  <c r="H43" i="2"/>
  <c r="H8" i="2"/>
  <c r="H9" i="2"/>
  <c r="H10" i="2"/>
  <c r="H44" i="2"/>
  <c r="H45" i="2"/>
  <c r="H11" i="2"/>
  <c r="H12" i="2"/>
  <c r="H13" i="2"/>
  <c r="H14" i="2"/>
  <c r="H15" i="2"/>
  <c r="H30" i="2"/>
  <c r="H31" i="2"/>
  <c r="H32" i="2"/>
  <c r="H46" i="2"/>
  <c r="H47" i="2"/>
  <c r="H16" i="2"/>
  <c r="H17" i="2"/>
  <c r="H18" i="2"/>
  <c r="H19" i="2"/>
  <c r="H20" i="2"/>
  <c r="H51" i="2"/>
  <c r="H52" i="2"/>
  <c r="H53" i="2"/>
  <c r="H54" i="2"/>
  <c r="H48" i="2"/>
  <c r="H49" i="2"/>
  <c r="H50" i="2"/>
  <c r="H55" i="2"/>
  <c r="H56" i="2"/>
  <c r="H57" i="2"/>
  <c r="H58" i="2"/>
  <c r="H59" i="2"/>
  <c r="H60" i="2"/>
  <c r="H61" i="2"/>
  <c r="H62" i="2"/>
  <c r="H63" i="2"/>
  <c r="H64" i="2"/>
  <c r="H33" i="2"/>
</calcChain>
</file>

<file path=xl/sharedStrings.xml><?xml version="1.0" encoding="utf-8"?>
<sst xmlns="http://schemas.openxmlformats.org/spreadsheetml/2006/main" count="250" uniqueCount="136">
  <si>
    <t>KU</t>
  </si>
  <si>
    <t>Comp LED code</t>
  </si>
  <si>
    <t>KA1</t>
  </si>
  <si>
    <t>KC1</t>
  </si>
  <si>
    <t>KF2</t>
  </si>
  <si>
    <t>KF3</t>
  </si>
  <si>
    <t>KF4</t>
  </si>
  <si>
    <t>KF6</t>
  </si>
  <si>
    <t>KF7</t>
  </si>
  <si>
    <t>KC2</t>
  </si>
  <si>
    <t>KF8</t>
  </si>
  <si>
    <t>KN1</t>
  </si>
  <si>
    <t>KN2</t>
  </si>
  <si>
    <t>KN3</t>
  </si>
  <si>
    <t>KN4</t>
  </si>
  <si>
    <t>KF1</t>
  </si>
  <si>
    <t>KN5</t>
  </si>
  <si>
    <t>KU HID Code</t>
  </si>
  <si>
    <t>RLS 404: OH MV Open Bottom 7000L Fixture</t>
  </si>
  <si>
    <t>RLS 409: OH HPS Cobra Head 50000L Fix</t>
  </si>
  <si>
    <t>RLS 410: UG HPS Acorn 4000L Historic</t>
  </si>
  <si>
    <t>RLS 412: UG HPS Coach 5800L Decorative</t>
  </si>
  <si>
    <t>RLS 413: UG HPS Coach 9500L Decorative</t>
  </si>
  <si>
    <t>RLS 421: OH Inc Tear Drop 1000L Fix Only</t>
  </si>
  <si>
    <t>RLS 422: OH Inc Tear Drop 2500L Fix Only</t>
  </si>
  <si>
    <t>RLS 424: OH Inc Tear Drop 4000L Fix Only</t>
  </si>
  <si>
    <t>RLS 425: OH Inc Tear Drop 6000L Fix Only</t>
  </si>
  <si>
    <t>RLS 426: OH HPS Open Bottom 5800L Fix</t>
  </si>
  <si>
    <t>RLS 440: UG HPS Acorn 4000L Decorative</t>
  </si>
  <si>
    <t>RLS 446: OH MV Cobra Head 7000L Fixture</t>
  </si>
  <si>
    <t>RLS 447: OH MV Cobra Head 10000L Fixture</t>
  </si>
  <si>
    <t>RLS 448: OH MV Cobra Head 20000L Fixture</t>
  </si>
  <si>
    <t>RLS 450: OH MH Directional 12000L Fix</t>
  </si>
  <si>
    <t>RLS 452: OH MH Directional 107800L Fix</t>
  </si>
  <si>
    <t>RLS 454: OH MH Directional 12000L Fix/Po</t>
  </si>
  <si>
    <t>RLS 455: OH MH Directional 32000L Fix/Po</t>
  </si>
  <si>
    <t>RLS 456: OH MV Cobra 7000L Fixture/Pole</t>
  </si>
  <si>
    <t>RLS 457: OH MV Cobra 10000L Fixture/Pole</t>
  </si>
  <si>
    <t>RLS 458: OH MV Cobra 20000L Fixture/Pole</t>
  </si>
  <si>
    <t>RLS 459: OH MH Directional 107800L Fix/P</t>
  </si>
  <si>
    <t>RLS 460: UG MH Directional 12000L Deco</t>
  </si>
  <si>
    <t>RLS 461: OH HPS Cobra Head 4000L Fixture</t>
  </si>
  <si>
    <t>RLS 466: UG HPS Colonial 4000L Deco</t>
  </si>
  <si>
    <t>RLS 469: UG MH Directional 32000L Deco</t>
  </si>
  <si>
    <t>RLS 470: UG MH Directional 107800L Deco</t>
  </si>
  <si>
    <t>RLS 471: OH HPS Cobra Hd 4000L Fix/Pole</t>
  </si>
  <si>
    <t>RLS 490: UG MH Contemporary 12000L Fix</t>
  </si>
  <si>
    <t>RLS 493: UG MH Contemporary 107800L Fix</t>
  </si>
  <si>
    <t>RLS 494: UG MH Contemporary 12000L Deco</t>
  </si>
  <si>
    <t>RLS 496: UG MH Contemporary 107800L Deco</t>
  </si>
  <si>
    <t>HID Description</t>
  </si>
  <si>
    <t>HID Wattage</t>
  </si>
  <si>
    <t>LS 390 OH LED Cobra 6000-8200</t>
  </si>
  <si>
    <t>LS 391 OH LED Cobra 13000-16500</t>
  </si>
  <si>
    <t>LS 392 OH LED Cobra 22000-29000</t>
  </si>
  <si>
    <t>LS 393 OH LED Open Bottom 4500-6000</t>
  </si>
  <si>
    <t>LS KC1 OH LED Cobra 2500-4000</t>
  </si>
  <si>
    <t>LS KF1 OH LED Flood  4500-6000</t>
  </si>
  <si>
    <t>LS KF2 OH LED Flood  14000-17500</t>
  </si>
  <si>
    <t>LS KF3 OH LED Flood  22000-28000</t>
  </si>
  <si>
    <t>LS KF4 OH LED Flood  35000-50000</t>
  </si>
  <si>
    <t>LS 396 UG LED Cobra 6000-8200</t>
  </si>
  <si>
    <t>LS 397 UG LED Cobra 13000-16500</t>
  </si>
  <si>
    <t>LS 398 UG LED Cobra 22000-29000</t>
  </si>
  <si>
    <t>LS 399 UG LED Colonial 4000-7000</t>
  </si>
  <si>
    <t>LS KA1 UG LED Acorn 4000-7000</t>
  </si>
  <si>
    <t>LS KN1 UG LED Contemporary 4000-7000</t>
  </si>
  <si>
    <t>LS KN2 UG LED Contemporary 8000-11000</t>
  </si>
  <si>
    <t>LS KN3 UG LED Contemporary 13500-16500</t>
  </si>
  <si>
    <t>LS KN4 UG LED Contemporary 21000-28000</t>
  </si>
  <si>
    <t>LS KN5 UG LED Contemporary 45000-50000</t>
  </si>
  <si>
    <t>LS KC2 UG LED Cobra 2500-4000</t>
  </si>
  <si>
    <t>KF5</t>
  </si>
  <si>
    <t>LS KF5 UG LED Flood  4500-6000</t>
  </si>
  <si>
    <t>LS KF6 UG LED Flood  14000-17500</t>
  </si>
  <si>
    <t>LS KF7 UG LED Flood  22000-28000</t>
  </si>
  <si>
    <t>LS KF8 UG LED Flood  35000-50000</t>
  </si>
  <si>
    <t>PK1</t>
  </si>
  <si>
    <t>Cobra - Ornamental</t>
  </si>
  <si>
    <t>PK3</t>
  </si>
  <si>
    <t>Decorative Smooth - Post Top</t>
  </si>
  <si>
    <t>PK2</t>
  </si>
  <si>
    <t>Contemporary</t>
  </si>
  <si>
    <t>PK4</t>
  </si>
  <si>
    <t>Historic Fluted - Post Top</t>
  </si>
  <si>
    <t>KCON</t>
  </si>
  <si>
    <t>Co</t>
  </si>
  <si>
    <t>Rate Code</t>
  </si>
  <si>
    <t>Rate</t>
  </si>
  <si>
    <t>LED Description</t>
  </si>
  <si>
    <t>LED Wattage</t>
  </si>
  <si>
    <t>Pole Rate</t>
  </si>
  <si>
    <t>KU Recommended Comparable LEDs</t>
  </si>
  <si>
    <t>HIDs</t>
  </si>
  <si>
    <t>LEDs</t>
  </si>
  <si>
    <t>RLS 463: OH HPS Cobra Head 9500L Fixture</t>
  </si>
  <si>
    <t>RLS 462: OH HPS Cobra Head 5800L Fixture</t>
  </si>
  <si>
    <t>RLS 464: OH HPS Cobra Head 22000L Fixture</t>
  </si>
  <si>
    <t>RLS 465: OH HPS Cobra Head 50000L Fixture</t>
  </si>
  <si>
    <t>RLS 472: OH HPS Cobra 5800L Ornamental</t>
  </si>
  <si>
    <t>RLS 473: OH HPS Cobra 9500L Ornamental</t>
  </si>
  <si>
    <t>RLS 474: OH HPS Cobra 22000L Ornamental</t>
  </si>
  <si>
    <t>RLS 475: OH HPS Cobra 50000L Ornamental</t>
  </si>
  <si>
    <t>RLS 428: OH HPS Open Bottom 9500L Fixture</t>
  </si>
  <si>
    <t>RLS 467: UG HPS Colonial 5800L Deco</t>
  </si>
  <si>
    <t>RLS 468: UG HPS Colonial 9500L Deco</t>
  </si>
  <si>
    <t>RLS 401: UG HPS Acorn 5800L Decorative</t>
  </si>
  <si>
    <t>RLS 411: UG HPS Acorn 5800L Historic</t>
  </si>
  <si>
    <t>RLS 420: UG HPS Acorn 9500L Decorative</t>
  </si>
  <si>
    <t>RLS 430: UG HPS Acorn 9500L Historic</t>
  </si>
  <si>
    <t>RLS 451: OH MH Directional 32000L Fixture</t>
  </si>
  <si>
    <t>RLS 487: OH HPS Directional 9500L Fixture</t>
  </si>
  <si>
    <t>RLS 488: OH HPS Directional 22000L Fix</t>
  </si>
  <si>
    <t>RLS 489: OH HPS Directional 50000L Fix</t>
  </si>
  <si>
    <t>RLS 476: UG HPS Contemporary 5800L Deco</t>
  </si>
  <si>
    <t>RLS 477: UG HPS Contemporary 9500L Deco</t>
  </si>
  <si>
    <t>RLS 478: UG HPS Contemporary 22000L Deco</t>
  </si>
  <si>
    <t>RLS 479: UG HPS Contemporary 50000L Deco</t>
  </si>
  <si>
    <t>RLS 491: UG MH Contemporary 32000L Fix</t>
  </si>
  <si>
    <t>RLS 492: UG HPS Contemporary 5800L Fix</t>
  </si>
  <si>
    <t>RLS 495: UG MH Contemporary 32000L Deco</t>
  </si>
  <si>
    <t>RLS 497: UG HPS Contemporary 9500L Fix</t>
  </si>
  <si>
    <t>RLS 498: UG HPS Contemporary 22000L Fix</t>
  </si>
  <si>
    <t>RLS 499: UG HPS Contemporary 50000L Fix</t>
  </si>
  <si>
    <t>RLS 414: UG HPS Victorian 5800L Historic</t>
  </si>
  <si>
    <t>RLS 415: UG HPS Victorian 9500L Historic</t>
  </si>
  <si>
    <t>PK5</t>
  </si>
  <si>
    <t>Wood Pole</t>
  </si>
  <si>
    <t>KV1</t>
  </si>
  <si>
    <t>LS KV1 UG LED Victorian 4000-7000</t>
  </si>
  <si>
    <t>Conversion Fee</t>
  </si>
  <si>
    <t>Proposed RLS Rate</t>
  </si>
  <si>
    <t>Proposed LS Rate</t>
  </si>
  <si>
    <t>No Pole</t>
  </si>
  <si>
    <t>Price Difference</t>
  </si>
  <si>
    <t>RLS rate minus LS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</si>
</sst>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General_)"/>
    <numFmt numFmtId="166" formatCode="&quot;$&quot;#,##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Helv"/>
    </font>
    <font>
      <sz val="12"/>
      <name val="Times New Roman"/>
      <family val="1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3" fillId="0" borderId="0"/>
    <xf numFmtId="41" fontId="4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 indent="1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4" fontId="0" fillId="0" borderId="0" xfId="1" applyFon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0" fontId="0" fillId="0" borderId="0" xfId="0" applyFill="1" applyAlignment="1">
      <alignment horizontal="right" indent="1"/>
    </xf>
    <xf numFmtId="7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6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/>
    </xf>
    <xf numFmtId="0" fontId="0" fillId="0" borderId="0" xfId="0" applyFont="1" applyFill="1" applyAlignment="1">
      <alignment horizontal="left" indent="1"/>
    </xf>
    <xf numFmtId="0" fontId="0" fillId="0" borderId="0" xfId="0" applyNumberFormat="1" applyFont="1" applyFill="1" applyAlignment="1">
      <alignment horizontal="left"/>
    </xf>
    <xf numFmtId="164" fontId="0" fillId="0" borderId="0" xfId="0" applyNumberFormat="1" applyFont="1"/>
  </cellXfs>
  <cellStyles count="9">
    <cellStyle name="Comma 2" xfId="4" xr:uid="{00000000-0005-0000-0000-000001000000}"/>
    <cellStyle name="Currency" xfId="1" builtinId="4"/>
    <cellStyle name="Currency 2" xfId="6" xr:uid="{00000000-0005-0000-0000-000003000000}"/>
    <cellStyle name="Normal" xfId="0" builtinId="0"/>
    <cellStyle name="Normal 2" xfId="2" xr:uid="{00000000-0005-0000-0000-000005000000}"/>
    <cellStyle name="Normal 2 19" xfId="8" xr:uid="{00000000-0005-0000-0000-000006000000}"/>
    <cellStyle name="Normal 3" xfId="3" xr:uid="{00000000-0005-0000-0000-000007000000}"/>
    <cellStyle name="Normal 6" xfId="7" xr:uid="{00000000-0005-0000-0000-000008000000}"/>
    <cellStyle name="Percent 2" xfId="5" xr:uid="{00000000-0005-0000-0000-000009000000}"/>
  </cellStyles>
  <dxfs count="8">
    <dxf>
      <fill>
        <patternFill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CCCCFF"/>
        </patternFill>
      </fill>
    </dxf>
    <dxf>
      <fill>
        <patternFill>
          <bgColor theme="4" tint="0.59996337778862885"/>
        </patternFill>
      </fill>
    </dxf>
    <dxf>
      <fill>
        <patternFill patternType="solid">
          <fgColor rgb="FFBDD7EE"/>
          <bgColor rgb="FF000000"/>
        </patternFill>
      </fill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138"/>
  <sheetViews>
    <sheetView tabSelected="1" zoomScale="84" zoomScaleNormal="84" workbookViewId="0">
      <selection activeCell="I7" sqref="I7"/>
    </sheetView>
  </sheetViews>
  <sheetFormatPr defaultRowHeight="15" x14ac:dyDescent="0.25"/>
  <cols>
    <col min="1" max="1" width="12" style="6" bestFit="1" customWidth="1"/>
    <col min="2" max="2" width="46" style="6" customWidth="1"/>
    <col min="3" max="3" width="18.5703125" style="9" bestFit="1" customWidth="1"/>
    <col min="4" max="4" width="16.5703125" style="9" customWidth="1"/>
    <col min="5" max="5" width="2.5703125" style="16" customWidth="1"/>
    <col min="6" max="6" width="18.140625" style="6" bestFit="1" customWidth="1"/>
    <col min="7" max="7" width="9.42578125" style="6" bestFit="1" customWidth="1"/>
    <col min="8" max="8" width="38.7109375" style="6" bestFit="1" customWidth="1"/>
    <col min="9" max="9" width="17.140625" style="8" bestFit="1" customWidth="1"/>
    <col min="10" max="10" width="18.140625" style="9" bestFit="1" customWidth="1"/>
    <col min="11" max="11" width="22.42578125" customWidth="1"/>
    <col min="17" max="17" width="17.140625" customWidth="1"/>
  </cols>
  <sheetData>
    <row r="1" spans="1:17" s="15" customFormat="1" ht="31.5" x14ac:dyDescent="0.5">
      <c r="A1" s="21" t="s">
        <v>92</v>
      </c>
      <c r="B1" s="21"/>
      <c r="C1" s="21"/>
      <c r="D1" s="21"/>
      <c r="E1" s="21"/>
      <c r="F1" s="21"/>
      <c r="G1" s="21"/>
      <c r="H1" s="21"/>
      <c r="I1" s="21"/>
      <c r="J1" s="21"/>
      <c r="K1" s="23"/>
    </row>
    <row r="2" spans="1:17" x14ac:dyDescent="0.25">
      <c r="A2" s="24" t="s">
        <v>93</v>
      </c>
      <c r="B2" s="24"/>
      <c r="C2" s="24"/>
      <c r="D2" s="24"/>
      <c r="E2" s="25"/>
      <c r="F2" s="24" t="s">
        <v>94</v>
      </c>
      <c r="G2" s="24"/>
      <c r="H2" s="24"/>
      <c r="I2" s="24"/>
      <c r="J2" s="24"/>
      <c r="K2" s="25" t="s">
        <v>134</v>
      </c>
    </row>
    <row r="3" spans="1:17" x14ac:dyDescent="0.25">
      <c r="A3" s="26" t="s">
        <v>17</v>
      </c>
      <c r="B3" s="26" t="s">
        <v>50</v>
      </c>
      <c r="C3" s="27" t="s">
        <v>131</v>
      </c>
      <c r="D3" s="27" t="s">
        <v>51</v>
      </c>
      <c r="E3" s="27"/>
      <c r="F3" s="26" t="s">
        <v>1</v>
      </c>
      <c r="G3" s="26" t="s">
        <v>91</v>
      </c>
      <c r="H3" s="28" t="s">
        <v>89</v>
      </c>
      <c r="I3" s="29" t="s">
        <v>132</v>
      </c>
      <c r="J3" s="25" t="s">
        <v>90</v>
      </c>
      <c r="K3" s="25" t="s">
        <v>135</v>
      </c>
      <c r="Q3" s="18"/>
    </row>
    <row r="4" spans="1:17" x14ac:dyDescent="0.25">
      <c r="A4" s="26">
        <v>409</v>
      </c>
      <c r="B4" s="30" t="s">
        <v>19</v>
      </c>
      <c r="C4" s="29">
        <v>14.84</v>
      </c>
      <c r="D4" s="25">
        <v>471</v>
      </c>
      <c r="E4" s="25"/>
      <c r="F4" s="26">
        <v>392</v>
      </c>
      <c r="G4" s="31">
        <v>0</v>
      </c>
      <c r="H4" s="28" t="str">
        <f>VLOOKUP(F4,'LS Rates'!$B$2:$E$33,4,FALSE)</f>
        <v>LS 392 OH LED Cobra 22000-29000</v>
      </c>
      <c r="I4" s="29">
        <f>VLOOKUP(F4,'LS Rates'!$B$2:$E$33,2,FALSE)+VLOOKUP(G4,'LS Rates'!$B$27:$E$33,2,FALSE)</f>
        <v>14.86</v>
      </c>
      <c r="J4" s="25">
        <f>VLOOKUP(F4,'LS Rates'!$B$2:$E$33,3,FALSE)</f>
        <v>194</v>
      </c>
      <c r="K4" s="32">
        <f>C4-I4</f>
        <v>-1.9999999999999574E-2</v>
      </c>
      <c r="Q4" s="15"/>
    </row>
    <row r="5" spans="1:17" x14ac:dyDescent="0.25">
      <c r="A5" s="26">
        <v>446</v>
      </c>
      <c r="B5" s="30" t="s">
        <v>29</v>
      </c>
      <c r="C5" s="29">
        <v>11.81</v>
      </c>
      <c r="D5" s="25">
        <v>207</v>
      </c>
      <c r="E5" s="25"/>
      <c r="F5" s="26" t="s">
        <v>3</v>
      </c>
      <c r="G5" s="31">
        <v>0</v>
      </c>
      <c r="H5" s="28" t="str">
        <f>VLOOKUP(F5,'LS Rates'!$B$2:$E$33,4,FALSE)</f>
        <v>LS KC1 OH LED Cobra 2500-4000</v>
      </c>
      <c r="I5" s="29">
        <f>VLOOKUP(F5,'LS Rates'!$B$2:$E$33,2,FALSE)+VLOOKUP(G5,'LS Rates'!$B$27:$E$33,2,FALSE)</f>
        <v>8.25</v>
      </c>
      <c r="J5" s="25">
        <f>VLOOKUP(F5,'LS Rates'!$B$2:$E$33,3,FALSE)</f>
        <v>22</v>
      </c>
      <c r="K5" s="32">
        <f t="shared" ref="K5:K66" si="0">C5-I5</f>
        <v>3.5600000000000005</v>
      </c>
      <c r="Q5" s="15"/>
    </row>
    <row r="6" spans="1:17" x14ac:dyDescent="0.25">
      <c r="A6" s="26">
        <v>447</v>
      </c>
      <c r="B6" s="30" t="s">
        <v>30</v>
      </c>
      <c r="C6" s="29">
        <v>13.93</v>
      </c>
      <c r="D6" s="25">
        <v>294</v>
      </c>
      <c r="E6" s="25"/>
      <c r="F6" s="26">
        <v>390</v>
      </c>
      <c r="G6" s="31">
        <v>0</v>
      </c>
      <c r="H6" s="28" t="str">
        <f>VLOOKUP(F6,'LS Rates'!$B$2:$E$33,4,FALSE)</f>
        <v>LS 390 OH LED Cobra 6000-8200</v>
      </c>
      <c r="I6" s="29">
        <f>VLOOKUP(F6,'LS Rates'!$B$2:$E$33,2,FALSE)+VLOOKUP(G6,'LS Rates'!$B$27:$E$33,2,FALSE)</f>
        <v>9.58</v>
      </c>
      <c r="J6" s="25">
        <f>VLOOKUP(F6,'LS Rates'!$B$2:$E$33,3,FALSE)</f>
        <v>71</v>
      </c>
      <c r="K6" s="32">
        <f t="shared" si="0"/>
        <v>4.3499999999999996</v>
      </c>
      <c r="Q6" s="15"/>
    </row>
    <row r="7" spans="1:17" x14ac:dyDescent="0.25">
      <c r="A7" s="26">
        <v>448</v>
      </c>
      <c r="B7" s="30" t="s">
        <v>31</v>
      </c>
      <c r="C7" s="29">
        <v>15.14</v>
      </c>
      <c r="D7" s="25">
        <v>453</v>
      </c>
      <c r="E7" s="25"/>
      <c r="F7" s="26">
        <v>391</v>
      </c>
      <c r="G7" s="31">
        <v>0</v>
      </c>
      <c r="H7" s="28" t="str">
        <f>VLOOKUP(F7,'LS Rates'!$B$2:$E$33,4,FALSE)</f>
        <v>LS 391 OH LED Cobra 13000-16500</v>
      </c>
      <c r="I7" s="29">
        <f>VLOOKUP(F7,'LS Rates'!$B$2:$E$33,2,FALSE)+VLOOKUP(G7,'LS Rates'!$B$27:$E$33,2,FALSE)</f>
        <v>11.55</v>
      </c>
      <c r="J7" s="25">
        <f>VLOOKUP(F7,'LS Rates'!$B$2:$E$33,3,FALSE)</f>
        <v>122</v>
      </c>
      <c r="K7" s="32">
        <f t="shared" si="0"/>
        <v>3.59</v>
      </c>
      <c r="Q7" s="15"/>
    </row>
    <row r="8" spans="1:17" x14ac:dyDescent="0.25">
      <c r="A8" s="26">
        <v>456</v>
      </c>
      <c r="B8" s="30" t="s">
        <v>36</v>
      </c>
      <c r="C8" s="29">
        <v>14.11</v>
      </c>
      <c r="D8" s="25">
        <v>207</v>
      </c>
      <c r="E8" s="25"/>
      <c r="F8" s="26" t="s">
        <v>9</v>
      </c>
      <c r="G8" s="31" t="s">
        <v>77</v>
      </c>
      <c r="H8" s="28" t="str">
        <f>VLOOKUP(F8,'LS Rates'!$B$2:$E$33,4,FALSE)</f>
        <v>LS KC2 UG LED Cobra 2500-4000</v>
      </c>
      <c r="I8" s="29">
        <f>VLOOKUP(F8,'LS Rates'!$B$2:$E$33,2,FALSE)+VLOOKUP(G8,'LS Rates'!$B$27:$E$33,2,FALSE)</f>
        <v>16.8</v>
      </c>
      <c r="J8" s="25">
        <f>VLOOKUP(F8,'LS Rates'!$B$2:$E$33,3,FALSE)</f>
        <v>22</v>
      </c>
      <c r="K8" s="32">
        <f t="shared" si="0"/>
        <v>-2.6900000000000013</v>
      </c>
      <c r="Q8" s="15"/>
    </row>
    <row r="9" spans="1:17" x14ac:dyDescent="0.25">
      <c r="A9" s="26">
        <v>457</v>
      </c>
      <c r="B9" s="30" t="s">
        <v>37</v>
      </c>
      <c r="C9" s="29">
        <v>15.87</v>
      </c>
      <c r="D9" s="25">
        <v>294</v>
      </c>
      <c r="E9" s="25"/>
      <c r="F9" s="26">
        <v>396</v>
      </c>
      <c r="G9" s="31" t="s">
        <v>77</v>
      </c>
      <c r="H9" s="28" t="str">
        <f>VLOOKUP(F9,'LS Rates'!$B$2:$E$33,4,FALSE)</f>
        <v>LS 396 UG LED Cobra 6000-8200</v>
      </c>
      <c r="I9" s="29">
        <f>VLOOKUP(F9,'LS Rates'!$B$2:$E$33,2,FALSE)+VLOOKUP(G9,'LS Rates'!$B$27:$E$33,2,FALSE)</f>
        <v>18.119999999999997</v>
      </c>
      <c r="J9" s="25">
        <f>VLOOKUP(F9,'LS Rates'!$B$2:$E$33,3,FALSE)</f>
        <v>71</v>
      </c>
      <c r="K9" s="32">
        <f t="shared" si="0"/>
        <v>-2.2499999999999982</v>
      </c>
      <c r="Q9" s="15"/>
    </row>
    <row r="10" spans="1:17" x14ac:dyDescent="0.25">
      <c r="A10" s="26">
        <v>458</v>
      </c>
      <c r="B10" s="30" t="s">
        <v>38</v>
      </c>
      <c r="C10" s="29">
        <v>17.760000000000002</v>
      </c>
      <c r="D10" s="25">
        <v>453</v>
      </c>
      <c r="E10" s="25"/>
      <c r="F10" s="26">
        <v>397</v>
      </c>
      <c r="G10" s="31" t="s">
        <v>77</v>
      </c>
      <c r="H10" s="28" t="str">
        <f>VLOOKUP(F10,'LS Rates'!$B$2:$E$33,4,FALSE)</f>
        <v>LS 397 UG LED Cobra 13000-16500</v>
      </c>
      <c r="I10" s="29">
        <f>VLOOKUP(F10,'LS Rates'!$B$2:$E$33,2,FALSE)+VLOOKUP(G10,'LS Rates'!$B$27:$E$33,2,FALSE)</f>
        <v>20.100000000000001</v>
      </c>
      <c r="J10" s="25">
        <f>VLOOKUP(F10,'LS Rates'!$B$2:$E$33,3,FALSE)</f>
        <v>122</v>
      </c>
      <c r="K10" s="32">
        <f t="shared" si="0"/>
        <v>-2.34</v>
      </c>
      <c r="Q10" s="15"/>
    </row>
    <row r="11" spans="1:17" x14ac:dyDescent="0.25">
      <c r="A11" s="26">
        <v>461</v>
      </c>
      <c r="B11" s="30" t="s">
        <v>41</v>
      </c>
      <c r="C11" s="29">
        <v>9.58</v>
      </c>
      <c r="D11" s="25">
        <v>60</v>
      </c>
      <c r="E11" s="25"/>
      <c r="F11" s="26" t="s">
        <v>3</v>
      </c>
      <c r="G11" s="31">
        <v>0</v>
      </c>
      <c r="H11" s="28" t="str">
        <f>VLOOKUP(F11,'LS Rates'!$B$2:$E$33,4,FALSE)</f>
        <v>LS KC1 OH LED Cobra 2500-4000</v>
      </c>
      <c r="I11" s="29">
        <f>VLOOKUP(F11,'LS Rates'!$B$2:$E$33,2,FALSE)+VLOOKUP(G11,'LS Rates'!$B$27:$E$33,2,FALSE)</f>
        <v>8.25</v>
      </c>
      <c r="J11" s="25">
        <f>VLOOKUP(F11,'LS Rates'!$B$2:$E$33,3,FALSE)</f>
        <v>22</v>
      </c>
      <c r="K11" s="32">
        <f t="shared" si="0"/>
        <v>1.33</v>
      </c>
      <c r="Q11" s="15"/>
    </row>
    <row r="12" spans="1:17" x14ac:dyDescent="0.25">
      <c r="A12" s="26">
        <v>462</v>
      </c>
      <c r="B12" s="30" t="s">
        <v>96</v>
      </c>
      <c r="C12" s="29">
        <v>10.71</v>
      </c>
      <c r="D12" s="25">
        <v>83</v>
      </c>
      <c r="E12" s="25"/>
      <c r="F12" s="26" t="s">
        <v>3</v>
      </c>
      <c r="G12" s="31">
        <v>0</v>
      </c>
      <c r="H12" s="28" t="str">
        <f>VLOOKUP(F12,'LS Rates'!$B$2:$E$33,4,FALSE)</f>
        <v>LS KC1 OH LED Cobra 2500-4000</v>
      </c>
      <c r="I12" s="29">
        <f>VLOOKUP(F12,'LS Rates'!$B$2:$E$33,2,FALSE)+VLOOKUP(G12,'LS Rates'!$B$27:$E$33,2,FALSE)</f>
        <v>8.25</v>
      </c>
      <c r="J12" s="25">
        <f>VLOOKUP(F12,'LS Rates'!$B$2:$E$33,3,FALSE)</f>
        <v>22</v>
      </c>
      <c r="K12" s="32">
        <f t="shared" si="0"/>
        <v>2.4600000000000009</v>
      </c>
      <c r="Q12" s="15"/>
    </row>
    <row r="13" spans="1:17" x14ac:dyDescent="0.25">
      <c r="A13" s="26">
        <v>463</v>
      </c>
      <c r="B13" s="30" t="s">
        <v>95</v>
      </c>
      <c r="C13" s="29">
        <v>11.06</v>
      </c>
      <c r="D13" s="25">
        <v>117</v>
      </c>
      <c r="E13" s="25"/>
      <c r="F13" s="26">
        <v>390</v>
      </c>
      <c r="G13" s="31">
        <v>0</v>
      </c>
      <c r="H13" s="28" t="str">
        <f>VLOOKUP(F13,'LS Rates'!$B$2:$E$33,4,FALSE)</f>
        <v>LS 390 OH LED Cobra 6000-8200</v>
      </c>
      <c r="I13" s="29">
        <f>VLOOKUP(F13,'LS Rates'!$B$2:$E$33,2,FALSE)+VLOOKUP(G13,'LS Rates'!$B$27:$E$33,2,FALSE)</f>
        <v>9.58</v>
      </c>
      <c r="J13" s="25">
        <f>VLOOKUP(F13,'LS Rates'!$B$2:$E$33,3,FALSE)</f>
        <v>71</v>
      </c>
      <c r="K13" s="32">
        <f t="shared" si="0"/>
        <v>1.4800000000000004</v>
      </c>
      <c r="Q13" s="15"/>
    </row>
    <row r="14" spans="1:17" x14ac:dyDescent="0.25">
      <c r="A14" s="26">
        <v>464</v>
      </c>
      <c r="B14" s="30" t="s">
        <v>97</v>
      </c>
      <c r="C14" s="29">
        <v>17.149999999999999</v>
      </c>
      <c r="D14" s="25">
        <v>242</v>
      </c>
      <c r="E14" s="25"/>
      <c r="F14" s="26">
        <v>391</v>
      </c>
      <c r="G14" s="31">
        <v>0</v>
      </c>
      <c r="H14" s="28" t="str">
        <f>VLOOKUP(F14,'LS Rates'!$B$2:$E$33,4,FALSE)</f>
        <v>LS 391 OH LED Cobra 13000-16500</v>
      </c>
      <c r="I14" s="29">
        <f>VLOOKUP(F14,'LS Rates'!$B$2:$E$33,2,FALSE)+VLOOKUP(G14,'LS Rates'!$B$27:$E$33,2,FALSE)</f>
        <v>11.55</v>
      </c>
      <c r="J14" s="25">
        <f>VLOOKUP(F14,'LS Rates'!$B$2:$E$33,3,FALSE)</f>
        <v>122</v>
      </c>
      <c r="K14" s="32">
        <f t="shared" si="0"/>
        <v>5.5999999999999979</v>
      </c>
      <c r="Q14" s="15"/>
    </row>
    <row r="15" spans="1:17" x14ac:dyDescent="0.25">
      <c r="A15" s="26">
        <v>465</v>
      </c>
      <c r="B15" s="30" t="s">
        <v>98</v>
      </c>
      <c r="C15" s="29">
        <v>27.03</v>
      </c>
      <c r="D15" s="25">
        <v>471</v>
      </c>
      <c r="E15" s="25"/>
      <c r="F15" s="26">
        <v>392</v>
      </c>
      <c r="G15" s="31">
        <v>0</v>
      </c>
      <c r="H15" s="28" t="str">
        <f>VLOOKUP(F15,'LS Rates'!$B$2:$E$33,4,FALSE)</f>
        <v>LS 392 OH LED Cobra 22000-29000</v>
      </c>
      <c r="I15" s="29">
        <f>VLOOKUP(F15,'LS Rates'!$B$2:$E$33,2,FALSE)+VLOOKUP(G15,'LS Rates'!$B$27:$E$33,2,FALSE)</f>
        <v>14.86</v>
      </c>
      <c r="J15" s="25">
        <f>VLOOKUP(F15,'LS Rates'!$B$2:$E$33,3,FALSE)</f>
        <v>194</v>
      </c>
      <c r="K15" s="32">
        <f t="shared" si="0"/>
        <v>12.170000000000002</v>
      </c>
      <c r="Q15" s="15"/>
    </row>
    <row r="16" spans="1:17" x14ac:dyDescent="0.25">
      <c r="A16" s="26">
        <v>471</v>
      </c>
      <c r="B16" s="30" t="s">
        <v>45</v>
      </c>
      <c r="C16" s="29">
        <v>13.1</v>
      </c>
      <c r="D16" s="25">
        <v>60</v>
      </c>
      <c r="E16" s="25"/>
      <c r="F16" s="26" t="s">
        <v>9</v>
      </c>
      <c r="G16" s="31" t="s">
        <v>77</v>
      </c>
      <c r="H16" s="28" t="str">
        <f>VLOOKUP(F16,'LS Rates'!$B$2:$E$33,4,FALSE)</f>
        <v>LS KC2 UG LED Cobra 2500-4000</v>
      </c>
      <c r="I16" s="29">
        <f>VLOOKUP(F16,'LS Rates'!$B$2:$E$33,2,FALSE)+VLOOKUP(G16,'LS Rates'!$B$27:$E$33,2,FALSE)</f>
        <v>16.8</v>
      </c>
      <c r="J16" s="25">
        <f>VLOOKUP(F16,'LS Rates'!$B$2:$E$33,3,FALSE)</f>
        <v>22</v>
      </c>
      <c r="K16" s="32">
        <f t="shared" si="0"/>
        <v>-3.7000000000000011</v>
      </c>
      <c r="Q16" s="15"/>
    </row>
    <row r="17" spans="1:17" x14ac:dyDescent="0.25">
      <c r="A17" s="26">
        <v>472</v>
      </c>
      <c r="B17" s="30" t="s">
        <v>99</v>
      </c>
      <c r="C17" s="29">
        <v>14.59</v>
      </c>
      <c r="D17" s="25">
        <v>83</v>
      </c>
      <c r="E17" s="25"/>
      <c r="F17" s="26" t="s">
        <v>9</v>
      </c>
      <c r="G17" s="31" t="s">
        <v>77</v>
      </c>
      <c r="H17" s="28" t="str">
        <f>VLOOKUP(F17,'LS Rates'!$B$2:$E$33,4,FALSE)</f>
        <v>LS KC2 UG LED Cobra 2500-4000</v>
      </c>
      <c r="I17" s="29">
        <f>VLOOKUP(F17,'LS Rates'!$B$2:$E$33,2,FALSE)+VLOOKUP(G17,'LS Rates'!$B$27:$E$33,2,FALSE)</f>
        <v>16.8</v>
      </c>
      <c r="J17" s="25">
        <f>VLOOKUP(F17,'LS Rates'!$B$2:$E$33,3,FALSE)</f>
        <v>22</v>
      </c>
      <c r="K17" s="32">
        <f t="shared" si="0"/>
        <v>-2.2100000000000009</v>
      </c>
      <c r="Q17" s="15"/>
    </row>
    <row r="18" spans="1:17" x14ac:dyDescent="0.25">
      <c r="A18" s="26">
        <v>473</v>
      </c>
      <c r="B18" s="30" t="s">
        <v>100</v>
      </c>
      <c r="C18" s="29">
        <v>15.16</v>
      </c>
      <c r="D18" s="25">
        <v>117</v>
      </c>
      <c r="E18" s="25"/>
      <c r="F18" s="26">
        <v>396</v>
      </c>
      <c r="G18" s="31" t="s">
        <v>77</v>
      </c>
      <c r="H18" s="28" t="str">
        <f>VLOOKUP(F18,'LS Rates'!$B$2:$E$33,4,FALSE)</f>
        <v>LS 396 UG LED Cobra 6000-8200</v>
      </c>
      <c r="I18" s="29">
        <f>VLOOKUP(F18,'LS Rates'!$B$2:$E$33,2,FALSE)+VLOOKUP(G18,'LS Rates'!$B$27:$E$33,2,FALSE)</f>
        <v>18.119999999999997</v>
      </c>
      <c r="J18" s="25">
        <f>VLOOKUP(F18,'LS Rates'!$B$2:$E$33,3,FALSE)</f>
        <v>71</v>
      </c>
      <c r="K18" s="32">
        <f t="shared" si="0"/>
        <v>-2.9599999999999973</v>
      </c>
      <c r="Q18" s="15"/>
    </row>
    <row r="19" spans="1:17" x14ac:dyDescent="0.25">
      <c r="A19" s="26">
        <v>474</v>
      </c>
      <c r="B19" s="30" t="s">
        <v>101</v>
      </c>
      <c r="C19" s="29">
        <v>21.55</v>
      </c>
      <c r="D19" s="25">
        <v>242</v>
      </c>
      <c r="E19" s="25"/>
      <c r="F19" s="26">
        <v>397</v>
      </c>
      <c r="G19" s="31" t="s">
        <v>77</v>
      </c>
      <c r="H19" s="28" t="str">
        <f>VLOOKUP(F19,'LS Rates'!$B$2:$E$33,4,FALSE)</f>
        <v>LS 397 UG LED Cobra 13000-16500</v>
      </c>
      <c r="I19" s="29">
        <f>VLOOKUP(F19,'LS Rates'!$B$2:$E$33,2,FALSE)+VLOOKUP(G19,'LS Rates'!$B$27:$E$33,2,FALSE)</f>
        <v>20.100000000000001</v>
      </c>
      <c r="J19" s="25">
        <f>VLOOKUP(F19,'LS Rates'!$B$2:$E$33,3,FALSE)</f>
        <v>122</v>
      </c>
      <c r="K19" s="32">
        <f t="shared" si="0"/>
        <v>1.4499999999999993</v>
      </c>
      <c r="Q19" s="15"/>
    </row>
    <row r="20" spans="1:17" x14ac:dyDescent="0.25">
      <c r="A20" s="26">
        <v>475</v>
      </c>
      <c r="B20" s="30" t="s">
        <v>102</v>
      </c>
      <c r="C20" s="29">
        <v>29.97</v>
      </c>
      <c r="D20" s="25">
        <v>471</v>
      </c>
      <c r="E20" s="25"/>
      <c r="F20" s="26">
        <v>398</v>
      </c>
      <c r="G20" s="31" t="s">
        <v>77</v>
      </c>
      <c r="H20" s="28" t="str">
        <f>VLOOKUP(F20,'LS Rates'!$B$2:$E$33,4,FALSE)</f>
        <v>LS 398 UG LED Cobra 22000-29000</v>
      </c>
      <c r="I20" s="29">
        <f>VLOOKUP(F20,'LS Rates'!$B$2:$E$33,2,FALSE)+VLOOKUP(G20,'LS Rates'!$B$27:$E$33,2,FALSE)</f>
        <v>23.41</v>
      </c>
      <c r="J20" s="25">
        <f>VLOOKUP(F20,'LS Rates'!$B$2:$E$33,3,FALSE)</f>
        <v>194</v>
      </c>
      <c r="K20" s="32">
        <f t="shared" si="0"/>
        <v>6.5599999999999987</v>
      </c>
      <c r="Q20" s="15"/>
    </row>
    <row r="21" spans="1:17" x14ac:dyDescent="0.25">
      <c r="A21" s="26">
        <v>404</v>
      </c>
      <c r="B21" s="30" t="s">
        <v>18</v>
      </c>
      <c r="C21" s="29">
        <v>12.42</v>
      </c>
      <c r="D21" s="25">
        <v>207</v>
      </c>
      <c r="E21" s="25"/>
      <c r="F21" s="26">
        <v>393</v>
      </c>
      <c r="G21" s="31">
        <v>0</v>
      </c>
      <c r="H21" s="28" t="str">
        <f>VLOOKUP(F21,'LS Rates'!$B$2:$E$33,4,FALSE)</f>
        <v>LS 393 OH LED Open Bottom 4500-6000</v>
      </c>
      <c r="I21" s="29">
        <f>VLOOKUP(F21,'LS Rates'!$B$2:$E$33,2,FALSE)+VLOOKUP(G21,'LS Rates'!$B$27:$E$33,2,FALSE)</f>
        <v>7.84</v>
      </c>
      <c r="J21" s="25">
        <f>VLOOKUP(F21,'LS Rates'!$B$2:$E$33,3,FALSE)</f>
        <v>48</v>
      </c>
      <c r="K21" s="32">
        <f t="shared" si="0"/>
        <v>4.58</v>
      </c>
      <c r="Q21" s="15"/>
    </row>
    <row r="22" spans="1:17" x14ac:dyDescent="0.25">
      <c r="A22" s="26">
        <v>421</v>
      </c>
      <c r="B22" s="30" t="s">
        <v>23</v>
      </c>
      <c r="C22" s="29">
        <v>4.03</v>
      </c>
      <c r="D22" s="25">
        <v>100</v>
      </c>
      <c r="E22" s="25"/>
      <c r="F22" s="26">
        <v>393</v>
      </c>
      <c r="G22" s="31">
        <v>0</v>
      </c>
      <c r="H22" s="28" t="str">
        <f>VLOOKUP(F22,'LS Rates'!$B$2:$E$33,4,FALSE)</f>
        <v>LS 393 OH LED Open Bottom 4500-6000</v>
      </c>
      <c r="I22" s="29">
        <f>VLOOKUP(F22,'LS Rates'!$B$2:$E$33,2,FALSE)+VLOOKUP(G22,'LS Rates'!$B$27:$E$33,2,FALSE)</f>
        <v>7.84</v>
      </c>
      <c r="J22" s="25">
        <f>VLOOKUP(F22,'LS Rates'!$B$2:$E$33,3,FALSE)</f>
        <v>48</v>
      </c>
      <c r="K22" s="32">
        <f t="shared" si="0"/>
        <v>-3.8099999999999996</v>
      </c>
      <c r="Q22" s="15"/>
    </row>
    <row r="23" spans="1:17" x14ac:dyDescent="0.25">
      <c r="A23" s="26">
        <v>422</v>
      </c>
      <c r="B23" s="30" t="s">
        <v>24</v>
      </c>
      <c r="C23" s="29">
        <v>5.22</v>
      </c>
      <c r="D23" s="25">
        <v>100</v>
      </c>
      <c r="E23" s="25"/>
      <c r="F23" s="26">
        <v>393</v>
      </c>
      <c r="G23" s="31">
        <v>0</v>
      </c>
      <c r="H23" s="28" t="str">
        <f>VLOOKUP(F23,'LS Rates'!$B$2:$E$33,4,FALSE)</f>
        <v>LS 393 OH LED Open Bottom 4500-6000</v>
      </c>
      <c r="I23" s="29">
        <f>VLOOKUP(F23,'LS Rates'!$B$2:$E$33,2,FALSE)+VLOOKUP(G23,'LS Rates'!$B$27:$E$33,2,FALSE)</f>
        <v>7.84</v>
      </c>
      <c r="J23" s="25">
        <f>VLOOKUP(F23,'LS Rates'!$B$2:$E$33,3,FALSE)</f>
        <v>48</v>
      </c>
      <c r="K23" s="32">
        <f t="shared" si="0"/>
        <v>-2.62</v>
      </c>
      <c r="Q23" s="15"/>
    </row>
    <row r="24" spans="1:17" x14ac:dyDescent="0.25">
      <c r="A24" s="26">
        <v>424</v>
      </c>
      <c r="B24" s="30" t="s">
        <v>25</v>
      </c>
      <c r="C24" s="29">
        <v>7.96</v>
      </c>
      <c r="D24" s="25">
        <v>100</v>
      </c>
      <c r="E24" s="25"/>
      <c r="F24" s="26">
        <v>393</v>
      </c>
      <c r="G24" s="31">
        <v>0</v>
      </c>
      <c r="H24" s="28" t="str">
        <f>VLOOKUP(F24,'LS Rates'!$B$2:$E$33,4,FALSE)</f>
        <v>LS 393 OH LED Open Bottom 4500-6000</v>
      </c>
      <c r="I24" s="29">
        <f>VLOOKUP(F24,'LS Rates'!$B$2:$E$33,2,FALSE)+VLOOKUP(G24,'LS Rates'!$B$27:$E$33,2,FALSE)</f>
        <v>7.84</v>
      </c>
      <c r="J24" s="25">
        <f>VLOOKUP(F24,'LS Rates'!$B$2:$E$33,3,FALSE)</f>
        <v>48</v>
      </c>
      <c r="K24" s="32">
        <f t="shared" si="0"/>
        <v>0.12000000000000011</v>
      </c>
      <c r="Q24" s="15"/>
    </row>
    <row r="25" spans="1:17" x14ac:dyDescent="0.25">
      <c r="A25" s="26">
        <v>425</v>
      </c>
      <c r="B25" s="30" t="s">
        <v>26</v>
      </c>
      <c r="C25" s="29">
        <v>10.36</v>
      </c>
      <c r="D25" s="25">
        <v>100</v>
      </c>
      <c r="E25" s="25"/>
      <c r="F25" s="26">
        <v>393</v>
      </c>
      <c r="G25" s="31">
        <v>0</v>
      </c>
      <c r="H25" s="28" t="str">
        <f>VLOOKUP(F25,'LS Rates'!$B$2:$E$33,4,FALSE)</f>
        <v>LS 393 OH LED Open Bottom 4500-6000</v>
      </c>
      <c r="I25" s="29">
        <f>VLOOKUP(F25,'LS Rates'!$B$2:$E$33,2,FALSE)+VLOOKUP(G25,'LS Rates'!$B$27:$E$33,2,FALSE)</f>
        <v>7.84</v>
      </c>
      <c r="J25" s="25">
        <f>VLOOKUP(F25,'LS Rates'!$B$2:$E$33,3,FALSE)</f>
        <v>48</v>
      </c>
      <c r="K25" s="32">
        <f t="shared" si="0"/>
        <v>2.5199999999999996</v>
      </c>
      <c r="Q25" s="15"/>
    </row>
    <row r="26" spans="1:17" x14ac:dyDescent="0.25">
      <c r="A26" s="26">
        <v>426</v>
      </c>
      <c r="B26" s="30" t="s">
        <v>27</v>
      </c>
      <c r="C26" s="29">
        <v>9.32</v>
      </c>
      <c r="D26" s="25">
        <v>83</v>
      </c>
      <c r="E26" s="25"/>
      <c r="F26" s="26">
        <v>393</v>
      </c>
      <c r="G26" s="31">
        <v>0</v>
      </c>
      <c r="H26" s="28" t="str">
        <f>VLOOKUP(F26,'LS Rates'!$B$2:$E$33,4,FALSE)</f>
        <v>LS 393 OH LED Open Bottom 4500-6000</v>
      </c>
      <c r="I26" s="29">
        <f>VLOOKUP(F26,'LS Rates'!$B$2:$E$33,2,FALSE)+VLOOKUP(G26,'LS Rates'!$B$27:$E$33,2,FALSE)</f>
        <v>7.84</v>
      </c>
      <c r="J26" s="25">
        <f>VLOOKUP(F26,'LS Rates'!$B$2:$E$33,3,FALSE)</f>
        <v>48</v>
      </c>
      <c r="K26" s="32">
        <f t="shared" si="0"/>
        <v>1.4800000000000004</v>
      </c>
      <c r="Q26" s="15"/>
    </row>
    <row r="27" spans="1:17" x14ac:dyDescent="0.25">
      <c r="A27" s="26">
        <v>428</v>
      </c>
      <c r="B27" s="30" t="s">
        <v>103</v>
      </c>
      <c r="C27" s="29">
        <v>9.5</v>
      </c>
      <c r="D27" s="25">
        <v>117</v>
      </c>
      <c r="E27" s="25"/>
      <c r="F27" s="26">
        <v>393</v>
      </c>
      <c r="G27" s="31">
        <v>0</v>
      </c>
      <c r="H27" s="28" t="str">
        <f>VLOOKUP(F27,'LS Rates'!$B$2:$E$33,4,FALSE)</f>
        <v>LS 393 OH LED Open Bottom 4500-6000</v>
      </c>
      <c r="I27" s="29">
        <f>VLOOKUP(F27,'LS Rates'!$B$2:$E$33,2,FALSE)+VLOOKUP(G27,'LS Rates'!$B$27:$E$33,2,FALSE)</f>
        <v>7.84</v>
      </c>
      <c r="J27" s="25">
        <f>VLOOKUP(F27,'LS Rates'!$B$2:$E$33,3,FALSE)</f>
        <v>48</v>
      </c>
      <c r="K27" s="32">
        <f t="shared" si="0"/>
        <v>1.6600000000000001</v>
      </c>
      <c r="Q27" s="15"/>
    </row>
    <row r="28" spans="1:17" x14ac:dyDescent="0.25">
      <c r="A28" s="26">
        <v>412</v>
      </c>
      <c r="B28" s="30" t="s">
        <v>21</v>
      </c>
      <c r="C28" s="29">
        <v>36.299999999999997</v>
      </c>
      <c r="D28" s="25">
        <v>83</v>
      </c>
      <c r="E28" s="25"/>
      <c r="F28" s="26">
        <v>399</v>
      </c>
      <c r="G28" s="31" t="s">
        <v>79</v>
      </c>
      <c r="H28" s="28" t="str">
        <f>VLOOKUP(F28,'LS Rates'!$B$2:$E$33,4,FALSE)</f>
        <v>LS 399 UG LED Colonial 4000-7000</v>
      </c>
      <c r="I28" s="29">
        <f>VLOOKUP(F28,'LS Rates'!$B$2:$E$33,2,FALSE)+VLOOKUP(G28,'LS Rates'!$B$27:$E$33,2,FALSE)</f>
        <v>15.91</v>
      </c>
      <c r="J28" s="25">
        <f>VLOOKUP(F28,'LS Rates'!$B$2:$E$33,3,FALSE)</f>
        <v>44</v>
      </c>
      <c r="K28" s="32">
        <f t="shared" si="0"/>
        <v>20.389999999999997</v>
      </c>
      <c r="Q28" s="15"/>
    </row>
    <row r="29" spans="1:17" x14ac:dyDescent="0.25">
      <c r="A29" s="26">
        <v>413</v>
      </c>
      <c r="B29" s="30" t="s">
        <v>22</v>
      </c>
      <c r="C29" s="29">
        <v>36.49</v>
      </c>
      <c r="D29" s="25">
        <v>117</v>
      </c>
      <c r="E29" s="25"/>
      <c r="F29" s="26">
        <v>399</v>
      </c>
      <c r="G29" s="31" t="s">
        <v>79</v>
      </c>
      <c r="H29" s="28" t="str">
        <f>VLOOKUP(F29,'LS Rates'!$B$2:$E$33,4,FALSE)</f>
        <v>LS 399 UG LED Colonial 4000-7000</v>
      </c>
      <c r="I29" s="29">
        <f>VLOOKUP(F29,'LS Rates'!$B$2:$E$33,2,FALSE)+VLOOKUP(G29,'LS Rates'!$B$27:$E$33,2,FALSE)</f>
        <v>15.91</v>
      </c>
      <c r="J29" s="25">
        <f>VLOOKUP(F29,'LS Rates'!$B$2:$E$33,3,FALSE)</f>
        <v>44</v>
      </c>
      <c r="K29" s="32">
        <f t="shared" si="0"/>
        <v>20.580000000000002</v>
      </c>
      <c r="Q29" s="15"/>
    </row>
    <row r="30" spans="1:17" x14ac:dyDescent="0.25">
      <c r="A30" s="26">
        <v>466</v>
      </c>
      <c r="B30" s="30" t="s">
        <v>42</v>
      </c>
      <c r="C30" s="29">
        <v>12.06</v>
      </c>
      <c r="D30" s="25">
        <v>60</v>
      </c>
      <c r="E30" s="25"/>
      <c r="F30" s="26">
        <v>399</v>
      </c>
      <c r="G30" s="31" t="s">
        <v>79</v>
      </c>
      <c r="H30" s="28" t="str">
        <f>VLOOKUP(F30,'LS Rates'!$B$2:$E$33,4,FALSE)</f>
        <v>LS 399 UG LED Colonial 4000-7000</v>
      </c>
      <c r="I30" s="29">
        <f>VLOOKUP(F30,'LS Rates'!$B$2:$E$33,2,FALSE)+VLOOKUP(G30,'LS Rates'!$B$27:$E$33,2,FALSE)</f>
        <v>15.91</v>
      </c>
      <c r="J30" s="25">
        <f>VLOOKUP(F30,'LS Rates'!$B$2:$E$33,3,FALSE)</f>
        <v>44</v>
      </c>
      <c r="K30" s="32">
        <f t="shared" si="0"/>
        <v>-3.8499999999999996</v>
      </c>
      <c r="Q30" s="15"/>
    </row>
    <row r="31" spans="1:17" x14ac:dyDescent="0.25">
      <c r="A31" s="26">
        <v>467</v>
      </c>
      <c r="B31" s="30" t="s">
        <v>104</v>
      </c>
      <c r="C31" s="29">
        <v>13.61</v>
      </c>
      <c r="D31" s="25">
        <v>83</v>
      </c>
      <c r="E31" s="25"/>
      <c r="F31" s="26">
        <v>399</v>
      </c>
      <c r="G31" s="31" t="s">
        <v>79</v>
      </c>
      <c r="H31" s="28" t="str">
        <f>VLOOKUP(F31,'LS Rates'!$B$2:$E$33,4,FALSE)</f>
        <v>LS 399 UG LED Colonial 4000-7000</v>
      </c>
      <c r="I31" s="29">
        <f>VLOOKUP(F31,'LS Rates'!$B$2:$E$33,2,FALSE)+VLOOKUP(G31,'LS Rates'!$B$27:$E$33,2,FALSE)</f>
        <v>15.91</v>
      </c>
      <c r="J31" s="25">
        <f>VLOOKUP(F31,'LS Rates'!$B$2:$E$33,3,FALSE)</f>
        <v>44</v>
      </c>
      <c r="K31" s="32">
        <f t="shared" si="0"/>
        <v>-2.3000000000000007</v>
      </c>
      <c r="Q31" s="15"/>
    </row>
    <row r="32" spans="1:17" x14ac:dyDescent="0.25">
      <c r="A32" s="26">
        <v>468</v>
      </c>
      <c r="B32" s="30" t="s">
        <v>105</v>
      </c>
      <c r="C32" s="29">
        <v>13.8</v>
      </c>
      <c r="D32" s="25">
        <v>117</v>
      </c>
      <c r="E32" s="25"/>
      <c r="F32" s="26">
        <v>399</v>
      </c>
      <c r="G32" s="31" t="s">
        <v>79</v>
      </c>
      <c r="H32" s="28" t="str">
        <f>VLOOKUP(F32,'LS Rates'!$B$2:$E$33,4,FALSE)</f>
        <v>LS 399 UG LED Colonial 4000-7000</v>
      </c>
      <c r="I32" s="29">
        <f>VLOOKUP(F32,'LS Rates'!$B$2:$E$33,2,FALSE)+VLOOKUP(G32,'LS Rates'!$B$27:$E$33,2,FALSE)</f>
        <v>15.91</v>
      </c>
      <c r="J32" s="25">
        <f>VLOOKUP(F32,'LS Rates'!$B$2:$E$33,3,FALSE)</f>
        <v>44</v>
      </c>
      <c r="K32" s="32">
        <f t="shared" si="0"/>
        <v>-2.1099999999999994</v>
      </c>
      <c r="Q32" s="15"/>
    </row>
    <row r="33" spans="1:17" x14ac:dyDescent="0.25">
      <c r="A33" s="26">
        <v>401</v>
      </c>
      <c r="B33" s="30" t="s">
        <v>106</v>
      </c>
      <c r="C33" s="29">
        <v>18.45</v>
      </c>
      <c r="D33" s="25">
        <v>83</v>
      </c>
      <c r="E33" s="25"/>
      <c r="F33" s="26" t="s">
        <v>2</v>
      </c>
      <c r="G33" s="31" t="s">
        <v>79</v>
      </c>
      <c r="H33" s="28" t="str">
        <f>VLOOKUP(F33,'LS Rates'!$B$2:$E$33,4,FALSE)</f>
        <v>LS KA1 UG LED Acorn 4000-7000</v>
      </c>
      <c r="I33" s="29">
        <f>VLOOKUP(F33,'LS Rates'!$B$2:$E$33,2,FALSE)+VLOOKUP(G33,'LS Rates'!$B$27:$E$33,2,FALSE)</f>
        <v>17.46</v>
      </c>
      <c r="J33" s="25">
        <f>VLOOKUP(F33,'LS Rates'!$B$2:$E$33,3,FALSE)</f>
        <v>40</v>
      </c>
      <c r="K33" s="32">
        <f t="shared" si="0"/>
        <v>0.98999999999999844</v>
      </c>
      <c r="Q33" s="15"/>
    </row>
    <row r="34" spans="1:17" x14ac:dyDescent="0.25">
      <c r="A34" s="26">
        <v>410</v>
      </c>
      <c r="B34" s="30" t="s">
        <v>20</v>
      </c>
      <c r="C34" s="29">
        <v>24.69</v>
      </c>
      <c r="D34" s="25">
        <v>60</v>
      </c>
      <c r="E34" s="25"/>
      <c r="F34" s="26" t="s">
        <v>2</v>
      </c>
      <c r="G34" s="31" t="s">
        <v>83</v>
      </c>
      <c r="H34" s="28" t="str">
        <f>VLOOKUP(F34,'LS Rates'!$B$2:$E$33,4,FALSE)</f>
        <v>LS KA1 UG LED Acorn 4000-7000</v>
      </c>
      <c r="I34" s="29">
        <f>VLOOKUP(F34,'LS Rates'!$B$2:$E$33,2,FALSE)+VLOOKUP(G34,'LS Rates'!$B$27:$E$33,2,FALSE)</f>
        <v>23.36</v>
      </c>
      <c r="J34" s="25">
        <f>VLOOKUP(F34,'LS Rates'!$B$2:$E$33,3,FALSE)</f>
        <v>40</v>
      </c>
      <c r="K34" s="32">
        <f t="shared" si="0"/>
        <v>1.3300000000000018</v>
      </c>
      <c r="Q34" s="15"/>
    </row>
    <row r="35" spans="1:17" x14ac:dyDescent="0.25">
      <c r="A35" s="26">
        <v>411</v>
      </c>
      <c r="B35" s="30" t="s">
        <v>107</v>
      </c>
      <c r="C35" s="29">
        <v>26.21</v>
      </c>
      <c r="D35" s="25">
        <v>83</v>
      </c>
      <c r="E35" s="25"/>
      <c r="F35" s="26" t="s">
        <v>2</v>
      </c>
      <c r="G35" s="31" t="s">
        <v>83</v>
      </c>
      <c r="H35" s="28" t="str">
        <f>VLOOKUP(F35,'LS Rates'!$B$2:$E$33,4,FALSE)</f>
        <v>LS KA1 UG LED Acorn 4000-7000</v>
      </c>
      <c r="I35" s="29">
        <f>VLOOKUP(F35,'LS Rates'!$B$2:$E$33,2,FALSE)+VLOOKUP(G35,'LS Rates'!$B$27:$E$33,2,FALSE)</f>
        <v>23.36</v>
      </c>
      <c r="J35" s="25">
        <f>VLOOKUP(F35,'LS Rates'!$B$2:$E$33,3,FALSE)</f>
        <v>40</v>
      </c>
      <c r="K35" s="32">
        <f t="shared" si="0"/>
        <v>2.8500000000000014</v>
      </c>
      <c r="Q35" s="15"/>
    </row>
    <row r="36" spans="1:17" x14ac:dyDescent="0.25">
      <c r="A36" s="26">
        <v>420</v>
      </c>
      <c r="B36" s="30" t="s">
        <v>108</v>
      </c>
      <c r="C36" s="29">
        <v>18.78</v>
      </c>
      <c r="D36" s="25">
        <v>117</v>
      </c>
      <c r="E36" s="25"/>
      <c r="F36" s="26" t="s">
        <v>2</v>
      </c>
      <c r="G36" s="31" t="s">
        <v>79</v>
      </c>
      <c r="H36" s="28" t="str">
        <f>VLOOKUP(F36,'LS Rates'!$B$2:$E$33,4,FALSE)</f>
        <v>LS KA1 UG LED Acorn 4000-7000</v>
      </c>
      <c r="I36" s="29">
        <f>VLOOKUP(F36,'LS Rates'!$B$2:$E$33,2,FALSE)+VLOOKUP(G36,'LS Rates'!$B$27:$E$33,2,FALSE)</f>
        <v>17.46</v>
      </c>
      <c r="J36" s="25">
        <f>VLOOKUP(F36,'LS Rates'!$B$2:$E$33,3,FALSE)</f>
        <v>40</v>
      </c>
      <c r="K36" s="32">
        <f t="shared" si="0"/>
        <v>1.3200000000000003</v>
      </c>
      <c r="Q36" s="15"/>
    </row>
    <row r="37" spans="1:17" x14ac:dyDescent="0.25">
      <c r="A37" s="26">
        <v>430</v>
      </c>
      <c r="B37" s="30" t="s">
        <v>109</v>
      </c>
      <c r="C37" s="29">
        <v>26.67</v>
      </c>
      <c r="D37" s="25">
        <v>117</v>
      </c>
      <c r="E37" s="25"/>
      <c r="F37" s="26" t="s">
        <v>2</v>
      </c>
      <c r="G37" s="31" t="s">
        <v>83</v>
      </c>
      <c r="H37" s="28" t="str">
        <f>VLOOKUP(F37,'LS Rates'!$B$2:$E$33,4,FALSE)</f>
        <v>LS KA1 UG LED Acorn 4000-7000</v>
      </c>
      <c r="I37" s="29">
        <f>VLOOKUP(F37,'LS Rates'!$B$2:$E$33,2,FALSE)+VLOOKUP(G37,'LS Rates'!$B$27:$E$33,2,FALSE)</f>
        <v>23.36</v>
      </c>
      <c r="J37" s="25">
        <f>VLOOKUP(F37,'LS Rates'!$B$2:$E$33,3,FALSE)</f>
        <v>40</v>
      </c>
      <c r="K37" s="32">
        <f t="shared" si="0"/>
        <v>3.3100000000000023</v>
      </c>
      <c r="Q37" s="15"/>
    </row>
    <row r="38" spans="1:17" x14ac:dyDescent="0.25">
      <c r="A38" s="26">
        <v>440</v>
      </c>
      <c r="B38" s="30" t="s">
        <v>28</v>
      </c>
      <c r="C38" s="29">
        <v>17.329999999999998</v>
      </c>
      <c r="D38" s="25">
        <v>60</v>
      </c>
      <c r="E38" s="25"/>
      <c r="F38" s="26" t="s">
        <v>2</v>
      </c>
      <c r="G38" s="31" t="s">
        <v>79</v>
      </c>
      <c r="H38" s="28" t="str">
        <f>VLOOKUP(F38,'LS Rates'!$B$2:$E$33,4,FALSE)</f>
        <v>LS KA1 UG LED Acorn 4000-7000</v>
      </c>
      <c r="I38" s="29">
        <f>VLOOKUP(F38,'LS Rates'!$B$2:$E$33,2,FALSE)+VLOOKUP(G38,'LS Rates'!$B$27:$E$33,2,FALSE)</f>
        <v>17.46</v>
      </c>
      <c r="J38" s="25">
        <f>VLOOKUP(F38,'LS Rates'!$B$2:$E$33,3,FALSE)</f>
        <v>40</v>
      </c>
      <c r="K38" s="32">
        <f t="shared" si="0"/>
        <v>-0.13000000000000256</v>
      </c>
      <c r="Q38" s="15"/>
    </row>
    <row r="39" spans="1:17" x14ac:dyDescent="0.25">
      <c r="A39" s="26">
        <v>450</v>
      </c>
      <c r="B39" s="30" t="s">
        <v>32</v>
      </c>
      <c r="C39" s="29">
        <v>17.399999999999999</v>
      </c>
      <c r="D39" s="25">
        <v>150</v>
      </c>
      <c r="E39" s="25"/>
      <c r="F39" s="26" t="s">
        <v>4</v>
      </c>
      <c r="G39" s="31">
        <v>0</v>
      </c>
      <c r="H39" s="28" t="str">
        <f>VLOOKUP(F39,'LS Rates'!$B$2:$E$33,4,FALSE)</f>
        <v>LS KF2 OH LED Flood  14000-17500</v>
      </c>
      <c r="I39" s="29">
        <f>VLOOKUP(F39,'LS Rates'!$B$2:$E$33,2,FALSE)+VLOOKUP(G39,'LS Rates'!$B$27:$E$33,2,FALSE)</f>
        <v>12.7</v>
      </c>
      <c r="J39" s="25">
        <f>VLOOKUP(F39,'LS Rates'!$B$2:$E$33,3,FALSE)</f>
        <v>96</v>
      </c>
      <c r="K39" s="32">
        <f t="shared" si="0"/>
        <v>4.6999999999999993</v>
      </c>
      <c r="Q39" s="15"/>
    </row>
    <row r="40" spans="1:17" x14ac:dyDescent="0.25">
      <c r="A40" s="26">
        <v>451</v>
      </c>
      <c r="B40" s="30" t="s">
        <v>110</v>
      </c>
      <c r="C40" s="29">
        <v>24.28</v>
      </c>
      <c r="D40" s="25">
        <v>350</v>
      </c>
      <c r="E40" s="25"/>
      <c r="F40" s="26" t="s">
        <v>5</v>
      </c>
      <c r="G40" s="31">
        <v>0</v>
      </c>
      <c r="H40" s="28" t="str">
        <f>VLOOKUP(F40,'LS Rates'!$B$2:$E$33,4,FALSE)</f>
        <v>LS KF3 OH LED Flood  22000-28000</v>
      </c>
      <c r="I40" s="29">
        <f>VLOOKUP(F40,'LS Rates'!$B$2:$E$33,2,FALSE)+VLOOKUP(G40,'LS Rates'!$B$27:$E$33,2,FALSE)</f>
        <v>15.06</v>
      </c>
      <c r="J40" s="25">
        <f>VLOOKUP(F40,'LS Rates'!$B$2:$E$33,3,FALSE)</f>
        <v>175</v>
      </c>
      <c r="K40" s="32">
        <f t="shared" si="0"/>
        <v>9.2200000000000006</v>
      </c>
      <c r="Q40" s="15"/>
    </row>
    <row r="41" spans="1:17" x14ac:dyDescent="0.25">
      <c r="A41" s="26">
        <v>452</v>
      </c>
      <c r="B41" s="30" t="s">
        <v>33</v>
      </c>
      <c r="C41" s="29">
        <v>50.12</v>
      </c>
      <c r="D41" s="25">
        <v>1080</v>
      </c>
      <c r="E41" s="25"/>
      <c r="F41" s="26" t="s">
        <v>6</v>
      </c>
      <c r="G41" s="31">
        <v>0</v>
      </c>
      <c r="H41" s="28" t="str">
        <f>VLOOKUP(F41,'LS Rates'!$B$2:$E$33,4,FALSE)</f>
        <v>LS KF4 OH LED Flood  35000-50000</v>
      </c>
      <c r="I41" s="29">
        <f>VLOOKUP(F41,'LS Rates'!$B$2:$E$33,2,FALSE)+VLOOKUP(G41,'LS Rates'!$B$27:$E$33,2,FALSE)</f>
        <v>21.83</v>
      </c>
      <c r="J41" s="25">
        <f>VLOOKUP(F41,'LS Rates'!$B$2:$E$33,3,FALSE)</f>
        <v>297</v>
      </c>
      <c r="K41" s="32">
        <f t="shared" si="0"/>
        <v>28.29</v>
      </c>
      <c r="Q41" s="15"/>
    </row>
    <row r="42" spans="1:17" x14ac:dyDescent="0.25">
      <c r="A42" s="26">
        <v>454</v>
      </c>
      <c r="B42" s="30" t="s">
        <v>34</v>
      </c>
      <c r="C42" s="29">
        <v>22.44</v>
      </c>
      <c r="D42" s="25">
        <v>150</v>
      </c>
      <c r="E42" s="25"/>
      <c r="F42" s="26" t="s">
        <v>7</v>
      </c>
      <c r="G42" s="31" t="s">
        <v>77</v>
      </c>
      <c r="H42" s="28" t="str">
        <f>VLOOKUP(F42,'LS Rates'!$B$2:$E$33,4,FALSE)</f>
        <v>LS KF6 UG LED Flood  14000-17500</v>
      </c>
      <c r="I42" s="29">
        <f>VLOOKUP(F42,'LS Rates'!$B$2:$E$33,2,FALSE)+VLOOKUP(G42,'LS Rates'!$B$27:$E$33,2,FALSE)</f>
        <v>22.86</v>
      </c>
      <c r="J42" s="25">
        <f>VLOOKUP(F42,'LS Rates'!$B$2:$E$33,3,FALSE)</f>
        <v>96</v>
      </c>
      <c r="K42" s="32">
        <f t="shared" si="0"/>
        <v>-0.41999999999999815</v>
      </c>
      <c r="Q42" s="15"/>
    </row>
    <row r="43" spans="1:17" x14ac:dyDescent="0.25">
      <c r="A43" s="26">
        <v>455</v>
      </c>
      <c r="B43" s="30" t="s">
        <v>35</v>
      </c>
      <c r="C43" s="29">
        <v>29.31</v>
      </c>
      <c r="D43" s="25">
        <v>350</v>
      </c>
      <c r="E43" s="25"/>
      <c r="F43" s="26" t="s">
        <v>8</v>
      </c>
      <c r="G43" s="31" t="s">
        <v>77</v>
      </c>
      <c r="H43" s="28" t="str">
        <f>VLOOKUP(F43,'LS Rates'!$B$2:$E$33,4,FALSE)</f>
        <v>LS KF7 UG LED Flood  22000-28000</v>
      </c>
      <c r="I43" s="29">
        <f>VLOOKUP(F43,'LS Rates'!$B$2:$E$33,2,FALSE)+VLOOKUP(G43,'LS Rates'!$B$27:$E$33,2,FALSE)</f>
        <v>25.21</v>
      </c>
      <c r="J43" s="25">
        <f>VLOOKUP(F43,'LS Rates'!$B$2:$E$33,3,FALSE)</f>
        <v>175</v>
      </c>
      <c r="K43" s="32">
        <f t="shared" si="0"/>
        <v>4.0999999999999979</v>
      </c>
      <c r="Q43" s="15"/>
    </row>
    <row r="44" spans="1:17" x14ac:dyDescent="0.25">
      <c r="A44" s="26">
        <v>459</v>
      </c>
      <c r="B44" s="30" t="s">
        <v>39</v>
      </c>
      <c r="C44" s="29">
        <v>55.15</v>
      </c>
      <c r="D44" s="25">
        <v>1080</v>
      </c>
      <c r="E44" s="25"/>
      <c r="F44" s="26" t="s">
        <v>10</v>
      </c>
      <c r="G44" s="31" t="s">
        <v>77</v>
      </c>
      <c r="H44" s="28" t="str">
        <f>VLOOKUP(F44,'LS Rates'!$B$2:$E$33,4,FALSE)</f>
        <v>LS KF8 UG LED Flood  35000-50000</v>
      </c>
      <c r="I44" s="29">
        <f>VLOOKUP(F44,'LS Rates'!$B$2:$E$33,2,FALSE)+VLOOKUP(G44,'LS Rates'!$B$27:$E$33,2,FALSE)</f>
        <v>31.99</v>
      </c>
      <c r="J44" s="25">
        <f>VLOOKUP(F44,'LS Rates'!$B$2:$E$33,3,FALSE)</f>
        <v>297</v>
      </c>
      <c r="K44" s="32">
        <f t="shared" si="0"/>
        <v>23.16</v>
      </c>
      <c r="Q44" s="15"/>
    </row>
    <row r="45" spans="1:17" x14ac:dyDescent="0.25">
      <c r="A45" s="26">
        <v>460</v>
      </c>
      <c r="B45" s="30" t="s">
        <v>40</v>
      </c>
      <c r="C45" s="29">
        <v>33.36</v>
      </c>
      <c r="D45" s="25">
        <v>150</v>
      </c>
      <c r="E45" s="25"/>
      <c r="F45" s="26" t="s">
        <v>7</v>
      </c>
      <c r="G45" s="31" t="s">
        <v>77</v>
      </c>
      <c r="H45" s="28" t="str">
        <f>VLOOKUP(F45,'LS Rates'!$B$2:$E$33,4,FALSE)</f>
        <v>LS KF6 UG LED Flood  14000-17500</v>
      </c>
      <c r="I45" s="29">
        <f>VLOOKUP(F45,'LS Rates'!$B$2:$E$33,2,FALSE)+VLOOKUP(G45,'LS Rates'!$B$27:$E$33,2,FALSE)</f>
        <v>22.86</v>
      </c>
      <c r="J45" s="25">
        <f>VLOOKUP(F45,'LS Rates'!$B$2:$E$33,3,FALSE)</f>
        <v>96</v>
      </c>
      <c r="K45" s="32">
        <f t="shared" si="0"/>
        <v>10.5</v>
      </c>
      <c r="Q45" s="15"/>
    </row>
    <row r="46" spans="1:17" x14ac:dyDescent="0.25">
      <c r="A46" s="26">
        <v>469</v>
      </c>
      <c r="B46" s="30" t="s">
        <v>43</v>
      </c>
      <c r="C46" s="29">
        <v>39.29</v>
      </c>
      <c r="D46" s="25">
        <v>350</v>
      </c>
      <c r="E46" s="25"/>
      <c r="F46" s="26" t="s">
        <v>8</v>
      </c>
      <c r="G46" s="31" t="s">
        <v>77</v>
      </c>
      <c r="H46" s="28" t="str">
        <f>VLOOKUP(F46,'LS Rates'!$B$2:$E$33,4,FALSE)</f>
        <v>LS KF7 UG LED Flood  22000-28000</v>
      </c>
      <c r="I46" s="29">
        <f>VLOOKUP(F46,'LS Rates'!$B$2:$E$33,2,FALSE)+VLOOKUP(G46,'LS Rates'!$B$27:$E$33,2,FALSE)</f>
        <v>25.21</v>
      </c>
      <c r="J46" s="25">
        <f>VLOOKUP(F46,'LS Rates'!$B$2:$E$33,3,FALSE)</f>
        <v>175</v>
      </c>
      <c r="K46" s="32">
        <f t="shared" si="0"/>
        <v>14.079999999999998</v>
      </c>
      <c r="Q46" s="15"/>
    </row>
    <row r="47" spans="1:17" x14ac:dyDescent="0.25">
      <c r="A47" s="26">
        <v>470</v>
      </c>
      <c r="B47" s="30" t="s">
        <v>44</v>
      </c>
      <c r="C47" s="29">
        <v>64.88</v>
      </c>
      <c r="D47" s="25">
        <v>1080</v>
      </c>
      <c r="E47" s="25"/>
      <c r="F47" s="26" t="s">
        <v>10</v>
      </c>
      <c r="G47" s="31" t="s">
        <v>77</v>
      </c>
      <c r="H47" s="28" t="str">
        <f>VLOOKUP(F47,'LS Rates'!$B$2:$E$33,4,FALSE)</f>
        <v>LS KF8 UG LED Flood  35000-50000</v>
      </c>
      <c r="I47" s="29">
        <f>VLOOKUP(F47,'LS Rates'!$B$2:$E$33,2,FALSE)+VLOOKUP(G47,'LS Rates'!$B$27:$E$33,2,FALSE)</f>
        <v>31.99</v>
      </c>
      <c r="J47" s="25">
        <f>VLOOKUP(F47,'LS Rates'!$B$2:$E$33,3,FALSE)</f>
        <v>297</v>
      </c>
      <c r="K47" s="32">
        <f t="shared" si="0"/>
        <v>32.89</v>
      </c>
      <c r="Q47" s="15"/>
    </row>
    <row r="48" spans="1:17" x14ac:dyDescent="0.25">
      <c r="A48" s="26">
        <v>487</v>
      </c>
      <c r="B48" s="30" t="s">
        <v>111</v>
      </c>
      <c r="C48" s="29">
        <v>10.9</v>
      </c>
      <c r="D48" s="25">
        <v>117</v>
      </c>
      <c r="E48" s="25"/>
      <c r="F48" s="26" t="s">
        <v>15</v>
      </c>
      <c r="G48" s="31">
        <v>0</v>
      </c>
      <c r="H48" s="28" t="str">
        <f>VLOOKUP(F48,'LS Rates'!$B$2:$E$33,4,FALSE)</f>
        <v>LS KF1 OH LED Flood  4500-6000</v>
      </c>
      <c r="I48" s="29">
        <f>VLOOKUP(F48,'LS Rates'!$B$2:$E$33,2,FALSE)+VLOOKUP(G48,'LS Rates'!$B$27:$E$33,2,FALSE)</f>
        <v>10.8</v>
      </c>
      <c r="J48" s="25">
        <f>VLOOKUP(F48,'LS Rates'!$B$2:$E$33,3,FALSE)</f>
        <v>30</v>
      </c>
      <c r="K48" s="32">
        <f t="shared" si="0"/>
        <v>9.9999999999999645E-2</v>
      </c>
      <c r="Q48" s="15"/>
    </row>
    <row r="49" spans="1:17" x14ac:dyDescent="0.25">
      <c r="A49" s="26">
        <v>488</v>
      </c>
      <c r="B49" s="30" t="s">
        <v>112</v>
      </c>
      <c r="C49" s="29">
        <v>16.47</v>
      </c>
      <c r="D49" s="25">
        <v>242</v>
      </c>
      <c r="E49" s="25"/>
      <c r="F49" s="26" t="s">
        <v>5</v>
      </c>
      <c r="G49" s="31">
        <v>0</v>
      </c>
      <c r="H49" s="28" t="str">
        <f>VLOOKUP(F49,'LS Rates'!$B$2:$E$33,4,FALSE)</f>
        <v>LS KF3 OH LED Flood  22000-28000</v>
      </c>
      <c r="I49" s="29">
        <f>VLOOKUP(F49,'LS Rates'!$B$2:$E$33,2,FALSE)+VLOOKUP(G49,'LS Rates'!$B$27:$E$33,2,FALSE)</f>
        <v>15.06</v>
      </c>
      <c r="J49" s="25">
        <f>VLOOKUP(F49,'LS Rates'!$B$2:$E$33,3,FALSE)</f>
        <v>175</v>
      </c>
      <c r="K49" s="32">
        <f t="shared" si="0"/>
        <v>1.4099999999999984</v>
      </c>
      <c r="Q49" s="15"/>
    </row>
    <row r="50" spans="1:17" x14ac:dyDescent="0.25">
      <c r="A50" s="26">
        <v>489</v>
      </c>
      <c r="B50" s="30" t="s">
        <v>113</v>
      </c>
      <c r="C50" s="29">
        <v>23.16</v>
      </c>
      <c r="D50" s="25">
        <v>471</v>
      </c>
      <c r="E50" s="25"/>
      <c r="F50" s="26" t="s">
        <v>5</v>
      </c>
      <c r="G50" s="31">
        <v>0</v>
      </c>
      <c r="H50" s="28" t="str">
        <f>VLOOKUP(F50,'LS Rates'!$B$2:$E$33,4,FALSE)</f>
        <v>LS KF3 OH LED Flood  22000-28000</v>
      </c>
      <c r="I50" s="29">
        <f>VLOOKUP(F50,'LS Rates'!$B$2:$E$33,2,FALSE)+VLOOKUP(G50,'LS Rates'!$B$27:$E$33,2,FALSE)</f>
        <v>15.06</v>
      </c>
      <c r="J50" s="25">
        <f>VLOOKUP(F50,'LS Rates'!$B$2:$E$33,3,FALSE)</f>
        <v>175</v>
      </c>
      <c r="K50" s="32">
        <f t="shared" si="0"/>
        <v>8.1</v>
      </c>
      <c r="Q50" s="15"/>
    </row>
    <row r="51" spans="1:17" x14ac:dyDescent="0.25">
      <c r="A51" s="26">
        <v>476</v>
      </c>
      <c r="B51" s="30" t="s">
        <v>114</v>
      </c>
      <c r="C51" s="29">
        <v>20.76</v>
      </c>
      <c r="D51" s="25">
        <v>83</v>
      </c>
      <c r="E51" s="25"/>
      <c r="F51" s="26" t="s">
        <v>11</v>
      </c>
      <c r="G51" s="31" t="s">
        <v>81</v>
      </c>
      <c r="H51" s="28" t="str">
        <f>VLOOKUP(F51,'LS Rates'!$B$2:$E$33,4,FALSE)</f>
        <v>LS KN1 UG LED Contemporary 4000-7000</v>
      </c>
      <c r="I51" s="29">
        <f>VLOOKUP(F51,'LS Rates'!$B$2:$E$33,2,FALSE)+VLOOKUP(G51,'LS Rates'!$B$27:$E$33,2,FALSE)</f>
        <v>18.62</v>
      </c>
      <c r="J51" s="25">
        <f>VLOOKUP(F51,'LS Rates'!$B$2:$E$33,3,FALSE)</f>
        <v>57</v>
      </c>
      <c r="K51" s="32">
        <f t="shared" si="0"/>
        <v>2.1400000000000006</v>
      </c>
      <c r="Q51" s="15"/>
    </row>
    <row r="52" spans="1:17" x14ac:dyDescent="0.25">
      <c r="A52" s="26">
        <v>477</v>
      </c>
      <c r="B52" s="30" t="s">
        <v>115</v>
      </c>
      <c r="C52" s="29">
        <v>25.44</v>
      </c>
      <c r="D52" s="25">
        <v>117</v>
      </c>
      <c r="E52" s="25"/>
      <c r="F52" s="26" t="s">
        <v>12</v>
      </c>
      <c r="G52" s="31" t="s">
        <v>81</v>
      </c>
      <c r="H52" s="28" t="str">
        <f>VLOOKUP(F52,'LS Rates'!$B$2:$E$33,4,FALSE)</f>
        <v>LS KN2 UG LED Contemporary 8000-11000</v>
      </c>
      <c r="I52" s="29">
        <f>VLOOKUP(F52,'LS Rates'!$B$2:$E$33,2,FALSE)+VLOOKUP(G52,'LS Rates'!$B$27:$E$33,2,FALSE)</f>
        <v>19.97</v>
      </c>
      <c r="J52" s="25">
        <f>VLOOKUP(F52,'LS Rates'!$B$2:$E$33,3,FALSE)</f>
        <v>87</v>
      </c>
      <c r="K52" s="32">
        <f t="shared" si="0"/>
        <v>5.4700000000000024</v>
      </c>
      <c r="Q52" s="15"/>
    </row>
    <row r="53" spans="1:17" x14ac:dyDescent="0.25">
      <c r="A53" s="26">
        <v>478</v>
      </c>
      <c r="B53" s="30" t="s">
        <v>116</v>
      </c>
      <c r="C53" s="29">
        <v>32.770000000000003</v>
      </c>
      <c r="D53" s="25">
        <v>242</v>
      </c>
      <c r="E53" s="25"/>
      <c r="F53" s="26" t="s">
        <v>13</v>
      </c>
      <c r="G53" s="31" t="s">
        <v>81</v>
      </c>
      <c r="H53" s="28" t="str">
        <f>VLOOKUP(F53,'LS Rates'!$B$2:$E$33,4,FALSE)</f>
        <v>LS KN3 UG LED Contemporary 13500-16500</v>
      </c>
      <c r="I53" s="29">
        <f>VLOOKUP(F53,'LS Rates'!$B$2:$E$33,2,FALSE)+VLOOKUP(G53,'LS Rates'!$B$27:$E$33,2,FALSE)</f>
        <v>21.86</v>
      </c>
      <c r="J53" s="25">
        <f>VLOOKUP(F53,'LS Rates'!$B$2:$E$33,3,FALSE)</f>
        <v>143</v>
      </c>
      <c r="K53" s="32">
        <f t="shared" si="0"/>
        <v>10.910000000000004</v>
      </c>
      <c r="Q53" s="15"/>
    </row>
    <row r="54" spans="1:17" x14ac:dyDescent="0.25">
      <c r="A54" s="26">
        <v>479</v>
      </c>
      <c r="B54" s="30" t="s">
        <v>117</v>
      </c>
      <c r="C54" s="29">
        <v>40.25</v>
      </c>
      <c r="D54" s="25">
        <v>471</v>
      </c>
      <c r="E54" s="25"/>
      <c r="F54" s="26" t="s">
        <v>14</v>
      </c>
      <c r="G54" s="31" t="s">
        <v>81</v>
      </c>
      <c r="H54" s="28" t="str">
        <f>VLOOKUP(F54,'LS Rates'!$B$2:$E$33,4,FALSE)</f>
        <v>LS KN4 UG LED Contemporary 21000-28000</v>
      </c>
      <c r="I54" s="29">
        <f>VLOOKUP(F54,'LS Rates'!$B$2:$E$33,2,FALSE)+VLOOKUP(G54,'LS Rates'!$B$27:$E$33,2,FALSE)</f>
        <v>26.4</v>
      </c>
      <c r="J54" s="25">
        <f>VLOOKUP(F54,'LS Rates'!$B$2:$E$33,3,FALSE)</f>
        <v>220</v>
      </c>
      <c r="K54" s="32">
        <f t="shared" si="0"/>
        <v>13.850000000000001</v>
      </c>
      <c r="Q54" s="15"/>
    </row>
    <row r="55" spans="1:17" x14ac:dyDescent="0.25">
      <c r="A55" s="26">
        <v>490</v>
      </c>
      <c r="B55" s="30" t="s">
        <v>46</v>
      </c>
      <c r="C55" s="29">
        <v>18.8</v>
      </c>
      <c r="D55" s="25">
        <v>150</v>
      </c>
      <c r="E55" s="25"/>
      <c r="F55" s="26" t="s">
        <v>12</v>
      </c>
      <c r="G55" s="31" t="s">
        <v>81</v>
      </c>
      <c r="H55" s="28" t="str">
        <f>VLOOKUP(F55,'LS Rates'!$B$2:$E$33,4,FALSE)</f>
        <v>LS KN2 UG LED Contemporary 8000-11000</v>
      </c>
      <c r="I55" s="29">
        <f>VLOOKUP(F55,'LS Rates'!$B$2:$E$33,2,FALSE)+VLOOKUP(G55,'LS Rates'!$B$27:$E$33,2,FALSE)</f>
        <v>19.97</v>
      </c>
      <c r="J55" s="25">
        <f>VLOOKUP(F55,'LS Rates'!$B$2:$E$33,3,FALSE)</f>
        <v>87</v>
      </c>
      <c r="K55" s="32">
        <f t="shared" si="0"/>
        <v>-1.1699999999999982</v>
      </c>
      <c r="Q55" s="15"/>
    </row>
    <row r="56" spans="1:17" x14ac:dyDescent="0.25">
      <c r="A56" s="26">
        <v>491</v>
      </c>
      <c r="B56" s="30" t="s">
        <v>118</v>
      </c>
      <c r="C56" s="29">
        <v>26.26</v>
      </c>
      <c r="D56" s="25">
        <v>350</v>
      </c>
      <c r="E56" s="25"/>
      <c r="F56" s="26" t="s">
        <v>14</v>
      </c>
      <c r="G56" s="31" t="s">
        <v>81</v>
      </c>
      <c r="H56" s="28" t="str">
        <f>VLOOKUP(F56,'LS Rates'!$B$2:$E$33,4,FALSE)</f>
        <v>LS KN4 UG LED Contemporary 21000-28000</v>
      </c>
      <c r="I56" s="29">
        <f>VLOOKUP(F56,'LS Rates'!$B$2:$E$33,2,FALSE)+VLOOKUP(G56,'LS Rates'!$B$27:$E$33,2,FALSE)</f>
        <v>26.4</v>
      </c>
      <c r="J56" s="25">
        <f>VLOOKUP(F56,'LS Rates'!$B$2:$E$33,3,FALSE)</f>
        <v>220</v>
      </c>
      <c r="K56" s="32">
        <f t="shared" si="0"/>
        <v>-0.13999999999999702</v>
      </c>
      <c r="Q56" s="15"/>
    </row>
    <row r="57" spans="1:17" x14ac:dyDescent="0.25">
      <c r="A57" s="26">
        <v>492</v>
      </c>
      <c r="B57" s="30" t="s">
        <v>119</v>
      </c>
      <c r="C57" s="29">
        <v>18.39</v>
      </c>
      <c r="D57" s="25">
        <v>83</v>
      </c>
      <c r="E57" s="25"/>
      <c r="F57" s="26" t="s">
        <v>11</v>
      </c>
      <c r="G57" s="31" t="s">
        <v>81</v>
      </c>
      <c r="H57" s="28" t="str">
        <f>VLOOKUP(F57,'LS Rates'!$B$2:$E$33,4,FALSE)</f>
        <v>LS KN1 UG LED Contemporary 4000-7000</v>
      </c>
      <c r="I57" s="29">
        <f>VLOOKUP(F57,'LS Rates'!$B$2:$E$33,2,FALSE)+VLOOKUP(G57,'LS Rates'!$B$27:$E$33,2,FALSE)</f>
        <v>18.62</v>
      </c>
      <c r="J57" s="25">
        <f>VLOOKUP(F57,'LS Rates'!$B$2:$E$33,3,FALSE)</f>
        <v>57</v>
      </c>
      <c r="K57" s="32">
        <f t="shared" si="0"/>
        <v>-0.23000000000000043</v>
      </c>
      <c r="Q57" s="15"/>
    </row>
    <row r="58" spans="1:17" x14ac:dyDescent="0.25">
      <c r="A58" s="26">
        <v>493</v>
      </c>
      <c r="B58" s="30" t="s">
        <v>47</v>
      </c>
      <c r="C58" s="29">
        <v>56.96</v>
      </c>
      <c r="D58" s="25">
        <v>1080</v>
      </c>
      <c r="E58" s="25"/>
      <c r="F58" s="26" t="s">
        <v>16</v>
      </c>
      <c r="G58" s="31" t="s">
        <v>81</v>
      </c>
      <c r="H58" s="28" t="str">
        <f>VLOOKUP(F58,'LS Rates'!$B$2:$E$33,4,FALSE)</f>
        <v>LS KN5 UG LED Contemporary 45000-50000</v>
      </c>
      <c r="I58" s="29">
        <f>VLOOKUP(F58,'LS Rates'!$B$2:$E$33,2,FALSE)+VLOOKUP(G58,'LS Rates'!$B$27:$E$33,2,FALSE)</f>
        <v>32.1</v>
      </c>
      <c r="J58" s="25">
        <f>VLOOKUP(F58,'LS Rates'!$B$2:$E$33,3,FALSE)</f>
        <v>380</v>
      </c>
      <c r="K58" s="32">
        <f t="shared" si="0"/>
        <v>24.86</v>
      </c>
      <c r="Q58" s="15"/>
    </row>
    <row r="59" spans="1:17" x14ac:dyDescent="0.25">
      <c r="A59" s="26">
        <v>494</v>
      </c>
      <c r="B59" s="30" t="s">
        <v>48</v>
      </c>
      <c r="C59" s="29">
        <v>33.57</v>
      </c>
      <c r="D59" s="25">
        <v>150</v>
      </c>
      <c r="E59" s="25"/>
      <c r="F59" s="26" t="s">
        <v>12</v>
      </c>
      <c r="G59" s="31" t="s">
        <v>81</v>
      </c>
      <c r="H59" s="28" t="str">
        <f>VLOOKUP(F59,'LS Rates'!$B$2:$E$33,4,FALSE)</f>
        <v>LS KN2 UG LED Contemporary 8000-11000</v>
      </c>
      <c r="I59" s="29">
        <f>VLOOKUP(F59,'LS Rates'!$B$2:$E$33,2,FALSE)+VLOOKUP(G59,'LS Rates'!$B$27:$E$33,2,FALSE)</f>
        <v>19.97</v>
      </c>
      <c r="J59" s="25">
        <f>VLOOKUP(F59,'LS Rates'!$B$2:$E$33,3,FALSE)</f>
        <v>87</v>
      </c>
      <c r="K59" s="32">
        <f t="shared" si="0"/>
        <v>13.600000000000001</v>
      </c>
      <c r="Q59" s="15"/>
    </row>
    <row r="60" spans="1:17" x14ac:dyDescent="0.25">
      <c r="A60" s="26">
        <v>495</v>
      </c>
      <c r="B60" s="30" t="s">
        <v>120</v>
      </c>
      <c r="C60" s="29">
        <v>41.26</v>
      </c>
      <c r="D60" s="25">
        <v>350</v>
      </c>
      <c r="E60" s="25"/>
      <c r="F60" s="26" t="s">
        <v>14</v>
      </c>
      <c r="G60" s="31" t="s">
        <v>81</v>
      </c>
      <c r="H60" s="28" t="str">
        <f>VLOOKUP(F60,'LS Rates'!$B$2:$E$33,4,FALSE)</f>
        <v>LS KN4 UG LED Contemporary 21000-28000</v>
      </c>
      <c r="I60" s="29">
        <f>VLOOKUP(F60,'LS Rates'!$B$2:$E$33,2,FALSE)+VLOOKUP(G60,'LS Rates'!$B$27:$E$33,2,FALSE)</f>
        <v>26.4</v>
      </c>
      <c r="J60" s="25">
        <f>VLOOKUP(F60,'LS Rates'!$B$2:$E$33,3,FALSE)</f>
        <v>220</v>
      </c>
      <c r="K60" s="32">
        <f t="shared" si="0"/>
        <v>14.86</v>
      </c>
      <c r="Q60" s="15"/>
    </row>
    <row r="61" spans="1:17" x14ac:dyDescent="0.25">
      <c r="A61" s="26">
        <v>496</v>
      </c>
      <c r="B61" s="30" t="s">
        <v>49</v>
      </c>
      <c r="C61" s="29">
        <v>68.709999999999994</v>
      </c>
      <c r="D61" s="25">
        <v>1080</v>
      </c>
      <c r="E61" s="25"/>
      <c r="F61" s="26" t="s">
        <v>16</v>
      </c>
      <c r="G61" s="31" t="s">
        <v>81</v>
      </c>
      <c r="H61" s="28" t="str">
        <f>VLOOKUP(F61,'LS Rates'!$B$2:$E$33,4,FALSE)</f>
        <v>LS KN5 UG LED Contemporary 45000-50000</v>
      </c>
      <c r="I61" s="29">
        <f>VLOOKUP(F61,'LS Rates'!$B$2:$E$33,2,FALSE)+VLOOKUP(G61,'LS Rates'!$B$27:$E$33,2,FALSE)</f>
        <v>32.1</v>
      </c>
      <c r="J61" s="25">
        <f>VLOOKUP(F61,'LS Rates'!$B$2:$E$33,3,FALSE)</f>
        <v>380</v>
      </c>
      <c r="K61" s="32">
        <f t="shared" si="0"/>
        <v>36.609999999999992</v>
      </c>
      <c r="Q61" s="15"/>
    </row>
    <row r="62" spans="1:17" x14ac:dyDescent="0.25">
      <c r="A62" s="26">
        <v>497</v>
      </c>
      <c r="B62" s="30" t="s">
        <v>121</v>
      </c>
      <c r="C62" s="29">
        <v>18.09</v>
      </c>
      <c r="D62" s="25">
        <v>117</v>
      </c>
      <c r="E62" s="25"/>
      <c r="F62" s="26" t="s">
        <v>12</v>
      </c>
      <c r="G62" s="31" t="s">
        <v>81</v>
      </c>
      <c r="H62" s="28" t="str">
        <f>VLOOKUP(F62,'LS Rates'!$B$2:$E$33,4,FALSE)</f>
        <v>LS KN2 UG LED Contemporary 8000-11000</v>
      </c>
      <c r="I62" s="29">
        <f>VLOOKUP(F62,'LS Rates'!$B$2:$E$33,2,FALSE)+VLOOKUP(G62,'LS Rates'!$B$27:$E$33,2,FALSE)</f>
        <v>19.97</v>
      </c>
      <c r="J62" s="25">
        <f>VLOOKUP(F62,'LS Rates'!$B$2:$E$33,3,FALSE)</f>
        <v>87</v>
      </c>
      <c r="K62" s="32">
        <f t="shared" si="0"/>
        <v>-1.879999999999999</v>
      </c>
      <c r="Q62" s="15"/>
    </row>
    <row r="63" spans="1:17" x14ac:dyDescent="0.25">
      <c r="A63" s="26">
        <v>498</v>
      </c>
      <c r="B63" s="30" t="s">
        <v>122</v>
      </c>
      <c r="C63" s="29">
        <v>21.14</v>
      </c>
      <c r="D63" s="25">
        <v>242</v>
      </c>
      <c r="E63" s="25"/>
      <c r="F63" s="26" t="s">
        <v>13</v>
      </c>
      <c r="G63" s="31" t="s">
        <v>81</v>
      </c>
      <c r="H63" s="28" t="str">
        <f>VLOOKUP(F63,'LS Rates'!$B$2:$E$33,4,FALSE)</f>
        <v>LS KN3 UG LED Contemporary 13500-16500</v>
      </c>
      <c r="I63" s="29">
        <f>VLOOKUP(F63,'LS Rates'!$B$2:$E$33,2,FALSE)+VLOOKUP(G63,'LS Rates'!$B$27:$E$33,2,FALSE)</f>
        <v>21.86</v>
      </c>
      <c r="J63" s="25">
        <f>VLOOKUP(F63,'LS Rates'!$B$2:$E$33,3,FALSE)</f>
        <v>143</v>
      </c>
      <c r="K63" s="32">
        <f t="shared" si="0"/>
        <v>-0.71999999999999886</v>
      </c>
      <c r="Q63" s="15"/>
    </row>
    <row r="64" spans="1:17" x14ac:dyDescent="0.25">
      <c r="A64" s="26">
        <v>499</v>
      </c>
      <c r="B64" s="30" t="s">
        <v>123</v>
      </c>
      <c r="C64" s="29">
        <v>25.49</v>
      </c>
      <c r="D64" s="25">
        <v>471</v>
      </c>
      <c r="E64" s="25"/>
      <c r="F64" s="26" t="s">
        <v>14</v>
      </c>
      <c r="G64" s="31" t="s">
        <v>81</v>
      </c>
      <c r="H64" s="28" t="str">
        <f>VLOOKUP(F64,'LS Rates'!$B$2:$E$33,4,FALSE)</f>
        <v>LS KN4 UG LED Contemporary 21000-28000</v>
      </c>
      <c r="I64" s="29">
        <f>VLOOKUP(F64,'LS Rates'!$B$2:$E$33,2,FALSE)+VLOOKUP(G64,'LS Rates'!$B$27:$E$33,2,FALSE)</f>
        <v>26.4</v>
      </c>
      <c r="J64" s="25">
        <f>VLOOKUP(F64,'LS Rates'!$B$2:$E$33,3,FALSE)</f>
        <v>220</v>
      </c>
      <c r="K64" s="32">
        <f t="shared" si="0"/>
        <v>-0.91000000000000014</v>
      </c>
      <c r="Q64" s="15"/>
    </row>
    <row r="65" spans="1:17" x14ac:dyDescent="0.25">
      <c r="A65" s="26">
        <v>414</v>
      </c>
      <c r="B65" s="30" t="s">
        <v>124</v>
      </c>
      <c r="C65" s="29">
        <v>36.31</v>
      </c>
      <c r="D65" s="25">
        <v>83</v>
      </c>
      <c r="E65" s="25"/>
      <c r="F65" s="26" t="s">
        <v>128</v>
      </c>
      <c r="G65" s="31" t="s">
        <v>83</v>
      </c>
      <c r="H65" s="28" t="str">
        <f>VLOOKUP(F65,'LS Rates'!$B$2:$E$33,4,FALSE)</f>
        <v>LS KV1 UG LED Victorian 4000-7000</v>
      </c>
      <c r="I65" s="29">
        <f>VLOOKUP(F65,'LS Rates'!$B$2:$E$33,2,FALSE)+VLOOKUP(G65,'LS Rates'!$B$27:$E$33,2,FALSE)</f>
        <v>36.369999999999997</v>
      </c>
      <c r="J65" s="25">
        <f>VLOOKUP(F65,'LS Rates'!$B$2:$E$33,3,FALSE)</f>
        <v>0</v>
      </c>
      <c r="K65" s="32">
        <f t="shared" si="0"/>
        <v>-5.9999999999995168E-2</v>
      </c>
      <c r="Q65" s="15"/>
    </row>
    <row r="66" spans="1:17" x14ac:dyDescent="0.25">
      <c r="A66" s="26">
        <v>415</v>
      </c>
      <c r="B66" s="30" t="s">
        <v>125</v>
      </c>
      <c r="C66" s="29">
        <v>36.479999999999997</v>
      </c>
      <c r="D66" s="25">
        <v>117</v>
      </c>
      <c r="E66" s="25"/>
      <c r="F66" s="26" t="s">
        <v>128</v>
      </c>
      <c r="G66" s="31" t="s">
        <v>83</v>
      </c>
      <c r="H66" s="28" t="str">
        <f>VLOOKUP(F66,'LS Rates'!$B$2:$E$33,4,FALSE)</f>
        <v>LS KV1 UG LED Victorian 4000-7000</v>
      </c>
      <c r="I66" s="29">
        <f>VLOOKUP(F66,'LS Rates'!$B$2:$E$33,2,FALSE)+VLOOKUP(G66,'LS Rates'!$B$27:$E$33,2,FALSE)</f>
        <v>36.369999999999997</v>
      </c>
      <c r="J66" s="25">
        <f>VLOOKUP(F66,'LS Rates'!$B$2:$E$33,3,FALSE)</f>
        <v>0</v>
      </c>
      <c r="K66" s="32">
        <f t="shared" si="0"/>
        <v>0.10999999999999943</v>
      </c>
      <c r="Q66" s="15"/>
    </row>
    <row r="67" spans="1:17" s="1" customFormat="1" x14ac:dyDescent="0.25">
      <c r="A67" s="12"/>
      <c r="B67" s="7"/>
      <c r="C67" s="13"/>
      <c r="D67" s="13"/>
      <c r="E67" s="13"/>
      <c r="F67" s="12"/>
      <c r="G67" s="12"/>
      <c r="H67" s="6"/>
      <c r="I67" s="8"/>
      <c r="J67" s="9"/>
    </row>
    <row r="68" spans="1:17" x14ac:dyDescent="0.25">
      <c r="A68" s="12"/>
      <c r="B68" s="12"/>
      <c r="C68" s="11"/>
      <c r="D68" s="11"/>
      <c r="E68" s="11"/>
      <c r="F68" s="12"/>
      <c r="G68" s="12"/>
    </row>
    <row r="69" spans="1:17" x14ac:dyDescent="0.25">
      <c r="A69" s="12"/>
      <c r="B69" s="7"/>
      <c r="C69" s="13"/>
      <c r="D69" s="13"/>
      <c r="E69" s="13"/>
      <c r="F69" s="12"/>
      <c r="G69" s="12"/>
    </row>
    <row r="70" spans="1:17" x14ac:dyDescent="0.25">
      <c r="A70" s="12"/>
      <c r="B70" s="7"/>
      <c r="C70" s="13"/>
      <c r="D70" s="13"/>
      <c r="E70" s="13"/>
      <c r="F70" s="12"/>
      <c r="G70" s="12"/>
    </row>
    <row r="71" spans="1:17" x14ac:dyDescent="0.25">
      <c r="A71" s="12"/>
      <c r="B71" s="7"/>
      <c r="C71" s="13"/>
      <c r="D71" s="13"/>
      <c r="E71" s="13"/>
      <c r="F71" s="12"/>
      <c r="G71" s="12"/>
    </row>
    <row r="72" spans="1:17" x14ac:dyDescent="0.25">
      <c r="A72" s="12"/>
      <c r="B72" s="7"/>
      <c r="C72" s="13"/>
      <c r="D72" s="13"/>
      <c r="E72" s="13"/>
      <c r="F72" s="12"/>
      <c r="G72" s="12"/>
    </row>
    <row r="73" spans="1:17" x14ac:dyDescent="0.25">
      <c r="A73" s="12"/>
      <c r="B73" s="7"/>
      <c r="C73" s="13"/>
      <c r="D73" s="13"/>
      <c r="E73" s="13"/>
      <c r="F73" s="12"/>
      <c r="G73" s="12"/>
    </row>
    <row r="74" spans="1:17" x14ac:dyDescent="0.25">
      <c r="A74" s="12"/>
      <c r="B74" s="7"/>
      <c r="C74" s="13"/>
      <c r="D74" s="13"/>
      <c r="E74" s="13"/>
      <c r="F74" s="12"/>
      <c r="G74" s="12"/>
    </row>
    <row r="75" spans="1:17" x14ac:dyDescent="0.25">
      <c r="A75" s="12"/>
      <c r="B75" s="7"/>
      <c r="C75" s="13"/>
      <c r="D75" s="13"/>
      <c r="E75" s="13"/>
      <c r="F75" s="12"/>
      <c r="G75" s="12"/>
    </row>
    <row r="76" spans="1:17" x14ac:dyDescent="0.25">
      <c r="A76" s="12"/>
      <c r="B76" s="7"/>
      <c r="C76" s="13"/>
      <c r="D76" s="13"/>
      <c r="E76" s="13"/>
      <c r="F76" s="12"/>
      <c r="G76" s="12"/>
    </row>
    <row r="77" spans="1:17" x14ac:dyDescent="0.25">
      <c r="A77" s="12"/>
      <c r="B77" s="7"/>
      <c r="C77" s="13"/>
      <c r="D77" s="13"/>
      <c r="E77" s="13"/>
      <c r="F77" s="12"/>
      <c r="G77" s="12"/>
    </row>
    <row r="78" spans="1:17" x14ac:dyDescent="0.25">
      <c r="A78" s="12"/>
      <c r="B78" s="7"/>
      <c r="C78" s="13"/>
      <c r="D78" s="13"/>
      <c r="E78" s="13"/>
      <c r="F78" s="12"/>
      <c r="G78" s="12"/>
    </row>
    <row r="79" spans="1:17" x14ac:dyDescent="0.25">
      <c r="A79" s="12"/>
      <c r="B79" s="7"/>
      <c r="C79" s="13"/>
      <c r="D79" s="13"/>
      <c r="E79" s="13"/>
      <c r="F79" s="12"/>
      <c r="G79" s="12"/>
    </row>
    <row r="80" spans="1:17" x14ac:dyDescent="0.25">
      <c r="A80" s="12"/>
      <c r="B80" s="7"/>
      <c r="C80" s="13"/>
      <c r="D80" s="13"/>
      <c r="E80" s="13"/>
      <c r="F80" s="12"/>
      <c r="G80" s="12"/>
    </row>
    <row r="81" spans="1:7" x14ac:dyDescent="0.25">
      <c r="A81" s="12"/>
      <c r="B81" s="7"/>
      <c r="C81" s="13"/>
      <c r="D81" s="13"/>
      <c r="E81" s="13"/>
      <c r="F81" s="12"/>
      <c r="G81" s="12"/>
    </row>
    <row r="82" spans="1:7" x14ac:dyDescent="0.25">
      <c r="A82" s="12"/>
      <c r="B82" s="7"/>
      <c r="C82" s="13"/>
      <c r="D82" s="13"/>
      <c r="E82" s="13"/>
      <c r="F82" s="12"/>
      <c r="G82" s="12"/>
    </row>
    <row r="83" spans="1:7" x14ac:dyDescent="0.25">
      <c r="A83" s="12"/>
      <c r="B83" s="7"/>
      <c r="C83" s="13"/>
      <c r="D83" s="13"/>
      <c r="E83" s="13"/>
      <c r="F83" s="12"/>
      <c r="G83" s="12"/>
    </row>
    <row r="84" spans="1:7" x14ac:dyDescent="0.25">
      <c r="A84" s="12"/>
      <c r="B84" s="7"/>
      <c r="C84" s="13"/>
      <c r="D84" s="13"/>
      <c r="E84" s="13"/>
      <c r="F84" s="12"/>
      <c r="G84" s="12"/>
    </row>
    <row r="85" spans="1:7" x14ac:dyDescent="0.25">
      <c r="A85" s="12"/>
      <c r="B85" s="7"/>
      <c r="C85" s="13"/>
      <c r="D85" s="13"/>
      <c r="E85" s="13"/>
      <c r="F85" s="12"/>
      <c r="G85" s="12"/>
    </row>
    <row r="86" spans="1:7" x14ac:dyDescent="0.25">
      <c r="A86" s="12"/>
      <c r="B86" s="7"/>
      <c r="C86" s="13"/>
      <c r="D86" s="13"/>
      <c r="E86" s="13"/>
      <c r="F86" s="12"/>
      <c r="G86" s="12"/>
    </row>
    <row r="87" spans="1:7" x14ac:dyDescent="0.25">
      <c r="A87" s="12"/>
      <c r="B87" s="7"/>
      <c r="C87" s="13"/>
      <c r="D87" s="13"/>
      <c r="E87" s="13"/>
      <c r="F87" s="12"/>
      <c r="G87" s="12"/>
    </row>
    <row r="88" spans="1:7" x14ac:dyDescent="0.25">
      <c r="A88" s="12"/>
      <c r="B88" s="7"/>
      <c r="C88" s="13"/>
      <c r="D88" s="13"/>
      <c r="E88" s="13"/>
      <c r="F88" s="12"/>
      <c r="G88" s="12"/>
    </row>
    <row r="89" spans="1:7" x14ac:dyDescent="0.25">
      <c r="A89" s="12"/>
      <c r="B89" s="7"/>
      <c r="C89" s="13"/>
      <c r="D89" s="13"/>
      <c r="E89" s="13"/>
      <c r="F89" s="12"/>
      <c r="G89" s="12"/>
    </row>
    <row r="90" spans="1:7" x14ac:dyDescent="0.25">
      <c r="A90" s="12"/>
      <c r="B90" s="7"/>
      <c r="C90" s="13"/>
      <c r="D90" s="13"/>
      <c r="E90" s="13"/>
      <c r="F90" s="12"/>
      <c r="G90" s="12"/>
    </row>
    <row r="91" spans="1:7" x14ac:dyDescent="0.25">
      <c r="A91" s="12"/>
      <c r="B91" s="7"/>
      <c r="C91" s="13"/>
      <c r="D91" s="13"/>
      <c r="E91" s="13"/>
      <c r="F91" s="12"/>
      <c r="G91" s="12"/>
    </row>
    <row r="92" spans="1:7" x14ac:dyDescent="0.25">
      <c r="A92" s="12"/>
      <c r="B92" s="7"/>
      <c r="C92" s="13"/>
      <c r="D92" s="13"/>
      <c r="E92" s="13"/>
      <c r="F92" s="12"/>
      <c r="G92" s="12"/>
    </row>
    <row r="93" spans="1:7" x14ac:dyDescent="0.25">
      <c r="A93" s="12"/>
      <c r="B93" s="7"/>
      <c r="C93" s="13"/>
      <c r="D93" s="13"/>
      <c r="E93" s="13"/>
      <c r="F93" s="12"/>
      <c r="G93" s="12"/>
    </row>
    <row r="94" spans="1:7" x14ac:dyDescent="0.25">
      <c r="A94" s="12"/>
      <c r="B94" s="7"/>
      <c r="C94" s="13"/>
      <c r="D94" s="13"/>
      <c r="E94" s="13"/>
      <c r="F94" s="12"/>
      <c r="G94" s="12"/>
    </row>
    <row r="95" spans="1:7" x14ac:dyDescent="0.25">
      <c r="A95" s="12"/>
      <c r="B95" s="7"/>
      <c r="C95" s="13"/>
      <c r="D95" s="13"/>
      <c r="E95" s="13"/>
      <c r="F95" s="12"/>
      <c r="G95" s="12"/>
    </row>
    <row r="96" spans="1:7" x14ac:dyDescent="0.25">
      <c r="A96" s="12"/>
      <c r="B96" s="7"/>
      <c r="C96" s="13"/>
      <c r="D96" s="13"/>
      <c r="E96" s="13"/>
      <c r="F96" s="12"/>
      <c r="G96" s="12"/>
    </row>
    <row r="97" spans="1:7" x14ac:dyDescent="0.25">
      <c r="A97" s="12"/>
      <c r="B97" s="7"/>
      <c r="C97" s="13"/>
      <c r="D97" s="13"/>
      <c r="E97" s="13"/>
      <c r="F97" s="12"/>
      <c r="G97" s="12"/>
    </row>
    <row r="98" spans="1:7" x14ac:dyDescent="0.25">
      <c r="A98" s="12"/>
      <c r="B98" s="7"/>
      <c r="C98" s="13"/>
      <c r="D98" s="13"/>
      <c r="E98" s="13"/>
      <c r="F98" s="12"/>
      <c r="G98" s="12"/>
    </row>
    <row r="99" spans="1:7" x14ac:dyDescent="0.25">
      <c r="A99" s="12"/>
      <c r="B99" s="7"/>
      <c r="C99" s="13"/>
      <c r="D99" s="13"/>
      <c r="E99" s="13"/>
      <c r="F99" s="12"/>
      <c r="G99" s="12"/>
    </row>
    <row r="100" spans="1:7" x14ac:dyDescent="0.25">
      <c r="A100" s="12"/>
      <c r="B100" s="7"/>
      <c r="C100" s="13"/>
      <c r="D100" s="13"/>
      <c r="E100" s="13"/>
      <c r="F100" s="12"/>
      <c r="G100" s="12"/>
    </row>
    <row r="101" spans="1:7" x14ac:dyDescent="0.25">
      <c r="A101" s="12"/>
      <c r="B101" s="7"/>
      <c r="C101" s="13"/>
      <c r="D101" s="13"/>
      <c r="E101" s="13"/>
      <c r="F101" s="12"/>
      <c r="G101" s="12"/>
    </row>
    <row r="102" spans="1:7" x14ac:dyDescent="0.25">
      <c r="A102" s="12"/>
      <c r="B102" s="7"/>
      <c r="C102" s="13"/>
      <c r="D102" s="13"/>
      <c r="E102" s="13"/>
      <c r="F102" s="12"/>
      <c r="G102" s="12"/>
    </row>
    <row r="103" spans="1:7" x14ac:dyDescent="0.25">
      <c r="A103" s="12"/>
      <c r="B103" s="7"/>
      <c r="C103" s="13"/>
      <c r="D103" s="13"/>
      <c r="E103" s="13"/>
      <c r="F103" s="12"/>
      <c r="G103" s="12"/>
    </row>
    <row r="104" spans="1:7" x14ac:dyDescent="0.25">
      <c r="A104" s="12"/>
      <c r="B104" s="7"/>
      <c r="C104" s="13"/>
      <c r="D104" s="13"/>
      <c r="E104" s="13"/>
      <c r="F104" s="12"/>
      <c r="G104" s="12"/>
    </row>
    <row r="105" spans="1:7" x14ac:dyDescent="0.25">
      <c r="A105" s="12"/>
      <c r="B105" s="7"/>
      <c r="C105" s="13"/>
      <c r="D105" s="13"/>
      <c r="E105" s="13"/>
      <c r="F105" s="12"/>
      <c r="G105" s="12"/>
    </row>
    <row r="106" spans="1:7" x14ac:dyDescent="0.25">
      <c r="A106" s="12"/>
      <c r="B106" s="7"/>
      <c r="C106" s="13"/>
      <c r="D106" s="13"/>
      <c r="E106" s="13"/>
      <c r="F106" s="12"/>
      <c r="G106" s="12"/>
    </row>
    <row r="107" spans="1:7" x14ac:dyDescent="0.25">
      <c r="A107" s="12"/>
      <c r="B107" s="7"/>
      <c r="C107" s="13"/>
      <c r="D107" s="13"/>
      <c r="E107" s="13"/>
      <c r="F107" s="12"/>
      <c r="G107" s="12"/>
    </row>
    <row r="108" spans="1:7" x14ac:dyDescent="0.25">
      <c r="A108" s="12"/>
      <c r="B108" s="7"/>
      <c r="C108" s="13"/>
      <c r="D108" s="13"/>
      <c r="E108" s="13"/>
      <c r="F108" s="12"/>
      <c r="G108" s="12"/>
    </row>
    <row r="109" spans="1:7" x14ac:dyDescent="0.25">
      <c r="A109" s="12"/>
      <c r="B109" s="7"/>
      <c r="C109" s="13"/>
      <c r="D109" s="13"/>
      <c r="E109" s="13"/>
      <c r="F109" s="12"/>
      <c r="G109" s="12"/>
    </row>
    <row r="110" spans="1:7" x14ac:dyDescent="0.25">
      <c r="A110" s="12"/>
      <c r="B110" s="7"/>
      <c r="C110" s="13"/>
      <c r="D110" s="13"/>
      <c r="E110" s="13"/>
      <c r="F110" s="12"/>
      <c r="G110" s="12"/>
    </row>
    <row r="111" spans="1:7" x14ac:dyDescent="0.25">
      <c r="A111" s="12"/>
      <c r="B111" s="7"/>
      <c r="C111" s="13"/>
      <c r="D111" s="13"/>
      <c r="E111" s="13"/>
      <c r="F111" s="12"/>
      <c r="G111" s="12"/>
    </row>
    <row r="112" spans="1:7" x14ac:dyDescent="0.25">
      <c r="A112" s="12"/>
      <c r="B112" s="7"/>
      <c r="C112" s="13"/>
      <c r="D112" s="13"/>
      <c r="E112" s="13"/>
      <c r="F112" s="12"/>
      <c r="G112" s="12"/>
    </row>
    <row r="113" spans="1:7" x14ac:dyDescent="0.25">
      <c r="A113" s="12"/>
      <c r="B113" s="7"/>
      <c r="C113" s="13"/>
      <c r="D113" s="13"/>
      <c r="E113" s="13"/>
      <c r="F113" s="12"/>
      <c r="G113" s="12"/>
    </row>
    <row r="114" spans="1:7" x14ac:dyDescent="0.25">
      <c r="A114" s="12"/>
      <c r="B114" s="7"/>
      <c r="C114" s="13"/>
      <c r="D114" s="13"/>
      <c r="E114" s="13"/>
      <c r="F114" s="12"/>
      <c r="G114" s="12"/>
    </row>
    <row r="115" spans="1:7" x14ac:dyDescent="0.25">
      <c r="A115" s="12"/>
      <c r="B115" s="7"/>
      <c r="C115" s="13"/>
      <c r="D115" s="13"/>
      <c r="E115" s="13"/>
      <c r="F115" s="12"/>
      <c r="G115" s="12"/>
    </row>
    <row r="116" spans="1:7" x14ac:dyDescent="0.25">
      <c r="A116" s="12"/>
      <c r="B116" s="7"/>
      <c r="C116" s="13"/>
      <c r="D116" s="13"/>
      <c r="E116" s="13"/>
      <c r="F116" s="12"/>
      <c r="G116" s="12"/>
    </row>
    <row r="117" spans="1:7" x14ac:dyDescent="0.25">
      <c r="A117" s="12"/>
      <c r="B117" s="7"/>
      <c r="C117" s="13"/>
      <c r="D117" s="13"/>
      <c r="E117" s="13"/>
      <c r="F117" s="12"/>
      <c r="G117" s="12"/>
    </row>
    <row r="118" spans="1:7" x14ac:dyDescent="0.25">
      <c r="A118" s="12"/>
      <c r="B118" s="7"/>
      <c r="C118" s="13"/>
      <c r="D118" s="13"/>
      <c r="E118" s="13"/>
      <c r="F118" s="12"/>
      <c r="G118" s="12"/>
    </row>
    <row r="119" spans="1:7" x14ac:dyDescent="0.25">
      <c r="A119" s="12"/>
      <c r="B119" s="7"/>
      <c r="C119" s="13"/>
      <c r="D119" s="13"/>
      <c r="E119" s="13"/>
      <c r="F119" s="12"/>
      <c r="G119" s="12"/>
    </row>
    <row r="120" spans="1:7" x14ac:dyDescent="0.25">
      <c r="A120" s="12"/>
      <c r="B120" s="7"/>
      <c r="C120" s="13"/>
      <c r="D120" s="13"/>
      <c r="E120" s="13"/>
      <c r="F120" s="12"/>
      <c r="G120" s="12"/>
    </row>
    <row r="121" spans="1:7" x14ac:dyDescent="0.25">
      <c r="A121" s="12"/>
      <c r="B121" s="7"/>
      <c r="C121" s="13"/>
      <c r="D121" s="13"/>
      <c r="E121" s="13"/>
      <c r="F121" s="12"/>
      <c r="G121" s="12"/>
    </row>
    <row r="122" spans="1:7" x14ac:dyDescent="0.25">
      <c r="A122" s="12"/>
      <c r="B122" s="7"/>
      <c r="C122" s="13"/>
      <c r="D122" s="13"/>
      <c r="E122" s="13"/>
      <c r="F122" s="12"/>
      <c r="G122" s="12"/>
    </row>
    <row r="123" spans="1:7" x14ac:dyDescent="0.25">
      <c r="A123" s="12"/>
      <c r="B123" s="7"/>
      <c r="C123" s="13"/>
      <c r="D123" s="13"/>
      <c r="E123" s="13"/>
      <c r="F123" s="12"/>
      <c r="G123" s="12"/>
    </row>
    <row r="124" spans="1:7" x14ac:dyDescent="0.25">
      <c r="A124" s="12"/>
      <c r="B124" s="7"/>
      <c r="C124" s="13"/>
      <c r="D124" s="13"/>
      <c r="E124" s="13"/>
      <c r="F124" s="12"/>
      <c r="G124" s="12"/>
    </row>
    <row r="125" spans="1:7" x14ac:dyDescent="0.25">
      <c r="A125" s="12"/>
      <c r="B125" s="7"/>
      <c r="C125" s="13"/>
      <c r="D125" s="13"/>
      <c r="E125" s="13"/>
      <c r="F125" s="12"/>
      <c r="G125" s="12"/>
    </row>
    <row r="126" spans="1:7" x14ac:dyDescent="0.25">
      <c r="A126" s="12"/>
      <c r="B126" s="7"/>
      <c r="C126" s="13"/>
      <c r="D126" s="13"/>
      <c r="E126" s="13"/>
      <c r="F126" s="12"/>
      <c r="G126" s="12"/>
    </row>
    <row r="127" spans="1:7" x14ac:dyDescent="0.25">
      <c r="A127" s="12"/>
      <c r="B127" s="7"/>
      <c r="C127" s="13"/>
      <c r="D127" s="13"/>
      <c r="E127" s="13"/>
      <c r="F127" s="12"/>
      <c r="G127" s="12"/>
    </row>
    <row r="128" spans="1:7" x14ac:dyDescent="0.25">
      <c r="A128" s="12"/>
      <c r="B128" s="7"/>
      <c r="C128" s="13"/>
      <c r="D128" s="13"/>
      <c r="E128" s="13"/>
      <c r="F128" s="12"/>
      <c r="G128" s="12"/>
    </row>
    <row r="129" spans="1:7" x14ac:dyDescent="0.25">
      <c r="A129" s="12"/>
      <c r="B129" s="7"/>
      <c r="C129" s="13"/>
      <c r="D129" s="13"/>
      <c r="E129" s="13"/>
      <c r="F129" s="12"/>
      <c r="G129" s="12"/>
    </row>
    <row r="130" spans="1:7" x14ac:dyDescent="0.25">
      <c r="A130" s="12"/>
      <c r="B130" s="7"/>
      <c r="C130" s="13"/>
      <c r="D130" s="13"/>
      <c r="E130" s="13"/>
      <c r="F130" s="12"/>
      <c r="G130" s="12"/>
    </row>
    <row r="131" spans="1:7" x14ac:dyDescent="0.25">
      <c r="A131" s="12"/>
      <c r="B131" s="7"/>
      <c r="C131" s="13"/>
      <c r="D131" s="13"/>
      <c r="E131" s="13"/>
      <c r="F131" s="12"/>
      <c r="G131" s="12"/>
    </row>
    <row r="132" spans="1:7" x14ac:dyDescent="0.25">
      <c r="A132" s="12"/>
      <c r="B132" s="7"/>
      <c r="C132" s="13"/>
      <c r="D132" s="13"/>
      <c r="E132" s="13"/>
      <c r="F132" s="12"/>
      <c r="G132" s="12"/>
    </row>
    <row r="133" spans="1:7" x14ac:dyDescent="0.25">
      <c r="A133" s="12"/>
      <c r="B133" s="7"/>
      <c r="C133" s="13"/>
      <c r="D133" s="13"/>
      <c r="E133" s="13"/>
      <c r="F133" s="12"/>
      <c r="G133" s="12"/>
    </row>
    <row r="134" spans="1:7" x14ac:dyDescent="0.25">
      <c r="A134" s="12"/>
      <c r="B134" s="7"/>
      <c r="C134" s="13"/>
      <c r="D134" s="13"/>
      <c r="E134" s="13"/>
      <c r="F134" s="12"/>
      <c r="G134" s="12"/>
    </row>
    <row r="135" spans="1:7" x14ac:dyDescent="0.25">
      <c r="A135" s="12"/>
      <c r="B135" s="7"/>
      <c r="C135" s="13"/>
      <c r="D135" s="13"/>
      <c r="E135" s="13"/>
      <c r="F135" s="12"/>
      <c r="G135" s="12"/>
    </row>
    <row r="136" spans="1:7" x14ac:dyDescent="0.25">
      <c r="A136" s="12"/>
      <c r="B136" s="7"/>
      <c r="C136" s="13"/>
      <c r="D136" s="13"/>
      <c r="E136" s="13"/>
      <c r="F136" s="12"/>
      <c r="G136" s="12"/>
    </row>
    <row r="137" spans="1:7" x14ac:dyDescent="0.25">
      <c r="A137" s="12"/>
      <c r="B137" s="7"/>
      <c r="C137" s="13"/>
      <c r="D137" s="13"/>
      <c r="E137" s="13"/>
      <c r="F137" s="12"/>
      <c r="G137" s="12"/>
    </row>
    <row r="138" spans="1:7" x14ac:dyDescent="0.25">
      <c r="A138" s="12"/>
      <c r="B138" s="7"/>
      <c r="C138" s="13"/>
      <c r="D138" s="13"/>
      <c r="E138" s="13"/>
      <c r="F138" s="12"/>
      <c r="G138" s="12"/>
    </row>
  </sheetData>
  <sortState xmlns:xlrd2="http://schemas.microsoft.com/office/spreadsheetml/2017/richdata2" ref="A3:J65">
    <sortCondition sortBy="cellColor" ref="H3:H65" dxfId="7"/>
  </sortState>
  <mergeCells count="3">
    <mergeCell ref="A1:J1"/>
    <mergeCell ref="A2:D2"/>
    <mergeCell ref="F2:J2"/>
  </mergeCells>
  <conditionalFormatting sqref="H4">
    <cfRule type="containsText" dxfId="6" priority="14" operator="containsText" text="Cobra">
      <formula>NOT(ISERROR(SEARCH("Cobra",H4)))</formula>
    </cfRule>
  </conditionalFormatting>
  <conditionalFormatting sqref="H4:H66">
    <cfRule type="containsText" dxfId="5" priority="8" operator="containsText" text="Contemporary">
      <formula>NOT(ISERROR(SEARCH("Contemporary",H4)))</formula>
    </cfRule>
    <cfRule type="containsText" dxfId="4" priority="9" operator="containsText" text="Flood">
      <formula>NOT(ISERROR(SEARCH("Flood",H4)))</formula>
    </cfRule>
    <cfRule type="containsText" dxfId="3" priority="10" operator="containsText" text="Acorn">
      <formula>NOT(ISERROR(SEARCH("Acorn",H4)))</formula>
    </cfRule>
    <cfRule type="containsText" dxfId="2" priority="11" operator="containsText" text="Colonial">
      <formula>NOT(ISERROR(SEARCH("Colonial",H4)))</formula>
    </cfRule>
    <cfRule type="containsText" dxfId="1" priority="12" operator="containsText" text="Open Bottom">
      <formula>NOT(ISERROR(SEARCH("Open Bottom",H4)))</formula>
    </cfRule>
    <cfRule type="containsText" dxfId="0" priority="13" operator="containsText" text="Cobra">
      <formula>NOT(ISERROR(SEARCH("Cobra",H4)))</formula>
    </cfRule>
  </conditionalFormatting>
  <pageMargins left="1" right="1" top="1.5" bottom="1" header="0.5" footer="0.5"/>
  <pageSetup scale="52" fitToHeight="0" orientation="landscape" r:id="rId1"/>
  <headerFooter scaleWithDoc="0">
    <oddHeader xml:space="preserve">&amp;R&amp;"Times New Roman,Bold"&amp;12 Case No. 2020-00350
Attachment to Response to LFUCG-1 Question No. 12b
Page &amp;P of &amp;N
Wolfe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C52"/>
  <sheetViews>
    <sheetView workbookViewId="0">
      <selection activeCell="J28" sqref="J28"/>
    </sheetView>
  </sheetViews>
  <sheetFormatPr defaultRowHeight="15" x14ac:dyDescent="0.25"/>
  <cols>
    <col min="2" max="2" width="10" bestFit="1" customWidth="1"/>
    <col min="3" max="3" width="10.85546875" style="16" customWidth="1"/>
    <col min="4" max="4" width="15.28515625" style="16" customWidth="1"/>
    <col min="5" max="5" width="38.7109375" style="16" bestFit="1" customWidth="1"/>
    <col min="7" max="7" width="18.140625" customWidth="1"/>
    <col min="8" max="8" width="12.42578125" customWidth="1"/>
    <col min="10" max="10" width="25" customWidth="1"/>
    <col min="11" max="11" width="10" customWidth="1"/>
    <col min="14" max="14" width="14.42578125" customWidth="1"/>
    <col min="15" max="15" width="10.42578125" style="15" bestFit="1" customWidth="1"/>
    <col min="17" max="17" width="22.28515625" bestFit="1" customWidth="1"/>
    <col min="18" max="19" width="20.7109375" bestFit="1" customWidth="1"/>
    <col min="20" max="20" width="19.42578125" bestFit="1" customWidth="1"/>
    <col min="23" max="23" width="11.140625" bestFit="1" customWidth="1"/>
    <col min="24" max="24" width="10.42578125" bestFit="1" customWidth="1"/>
    <col min="25" max="25" width="7" customWidth="1"/>
    <col min="26" max="26" width="22.28515625" bestFit="1" customWidth="1"/>
    <col min="27" max="27" width="19.42578125" bestFit="1" customWidth="1"/>
    <col min="28" max="28" width="22.28515625" bestFit="1" customWidth="1"/>
    <col min="29" max="29" width="19.42578125" bestFit="1" customWidth="1"/>
  </cols>
  <sheetData>
    <row r="1" spans="1:29" s="2" customFormat="1" x14ac:dyDescent="0.25">
      <c r="A1" s="4" t="s">
        <v>86</v>
      </c>
      <c r="B1" s="5" t="s">
        <v>87</v>
      </c>
      <c r="C1" s="10" t="s">
        <v>88</v>
      </c>
      <c r="D1" s="16" t="s">
        <v>90</v>
      </c>
      <c r="E1" s="16" t="s">
        <v>89</v>
      </c>
      <c r="H1" s="18"/>
      <c r="O1" s="15"/>
    </row>
    <row r="2" spans="1:29" x14ac:dyDescent="0.25">
      <c r="A2" s="2" t="s">
        <v>0</v>
      </c>
      <c r="B2" s="3">
        <v>390</v>
      </c>
      <c r="C2" s="10">
        <v>9.58</v>
      </c>
      <c r="D2" s="16">
        <v>71</v>
      </c>
      <c r="E2" s="16" t="s">
        <v>52</v>
      </c>
      <c r="H2" s="15"/>
      <c r="J2" s="17"/>
    </row>
    <row r="3" spans="1:29" x14ac:dyDescent="0.25">
      <c r="A3" s="2" t="s">
        <v>0</v>
      </c>
      <c r="B3" s="3">
        <v>391</v>
      </c>
      <c r="C3" s="10">
        <v>11.55</v>
      </c>
      <c r="D3" s="16">
        <v>122</v>
      </c>
      <c r="E3" s="16" t="s">
        <v>53</v>
      </c>
      <c r="H3" s="15"/>
      <c r="K3" s="15"/>
      <c r="W3" s="22"/>
      <c r="X3" s="22"/>
      <c r="Y3" s="22"/>
      <c r="Z3" s="22"/>
    </row>
    <row r="4" spans="1:29" x14ac:dyDescent="0.25">
      <c r="A4" s="2" t="s">
        <v>0</v>
      </c>
      <c r="B4" s="3">
        <v>392</v>
      </c>
      <c r="C4" s="10">
        <v>14.86</v>
      </c>
      <c r="D4" s="16">
        <v>194</v>
      </c>
      <c r="E4" s="16" t="s">
        <v>54</v>
      </c>
      <c r="H4" s="15"/>
      <c r="J4" s="19"/>
      <c r="W4" s="15"/>
      <c r="X4" s="15"/>
      <c r="Y4" s="15"/>
      <c r="Z4" s="15"/>
      <c r="AA4" s="15"/>
      <c r="AB4" s="15"/>
      <c r="AC4" s="15"/>
    </row>
    <row r="5" spans="1:29" x14ac:dyDescent="0.25">
      <c r="A5" s="2" t="s">
        <v>0</v>
      </c>
      <c r="B5" s="3">
        <v>393</v>
      </c>
      <c r="C5" s="10">
        <v>7.84</v>
      </c>
      <c r="D5" s="16">
        <v>48</v>
      </c>
      <c r="E5" s="16" t="s">
        <v>55</v>
      </c>
      <c r="H5" s="15"/>
      <c r="P5" s="15"/>
      <c r="Q5" s="15"/>
      <c r="R5" s="14"/>
      <c r="S5" s="15"/>
      <c r="T5" s="14"/>
      <c r="W5" s="15"/>
      <c r="X5" s="15"/>
      <c r="Y5" s="15"/>
      <c r="Z5" s="15"/>
      <c r="AA5" s="14"/>
      <c r="AB5" s="15"/>
      <c r="AC5" s="14"/>
    </row>
    <row r="6" spans="1:29" x14ac:dyDescent="0.25">
      <c r="A6" s="2" t="s">
        <v>0</v>
      </c>
      <c r="B6" s="3" t="s">
        <v>3</v>
      </c>
      <c r="C6" s="10">
        <v>8.25</v>
      </c>
      <c r="D6" s="16">
        <v>22</v>
      </c>
      <c r="E6" s="16" t="s">
        <v>56</v>
      </c>
      <c r="H6" s="15"/>
      <c r="N6" s="15"/>
      <c r="P6" s="15"/>
      <c r="Q6" s="15"/>
      <c r="R6" s="14"/>
      <c r="S6" s="15"/>
      <c r="T6" s="14"/>
      <c r="W6" s="15"/>
      <c r="X6" s="15"/>
      <c r="Y6" s="15"/>
      <c r="Z6" s="15"/>
      <c r="AA6" s="14"/>
      <c r="AB6" s="15"/>
      <c r="AC6" s="14"/>
    </row>
    <row r="7" spans="1:29" x14ac:dyDescent="0.25">
      <c r="A7" s="2" t="s">
        <v>0</v>
      </c>
      <c r="B7" s="3" t="s">
        <v>15</v>
      </c>
      <c r="C7" s="10">
        <v>10.8</v>
      </c>
      <c r="D7" s="16">
        <v>30</v>
      </c>
      <c r="E7" s="16" t="s">
        <v>57</v>
      </c>
      <c r="H7" s="15"/>
      <c r="N7" s="15"/>
      <c r="P7" s="15"/>
      <c r="Q7" s="15"/>
      <c r="R7" s="14"/>
      <c r="S7" s="15"/>
      <c r="T7" s="14"/>
      <c r="W7" s="15"/>
      <c r="X7" s="15"/>
      <c r="Y7" s="15"/>
      <c r="Z7" s="15"/>
      <c r="AA7" s="14"/>
      <c r="AB7" s="15"/>
      <c r="AC7" s="14"/>
    </row>
    <row r="8" spans="1:29" x14ac:dyDescent="0.25">
      <c r="A8" s="2" t="s">
        <v>0</v>
      </c>
      <c r="B8" s="3" t="s">
        <v>4</v>
      </c>
      <c r="C8" s="10">
        <v>12.7</v>
      </c>
      <c r="D8" s="16">
        <v>96</v>
      </c>
      <c r="E8" s="16" t="s">
        <v>58</v>
      </c>
      <c r="H8" s="15"/>
      <c r="N8" s="15"/>
      <c r="P8" s="15"/>
      <c r="Q8" s="15"/>
      <c r="R8" s="14"/>
      <c r="S8" s="15"/>
      <c r="T8" s="14"/>
      <c r="W8" s="15"/>
      <c r="X8" s="15"/>
      <c r="Y8" s="15"/>
      <c r="Z8" s="15"/>
      <c r="AA8" s="14"/>
      <c r="AB8" s="15"/>
      <c r="AC8" s="14"/>
    </row>
    <row r="9" spans="1:29" x14ac:dyDescent="0.25">
      <c r="A9" s="2" t="s">
        <v>0</v>
      </c>
      <c r="B9" s="3" t="s">
        <v>5</v>
      </c>
      <c r="C9" s="10">
        <v>15.06</v>
      </c>
      <c r="D9" s="16">
        <v>175</v>
      </c>
      <c r="E9" s="16" t="s">
        <v>59</v>
      </c>
      <c r="H9" s="15"/>
      <c r="N9" s="15"/>
      <c r="P9" s="15"/>
      <c r="Q9" s="15"/>
      <c r="R9" s="14"/>
      <c r="S9" s="15"/>
      <c r="T9" s="14"/>
      <c r="W9" s="15"/>
      <c r="X9" s="15"/>
      <c r="Y9" s="15"/>
      <c r="Z9" s="15"/>
      <c r="AA9" s="14"/>
      <c r="AB9" s="15"/>
      <c r="AC9" s="14"/>
    </row>
    <row r="10" spans="1:29" x14ac:dyDescent="0.25">
      <c r="A10" s="2" t="s">
        <v>0</v>
      </c>
      <c r="B10" s="3" t="s">
        <v>6</v>
      </c>
      <c r="C10" s="10">
        <v>21.83</v>
      </c>
      <c r="D10" s="16">
        <v>297</v>
      </c>
      <c r="E10" s="16" t="s">
        <v>60</v>
      </c>
      <c r="H10" s="15"/>
      <c r="N10" s="15"/>
      <c r="P10" s="15"/>
      <c r="Q10" s="15"/>
      <c r="R10" s="14"/>
      <c r="S10" s="15"/>
      <c r="T10" s="14"/>
      <c r="W10" s="15"/>
      <c r="X10" s="15"/>
      <c r="Y10" s="15"/>
      <c r="Z10" s="15"/>
      <c r="AA10" s="14"/>
      <c r="AB10" s="15"/>
      <c r="AC10" s="14"/>
    </row>
    <row r="11" spans="1:29" x14ac:dyDescent="0.25">
      <c r="A11" s="2" t="s">
        <v>0</v>
      </c>
      <c r="B11" s="3">
        <v>396</v>
      </c>
      <c r="C11" s="10">
        <v>5.35</v>
      </c>
      <c r="D11" s="16">
        <v>71</v>
      </c>
      <c r="E11" s="16" t="s">
        <v>61</v>
      </c>
      <c r="H11" s="15"/>
      <c r="N11" s="15"/>
      <c r="P11" s="15"/>
      <c r="Q11" s="15"/>
      <c r="R11" s="14"/>
      <c r="S11" s="15"/>
      <c r="T11" s="14"/>
      <c r="W11" s="15"/>
      <c r="X11" s="15"/>
      <c r="Y11" s="15"/>
      <c r="Z11" s="15"/>
      <c r="AA11" s="14"/>
      <c r="AB11" s="15"/>
      <c r="AC11" s="14"/>
    </row>
    <row r="12" spans="1:29" x14ac:dyDescent="0.25">
      <c r="A12" s="2" t="s">
        <v>0</v>
      </c>
      <c r="B12" s="3">
        <v>397</v>
      </c>
      <c r="C12" s="10">
        <v>7.33</v>
      </c>
      <c r="D12" s="16">
        <v>122</v>
      </c>
      <c r="E12" s="16" t="s">
        <v>62</v>
      </c>
      <c r="H12" s="15"/>
      <c r="N12" s="15"/>
      <c r="P12" s="15"/>
      <c r="Q12" s="15"/>
      <c r="R12" s="14"/>
      <c r="S12" s="15"/>
      <c r="T12" s="14"/>
      <c r="W12" s="15"/>
      <c r="X12" s="15"/>
      <c r="Y12" s="15"/>
      <c r="Z12" s="15"/>
      <c r="AA12" s="14"/>
      <c r="AB12" s="15"/>
      <c r="AC12" s="14"/>
    </row>
    <row r="13" spans="1:29" x14ac:dyDescent="0.25">
      <c r="A13" s="2" t="s">
        <v>0</v>
      </c>
      <c r="B13" s="3">
        <v>398</v>
      </c>
      <c r="C13" s="10">
        <v>10.64</v>
      </c>
      <c r="D13" s="16">
        <v>194</v>
      </c>
      <c r="E13" s="16" t="s">
        <v>63</v>
      </c>
      <c r="H13" s="15"/>
      <c r="N13" s="15"/>
      <c r="P13" s="15"/>
      <c r="Q13" s="15"/>
      <c r="R13" s="14"/>
      <c r="S13" s="15"/>
      <c r="T13" s="14"/>
      <c r="W13" s="15"/>
      <c r="X13" s="15"/>
      <c r="Y13" s="15"/>
      <c r="Z13" s="15"/>
      <c r="AA13" s="14"/>
      <c r="AB13" s="15"/>
      <c r="AC13" s="14"/>
    </row>
    <row r="14" spans="1:29" x14ac:dyDescent="0.25">
      <c r="A14" s="2" t="s">
        <v>0</v>
      </c>
      <c r="B14" s="3">
        <v>399</v>
      </c>
      <c r="C14" s="10">
        <v>7.14</v>
      </c>
      <c r="D14" s="16">
        <v>44</v>
      </c>
      <c r="E14" s="16" t="s">
        <v>64</v>
      </c>
      <c r="H14" s="15"/>
      <c r="N14" s="15"/>
      <c r="P14" s="15"/>
      <c r="Q14" s="15"/>
      <c r="R14" s="14"/>
      <c r="S14" s="15"/>
      <c r="T14" s="14"/>
      <c r="W14" s="15"/>
      <c r="X14" s="15"/>
      <c r="Y14" s="15"/>
      <c r="Z14" s="15"/>
      <c r="AA14" s="14"/>
      <c r="AB14" s="15"/>
      <c r="AC14" s="14"/>
    </row>
    <row r="15" spans="1:29" x14ac:dyDescent="0.25">
      <c r="A15" s="2" t="s">
        <v>0</v>
      </c>
      <c r="B15" s="3" t="s">
        <v>2</v>
      </c>
      <c r="C15" s="10">
        <v>8.69</v>
      </c>
      <c r="D15" s="16">
        <v>40</v>
      </c>
      <c r="E15" s="16" t="s">
        <v>65</v>
      </c>
      <c r="H15" s="15"/>
      <c r="N15" s="15"/>
      <c r="P15" s="15"/>
      <c r="Q15" s="15"/>
      <c r="R15" s="14"/>
      <c r="S15" s="15"/>
      <c r="T15" s="14"/>
      <c r="W15" s="15"/>
      <c r="X15" s="15"/>
      <c r="Y15" s="15"/>
      <c r="Z15" s="15"/>
      <c r="AA15" s="14"/>
      <c r="AB15" s="15"/>
      <c r="AC15" s="14"/>
    </row>
    <row r="16" spans="1:29" x14ac:dyDescent="0.25">
      <c r="A16" s="2" t="s">
        <v>0</v>
      </c>
      <c r="B16" s="3" t="s">
        <v>11</v>
      </c>
      <c r="C16" s="10">
        <v>6.81</v>
      </c>
      <c r="D16" s="16">
        <v>57</v>
      </c>
      <c r="E16" s="16" t="s">
        <v>66</v>
      </c>
      <c r="H16" s="15"/>
      <c r="N16" s="15"/>
      <c r="P16" s="15"/>
      <c r="Q16" s="15"/>
      <c r="R16" s="14"/>
      <c r="S16" s="15"/>
      <c r="T16" s="14"/>
      <c r="W16" s="15"/>
      <c r="X16" s="15"/>
      <c r="Y16" s="15"/>
      <c r="Z16" s="15"/>
      <c r="AA16" s="14"/>
      <c r="AB16" s="15"/>
      <c r="AC16" s="14"/>
    </row>
    <row r="17" spans="1:29" x14ac:dyDescent="0.25">
      <c r="A17" s="2" t="s">
        <v>0</v>
      </c>
      <c r="B17" s="3" t="s">
        <v>12</v>
      </c>
      <c r="C17" s="10">
        <v>8.16</v>
      </c>
      <c r="D17" s="16">
        <v>87</v>
      </c>
      <c r="E17" s="16" t="s">
        <v>67</v>
      </c>
      <c r="H17" s="15"/>
      <c r="N17" s="15"/>
      <c r="P17" s="15"/>
      <c r="Q17" s="15"/>
      <c r="R17" s="14"/>
      <c r="S17" s="15"/>
      <c r="T17" s="14"/>
      <c r="W17" s="15"/>
      <c r="X17" s="15"/>
      <c r="Y17" s="15"/>
      <c r="Z17" s="15"/>
      <c r="AA17" s="14"/>
      <c r="AB17" s="15"/>
      <c r="AC17" s="14"/>
    </row>
    <row r="18" spans="1:29" x14ac:dyDescent="0.25">
      <c r="A18" s="2" t="s">
        <v>0</v>
      </c>
      <c r="B18" s="3" t="s">
        <v>13</v>
      </c>
      <c r="C18" s="10">
        <v>10.050000000000001</v>
      </c>
      <c r="D18" s="16">
        <v>143</v>
      </c>
      <c r="E18" s="16" t="s">
        <v>68</v>
      </c>
      <c r="H18" s="15"/>
      <c r="N18" s="15"/>
      <c r="P18" s="15"/>
      <c r="Q18" s="15"/>
      <c r="R18" s="14"/>
      <c r="S18" s="15"/>
      <c r="T18" s="14"/>
      <c r="W18" s="15"/>
      <c r="X18" s="15"/>
      <c r="Y18" s="15"/>
      <c r="Z18" s="15"/>
      <c r="AA18" s="14"/>
      <c r="AB18" s="15"/>
      <c r="AC18" s="14"/>
    </row>
    <row r="19" spans="1:29" x14ac:dyDescent="0.25">
      <c r="A19" s="2" t="s">
        <v>0</v>
      </c>
      <c r="B19" s="3" t="s">
        <v>14</v>
      </c>
      <c r="C19" s="10">
        <v>14.59</v>
      </c>
      <c r="D19" s="16">
        <v>220</v>
      </c>
      <c r="E19" s="16" t="s">
        <v>69</v>
      </c>
      <c r="H19" s="15"/>
      <c r="N19" s="15"/>
      <c r="P19" s="15"/>
      <c r="Q19" s="15"/>
      <c r="R19" s="14"/>
      <c r="S19" s="15"/>
      <c r="T19" s="14"/>
      <c r="W19" s="15"/>
      <c r="X19" s="15"/>
      <c r="Y19" s="15"/>
      <c r="Z19" s="15"/>
      <c r="AA19" s="14"/>
      <c r="AB19" s="15"/>
      <c r="AC19" s="14"/>
    </row>
    <row r="20" spans="1:29" x14ac:dyDescent="0.25">
      <c r="A20" s="2" t="s">
        <v>0</v>
      </c>
      <c r="B20" s="3" t="s">
        <v>16</v>
      </c>
      <c r="C20" s="10">
        <v>20.29</v>
      </c>
      <c r="D20" s="16">
        <v>380</v>
      </c>
      <c r="E20" s="16" t="s">
        <v>70</v>
      </c>
      <c r="H20" s="15"/>
      <c r="N20" s="15"/>
      <c r="P20" s="15"/>
      <c r="Q20" s="15"/>
      <c r="R20" s="14"/>
      <c r="S20" s="15"/>
      <c r="T20" s="14"/>
      <c r="W20" s="15"/>
      <c r="X20" s="15"/>
      <c r="Y20" s="15"/>
      <c r="Z20" s="15"/>
      <c r="AA20" s="14"/>
      <c r="AB20" s="15"/>
      <c r="AC20" s="14"/>
    </row>
    <row r="21" spans="1:29" x14ac:dyDescent="0.25">
      <c r="A21" s="2" t="s">
        <v>0</v>
      </c>
      <c r="B21" s="3" t="s">
        <v>9</v>
      </c>
      <c r="C21" s="10">
        <v>4.03</v>
      </c>
      <c r="D21" s="16">
        <v>22</v>
      </c>
      <c r="E21" s="16" t="s">
        <v>71</v>
      </c>
      <c r="H21" s="15"/>
      <c r="N21" s="15"/>
      <c r="P21" s="15"/>
      <c r="Q21" s="15"/>
      <c r="R21" s="14"/>
      <c r="S21" s="15"/>
      <c r="T21" s="14"/>
      <c r="W21" s="15"/>
      <c r="X21" s="15"/>
      <c r="Y21" s="15"/>
      <c r="Z21" s="15"/>
      <c r="AA21" s="14"/>
      <c r="AB21" s="15"/>
      <c r="AC21" s="14"/>
    </row>
    <row r="22" spans="1:29" x14ac:dyDescent="0.25">
      <c r="A22" s="2" t="s">
        <v>0</v>
      </c>
      <c r="B22" s="3" t="s">
        <v>72</v>
      </c>
      <c r="C22" s="10">
        <v>8.18</v>
      </c>
      <c r="D22" s="16">
        <v>30</v>
      </c>
      <c r="E22" s="16" t="s">
        <v>73</v>
      </c>
      <c r="H22" s="15"/>
      <c r="N22" s="15"/>
      <c r="P22" s="15"/>
      <c r="Q22" s="15"/>
      <c r="R22" s="14"/>
      <c r="S22" s="15"/>
      <c r="T22" s="14"/>
      <c r="W22" s="15"/>
      <c r="X22" s="15"/>
      <c r="Y22" s="15"/>
      <c r="Z22" s="15"/>
      <c r="AA22" s="14"/>
      <c r="AB22" s="15"/>
      <c r="AC22" s="14"/>
    </row>
    <row r="23" spans="1:29" x14ac:dyDescent="0.25">
      <c r="A23" s="2" t="s">
        <v>0</v>
      </c>
      <c r="B23" s="3" t="s">
        <v>7</v>
      </c>
      <c r="C23" s="10">
        <v>10.09</v>
      </c>
      <c r="D23" s="16">
        <v>96</v>
      </c>
      <c r="E23" s="16" t="s">
        <v>74</v>
      </c>
      <c r="H23" s="15"/>
      <c r="N23" s="15"/>
      <c r="P23" s="15"/>
      <c r="Q23" s="15"/>
      <c r="R23" s="14"/>
      <c r="S23" s="15"/>
      <c r="T23" s="14"/>
      <c r="W23" s="15"/>
      <c r="X23" s="15"/>
      <c r="Y23" s="15"/>
      <c r="Z23" s="15"/>
      <c r="AA23" s="14"/>
      <c r="AB23" s="15"/>
      <c r="AC23" s="14"/>
    </row>
    <row r="24" spans="1:29" x14ac:dyDescent="0.25">
      <c r="A24" s="2" t="s">
        <v>0</v>
      </c>
      <c r="B24" s="3" t="s">
        <v>8</v>
      </c>
      <c r="C24" s="10">
        <v>12.44</v>
      </c>
      <c r="D24" s="16">
        <v>175</v>
      </c>
      <c r="E24" s="16" t="s">
        <v>75</v>
      </c>
      <c r="H24" s="15"/>
      <c r="N24" s="15"/>
      <c r="P24" s="15"/>
      <c r="Q24" s="15"/>
      <c r="R24" s="14"/>
      <c r="S24" s="15"/>
      <c r="T24" s="14"/>
      <c r="W24" s="15"/>
      <c r="X24" s="15"/>
      <c r="Y24" s="15"/>
      <c r="Z24" s="15"/>
      <c r="AA24" s="14"/>
      <c r="AB24" s="15"/>
      <c r="AC24" s="14"/>
    </row>
    <row r="25" spans="1:29" x14ac:dyDescent="0.25">
      <c r="A25" s="2" t="s">
        <v>0</v>
      </c>
      <c r="B25" s="3" t="s">
        <v>10</v>
      </c>
      <c r="C25" s="10">
        <v>19.22</v>
      </c>
      <c r="D25" s="16">
        <v>297</v>
      </c>
      <c r="E25" s="16" t="s">
        <v>76</v>
      </c>
      <c r="H25" s="15"/>
      <c r="N25" s="15"/>
      <c r="P25" s="15"/>
      <c r="Q25" s="15"/>
      <c r="R25" s="14"/>
      <c r="S25" s="15"/>
      <c r="T25" s="14"/>
      <c r="W25" s="15"/>
      <c r="X25" s="15"/>
      <c r="Y25" s="15"/>
      <c r="Z25" s="15"/>
      <c r="AA25" s="14"/>
      <c r="AB25" s="15"/>
      <c r="AC25" s="14"/>
    </row>
    <row r="26" spans="1:29" x14ac:dyDescent="0.25">
      <c r="A26" t="s">
        <v>0</v>
      </c>
      <c r="B26" s="20" t="s">
        <v>128</v>
      </c>
      <c r="C26" s="10">
        <v>21.7</v>
      </c>
      <c r="E26" s="16" t="s">
        <v>129</v>
      </c>
      <c r="N26" s="15"/>
      <c r="P26" s="15"/>
      <c r="Q26" s="15"/>
      <c r="R26" s="14"/>
      <c r="S26" s="15"/>
      <c r="T26" s="14"/>
      <c r="W26" s="15"/>
      <c r="X26" s="15"/>
      <c r="Y26" s="15"/>
      <c r="Z26" s="15"/>
      <c r="AA26" s="14"/>
      <c r="AB26" s="15"/>
      <c r="AC26" s="14"/>
    </row>
    <row r="27" spans="1:29" x14ac:dyDescent="0.25">
      <c r="A27" s="2" t="s">
        <v>0</v>
      </c>
      <c r="B27" s="3" t="s">
        <v>77</v>
      </c>
      <c r="C27" s="10">
        <v>12.77</v>
      </c>
      <c r="E27" s="16" t="s">
        <v>78</v>
      </c>
      <c r="N27" s="15"/>
      <c r="P27" s="15"/>
      <c r="Q27" s="15"/>
      <c r="R27" s="14"/>
      <c r="S27" s="15"/>
      <c r="T27" s="14"/>
      <c r="W27" s="15"/>
      <c r="X27" s="15"/>
      <c r="Y27" s="15"/>
      <c r="Z27" s="15"/>
      <c r="AA27" s="14"/>
      <c r="AB27" s="15"/>
      <c r="AC27" s="14"/>
    </row>
    <row r="28" spans="1:29" x14ac:dyDescent="0.25">
      <c r="A28" s="2" t="s">
        <v>0</v>
      </c>
      <c r="B28" s="3" t="s">
        <v>79</v>
      </c>
      <c r="C28" s="10">
        <v>8.77</v>
      </c>
      <c r="E28" s="16" t="s">
        <v>80</v>
      </c>
      <c r="N28" s="15"/>
      <c r="P28" s="15"/>
      <c r="Q28" s="15"/>
      <c r="R28" s="14"/>
      <c r="S28" s="15"/>
      <c r="T28" s="14"/>
      <c r="W28" s="15"/>
      <c r="X28" s="15"/>
      <c r="Y28" s="15"/>
      <c r="Z28" s="15"/>
      <c r="AA28" s="14"/>
      <c r="AB28" s="15"/>
      <c r="AC28" s="14"/>
    </row>
    <row r="29" spans="1:29" x14ac:dyDescent="0.25">
      <c r="A29" s="2" t="s">
        <v>0</v>
      </c>
      <c r="B29" s="3" t="s">
        <v>81</v>
      </c>
      <c r="C29" s="10">
        <v>11.81</v>
      </c>
      <c r="E29" s="16" t="s">
        <v>82</v>
      </c>
      <c r="N29" s="15"/>
      <c r="P29" s="15"/>
      <c r="Q29" s="15"/>
      <c r="R29" s="14"/>
      <c r="S29" s="15"/>
      <c r="T29" s="14"/>
      <c r="W29" s="15"/>
      <c r="X29" s="15"/>
      <c r="Y29" s="15"/>
      <c r="Z29" s="15"/>
      <c r="AA29" s="14"/>
      <c r="AB29" s="15"/>
      <c r="AC29" s="14"/>
    </row>
    <row r="30" spans="1:29" x14ac:dyDescent="0.25">
      <c r="A30" s="2" t="s">
        <v>0</v>
      </c>
      <c r="B30" s="3" t="s">
        <v>83</v>
      </c>
      <c r="C30" s="10">
        <v>14.67</v>
      </c>
      <c r="E30" s="16" t="s">
        <v>84</v>
      </c>
      <c r="N30" s="15"/>
      <c r="P30" s="15"/>
      <c r="Q30" s="15"/>
      <c r="R30" s="14"/>
      <c r="S30" s="15"/>
      <c r="T30" s="14"/>
      <c r="W30" s="15"/>
      <c r="X30" s="15"/>
      <c r="Y30" s="15"/>
      <c r="Z30" s="15"/>
      <c r="AA30" s="14"/>
      <c r="AB30" s="15"/>
      <c r="AC30" s="14"/>
    </row>
    <row r="31" spans="1:29" x14ac:dyDescent="0.25">
      <c r="A31" t="s">
        <v>0</v>
      </c>
      <c r="B31" s="20" t="s">
        <v>126</v>
      </c>
      <c r="C31" s="10">
        <v>8.61</v>
      </c>
      <c r="E31" s="16" t="s">
        <v>127</v>
      </c>
      <c r="N31" s="15"/>
      <c r="P31" s="15"/>
      <c r="Q31" s="15"/>
      <c r="R31" s="14"/>
      <c r="S31" s="15"/>
      <c r="T31" s="14"/>
      <c r="W31" s="15"/>
      <c r="X31" s="15"/>
      <c r="Y31" s="15"/>
      <c r="Z31" s="15"/>
      <c r="AA31" s="14"/>
      <c r="AB31" s="15"/>
      <c r="AC31" s="14"/>
    </row>
    <row r="32" spans="1:29" x14ac:dyDescent="0.25">
      <c r="A32" t="s">
        <v>0</v>
      </c>
      <c r="B32" s="20">
        <v>0</v>
      </c>
      <c r="C32" s="10">
        <v>0</v>
      </c>
      <c r="E32" s="16" t="s">
        <v>133</v>
      </c>
      <c r="N32" s="15"/>
      <c r="P32" s="15"/>
      <c r="Q32" s="15"/>
      <c r="R32" s="14"/>
      <c r="S32" s="15"/>
      <c r="T32" s="14"/>
      <c r="W32" s="15"/>
      <c r="X32" s="15"/>
      <c r="Y32" s="15"/>
      <c r="Z32" s="15"/>
      <c r="AA32" s="14"/>
      <c r="AB32" s="15"/>
      <c r="AC32" s="14"/>
    </row>
    <row r="33" spans="1:29" x14ac:dyDescent="0.25">
      <c r="A33" s="2" t="s">
        <v>0</v>
      </c>
      <c r="B33" s="3" t="s">
        <v>85</v>
      </c>
      <c r="C33" s="10">
        <v>5.01</v>
      </c>
      <c r="E33" s="16" t="s">
        <v>130</v>
      </c>
      <c r="N33" s="15"/>
      <c r="P33" s="15"/>
      <c r="Q33" s="15"/>
      <c r="R33" s="14"/>
      <c r="S33" s="15"/>
      <c r="T33" s="14"/>
      <c r="W33" s="15"/>
      <c r="X33" s="15"/>
      <c r="Y33" s="15"/>
      <c r="Z33" s="15"/>
      <c r="AA33" s="14"/>
      <c r="AB33" s="15"/>
      <c r="AC33" s="14"/>
    </row>
    <row r="34" spans="1:29" x14ac:dyDescent="0.25">
      <c r="N34" s="15"/>
      <c r="P34" s="15"/>
      <c r="Q34" s="15"/>
      <c r="R34" s="14"/>
      <c r="S34" s="15"/>
      <c r="T34" s="14"/>
      <c r="W34" s="15"/>
      <c r="X34" s="15"/>
      <c r="Y34" s="15"/>
      <c r="Z34" s="15"/>
      <c r="AA34" s="14"/>
      <c r="AB34" s="15"/>
      <c r="AC34" s="14"/>
    </row>
    <row r="35" spans="1:29" x14ac:dyDescent="0.25">
      <c r="N35" s="15"/>
      <c r="P35" s="15"/>
      <c r="Q35" s="15"/>
      <c r="R35" s="14"/>
      <c r="S35" s="15"/>
      <c r="T35" s="14"/>
      <c r="W35" s="15"/>
      <c r="X35" s="15"/>
      <c r="Y35" s="15"/>
      <c r="Z35" s="15"/>
      <c r="AA35" s="14"/>
      <c r="AB35" s="15"/>
      <c r="AC35" s="14"/>
    </row>
    <row r="36" spans="1:29" x14ac:dyDescent="0.25">
      <c r="N36" s="15"/>
      <c r="P36" s="15"/>
      <c r="Q36" s="15"/>
      <c r="R36" s="14"/>
      <c r="S36" s="15"/>
      <c r="T36" s="14"/>
      <c r="W36" s="15"/>
      <c r="X36" s="15"/>
      <c r="Y36" s="15"/>
      <c r="Z36" s="15"/>
      <c r="AA36" s="14"/>
      <c r="AB36" s="15"/>
      <c r="AC36" s="14"/>
    </row>
    <row r="37" spans="1:29" x14ac:dyDescent="0.25">
      <c r="N37" s="15"/>
      <c r="P37" s="15"/>
      <c r="Q37" s="15"/>
      <c r="R37" s="14"/>
      <c r="S37" s="15"/>
      <c r="T37" s="14"/>
      <c r="W37" s="15"/>
      <c r="X37" s="15"/>
      <c r="Y37" s="15"/>
      <c r="Z37" s="15"/>
      <c r="AA37" s="14"/>
      <c r="AB37" s="15"/>
      <c r="AC37" s="14"/>
    </row>
    <row r="38" spans="1:29" x14ac:dyDescent="0.25">
      <c r="N38" s="15"/>
      <c r="P38" s="15"/>
      <c r="Q38" s="15"/>
      <c r="R38" s="14"/>
      <c r="S38" s="15"/>
      <c r="T38" s="14"/>
      <c r="W38" s="15"/>
      <c r="X38" s="15"/>
      <c r="Y38" s="15"/>
      <c r="Z38" s="15"/>
      <c r="AA38" s="14"/>
      <c r="AB38" s="15"/>
      <c r="AC38" s="14"/>
    </row>
    <row r="39" spans="1:29" x14ac:dyDescent="0.25">
      <c r="N39" s="15"/>
      <c r="P39" s="15"/>
      <c r="Q39" s="15"/>
      <c r="R39" s="14"/>
      <c r="S39" s="15"/>
      <c r="T39" s="14"/>
      <c r="W39" s="15"/>
      <c r="X39" s="15"/>
      <c r="Y39" s="15"/>
      <c r="Z39" s="15"/>
      <c r="AA39" s="14"/>
      <c r="AB39" s="15"/>
      <c r="AC39" s="14"/>
    </row>
    <row r="40" spans="1:29" x14ac:dyDescent="0.25">
      <c r="N40" s="15"/>
      <c r="P40" s="15"/>
      <c r="Q40" s="15"/>
      <c r="R40" s="14"/>
      <c r="S40" s="15"/>
      <c r="T40" s="14"/>
      <c r="W40" s="15"/>
      <c r="X40" s="15"/>
      <c r="Y40" s="15"/>
      <c r="Z40" s="15"/>
      <c r="AA40" s="14"/>
      <c r="AB40" s="15"/>
      <c r="AC40" s="14"/>
    </row>
    <row r="41" spans="1:29" x14ac:dyDescent="0.25">
      <c r="N41" s="15"/>
      <c r="P41" s="15"/>
      <c r="Q41" s="15"/>
      <c r="R41" s="14"/>
      <c r="S41" s="15"/>
      <c r="T41" s="14"/>
      <c r="W41" s="15"/>
      <c r="X41" s="15"/>
      <c r="Y41" s="15"/>
      <c r="Z41" s="15"/>
      <c r="AA41" s="14"/>
      <c r="AB41" s="15"/>
      <c r="AC41" s="14"/>
    </row>
    <row r="42" spans="1:29" x14ac:dyDescent="0.25">
      <c r="N42" s="15"/>
      <c r="P42" s="15"/>
      <c r="Q42" s="15"/>
      <c r="R42" s="14"/>
      <c r="S42" s="15"/>
      <c r="T42" s="14"/>
      <c r="W42" s="15"/>
      <c r="X42" s="15"/>
      <c r="Y42" s="15"/>
      <c r="Z42" s="15"/>
      <c r="AA42" s="14"/>
      <c r="AB42" s="15"/>
      <c r="AC42" s="14"/>
    </row>
    <row r="43" spans="1:29" x14ac:dyDescent="0.25">
      <c r="N43" s="15"/>
      <c r="P43" s="15"/>
      <c r="Q43" s="15"/>
      <c r="R43" s="14"/>
      <c r="S43" s="15"/>
      <c r="T43" s="14"/>
      <c r="W43" s="15"/>
      <c r="X43" s="15"/>
      <c r="Y43" s="15"/>
      <c r="Z43" s="15"/>
      <c r="AA43" s="14"/>
      <c r="AB43" s="15"/>
      <c r="AC43" s="14"/>
    </row>
    <row r="44" spans="1:29" x14ac:dyDescent="0.25">
      <c r="N44" s="15"/>
      <c r="P44" s="15"/>
      <c r="Q44" s="15"/>
      <c r="R44" s="14"/>
      <c r="S44" s="15"/>
      <c r="T44" s="14"/>
      <c r="W44" s="15"/>
      <c r="X44" s="15"/>
      <c r="Y44" s="15"/>
      <c r="Z44" s="15"/>
      <c r="AA44" s="14"/>
      <c r="AB44" s="15"/>
      <c r="AC44" s="14"/>
    </row>
    <row r="45" spans="1:29" x14ac:dyDescent="0.25">
      <c r="N45" s="15"/>
      <c r="P45" s="15"/>
      <c r="Q45" s="15"/>
      <c r="R45" s="14"/>
      <c r="S45" s="15"/>
      <c r="T45" s="14"/>
      <c r="W45" s="15"/>
      <c r="X45" s="15"/>
      <c r="Y45" s="15"/>
      <c r="Z45" s="15"/>
      <c r="AA45" s="14"/>
      <c r="AB45" s="15"/>
      <c r="AC45" s="14"/>
    </row>
    <row r="46" spans="1:29" x14ac:dyDescent="0.25">
      <c r="N46" s="15"/>
      <c r="P46" s="15"/>
      <c r="Q46" s="15"/>
      <c r="R46" s="14"/>
      <c r="S46" s="15"/>
      <c r="T46" s="14"/>
      <c r="W46" s="15"/>
      <c r="X46" s="15"/>
      <c r="Y46" s="15"/>
      <c r="Z46" s="15"/>
      <c r="AA46" s="14"/>
      <c r="AB46" s="15"/>
      <c r="AC46" s="14"/>
    </row>
    <row r="47" spans="1:29" x14ac:dyDescent="0.25">
      <c r="N47" s="15"/>
      <c r="P47" s="15"/>
      <c r="Q47" s="15"/>
      <c r="R47" s="14"/>
      <c r="S47" s="15"/>
      <c r="T47" s="14"/>
      <c r="W47" s="15"/>
      <c r="X47" s="15"/>
      <c r="Y47" s="15"/>
      <c r="Z47" s="15"/>
      <c r="AA47" s="14"/>
      <c r="AB47" s="15"/>
      <c r="AC47" s="14"/>
    </row>
    <row r="48" spans="1:29" x14ac:dyDescent="0.25">
      <c r="N48" s="15"/>
      <c r="P48" s="15"/>
      <c r="Q48" s="15"/>
      <c r="R48" s="14"/>
      <c r="S48" s="15"/>
      <c r="T48" s="14"/>
      <c r="W48" s="15"/>
      <c r="X48" s="15"/>
      <c r="Y48" s="15"/>
      <c r="Z48" s="15"/>
      <c r="AA48" s="14"/>
      <c r="AB48" s="15"/>
      <c r="AC48" s="14"/>
    </row>
    <row r="49" spans="14:29" x14ac:dyDescent="0.25">
      <c r="N49" s="15"/>
      <c r="P49" s="15"/>
      <c r="Q49" s="15"/>
      <c r="R49" s="14"/>
      <c r="S49" s="15"/>
      <c r="T49" s="14"/>
      <c r="W49" s="15"/>
      <c r="X49" s="15"/>
      <c r="Y49" s="15"/>
      <c r="Z49" s="15"/>
      <c r="AA49" s="14"/>
      <c r="AB49" s="15"/>
      <c r="AC49" s="14"/>
    </row>
    <row r="50" spans="14:29" x14ac:dyDescent="0.25">
      <c r="N50" s="15"/>
      <c r="P50" s="15"/>
      <c r="Q50" s="15"/>
      <c r="R50" s="14"/>
      <c r="S50" s="15"/>
      <c r="T50" s="14"/>
      <c r="W50" s="15"/>
      <c r="X50" s="15"/>
      <c r="Y50" s="15"/>
      <c r="Z50" s="15"/>
      <c r="AA50" s="14"/>
      <c r="AB50" s="15"/>
      <c r="AC50" s="14"/>
    </row>
    <row r="51" spans="14:29" x14ac:dyDescent="0.25">
      <c r="N51" s="15"/>
      <c r="P51" s="15"/>
      <c r="Q51" s="15"/>
      <c r="R51" s="14"/>
      <c r="S51" s="15"/>
      <c r="T51" s="14"/>
      <c r="W51" s="15"/>
      <c r="X51" s="15"/>
      <c r="Y51" s="15"/>
      <c r="Z51" s="15"/>
      <c r="AA51" s="14"/>
      <c r="AB51" s="15"/>
      <c r="AC51" s="14"/>
    </row>
    <row r="52" spans="14:29" x14ac:dyDescent="0.25">
      <c r="N52" s="15"/>
      <c r="P52" s="15"/>
      <c r="Q52" s="15"/>
      <c r="R52" s="15"/>
      <c r="S52" s="15"/>
      <c r="T52" s="15"/>
      <c r="W52" s="15"/>
      <c r="X52" s="15"/>
      <c r="Y52" s="15"/>
      <c r="Z52" s="15"/>
      <c r="AA52" s="15"/>
      <c r="AB52" s="15"/>
      <c r="AC52" s="15"/>
    </row>
  </sheetData>
  <mergeCells count="1">
    <mergeCell ref="W3:Z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3" ma:contentTypeDescription="Create a new document." ma:contentTypeScope="" ma:versionID="cacfa8175316c073b911f4e929358acd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e7f21d9c579c12408c77b5d4d8fcc13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DR01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012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Lexington-Fayette Urban County Govt - LFUCG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09BE3E19-6956-4757-82FA-52CFE4C7B267}"/>
</file>

<file path=customXml/itemProps2.xml><?xml version="1.0" encoding="utf-8"?>
<ds:datastoreItem xmlns:ds="http://schemas.openxmlformats.org/officeDocument/2006/customXml" ds:itemID="{60357BCC-99D8-48F4-9E4A-C01494C0DECA}"/>
</file>

<file path=customXml/itemProps3.xml><?xml version="1.0" encoding="utf-8"?>
<ds:datastoreItem xmlns:ds="http://schemas.openxmlformats.org/officeDocument/2006/customXml" ds:itemID="{6609E32F-9BB9-4D83-AFFC-FBD46DBC3059}"/>
</file>

<file path=customXml/itemProps4.xml><?xml version="1.0" encoding="utf-8"?>
<ds:datastoreItem xmlns:ds="http://schemas.openxmlformats.org/officeDocument/2006/customXml" ds:itemID="{65A1A1C1-C6CE-4462-A918-955207A1DE6A}"/>
</file>

<file path=customXml/itemProps5.xml><?xml version="1.0" encoding="utf-8"?>
<ds:datastoreItem xmlns:ds="http://schemas.openxmlformats.org/officeDocument/2006/customXml" ds:itemID="{067DCA47-4AB4-4FD7-A643-E8EB47D74A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Comparable LEDs Table</vt:lpstr>
      <vt:lpstr>LS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2021-01-13T20:56:29Z</dcterms:created>
  <dcterms:modified xsi:type="dcterms:W3CDTF">2021-01-13T20:57:12Z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