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51B64167-6BDE-4D30-AA57-C5CB85303C4B}" xr6:coauthVersionLast="45" xr6:coauthVersionMax="45" xr10:uidLastSave="{00000000-0000-0000-0000-000000000000}"/>
  <bookViews>
    <workbookView xWindow="28680" yWindow="-120" windowWidth="29040" windowHeight="17790" xr2:uid="{00000000-000D-0000-FFFF-FFFF00000000}"/>
  </bookViews>
  <sheets>
    <sheet name="Final KU - Total Company" sheetId="1" r:id="rId1"/>
  </sheets>
  <definedNames>
    <definedName name="_xlnm.Print_Area" localSheetId="0">'Final KU - Total Company'!$A$1:$I$147</definedName>
    <definedName name="_xlnm.Print_Titles" localSheetId="0">'Final KU - Total Company'!$4:$5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3" i="1" l="1"/>
  <c r="I146" i="1" s="1"/>
  <c r="H143" i="1"/>
  <c r="H146" i="1" s="1"/>
  <c r="G143" i="1"/>
  <c r="G146" i="1" s="1"/>
  <c r="F143" i="1"/>
  <c r="F146" i="1" s="1"/>
  <c r="E143" i="1"/>
  <c r="E146" i="1" s="1"/>
  <c r="D143" i="1"/>
  <c r="D146" i="1" s="1"/>
  <c r="C143" i="1"/>
  <c r="C146" i="1" s="1"/>
  <c r="B143" i="1"/>
  <c r="B146" i="1" s="1"/>
  <c r="I127" i="1"/>
  <c r="H127" i="1"/>
  <c r="G127" i="1"/>
  <c r="F127" i="1"/>
  <c r="E127" i="1"/>
  <c r="D127" i="1"/>
  <c r="C127" i="1"/>
  <c r="B127" i="1"/>
  <c r="I122" i="1"/>
  <c r="H122" i="1"/>
  <c r="G122" i="1"/>
  <c r="F122" i="1"/>
  <c r="E122" i="1"/>
  <c r="D122" i="1"/>
  <c r="C122" i="1"/>
  <c r="B122" i="1"/>
  <c r="I115" i="1"/>
  <c r="H115" i="1"/>
  <c r="G115" i="1"/>
  <c r="F115" i="1"/>
  <c r="E115" i="1"/>
  <c r="D115" i="1"/>
  <c r="C115" i="1"/>
  <c r="B115" i="1"/>
  <c r="I106" i="1"/>
  <c r="I107" i="1" s="1"/>
  <c r="H106" i="1"/>
  <c r="H107" i="1" s="1"/>
  <c r="G106" i="1"/>
  <c r="G107" i="1" s="1"/>
  <c r="F106" i="1"/>
  <c r="F107" i="1" s="1"/>
  <c r="E106" i="1"/>
  <c r="E107" i="1" s="1"/>
  <c r="D106" i="1"/>
  <c r="D107" i="1" s="1"/>
  <c r="C106" i="1"/>
  <c r="C107" i="1" s="1"/>
  <c r="B106" i="1"/>
  <c r="I95" i="1"/>
  <c r="H95" i="1"/>
  <c r="G95" i="1"/>
  <c r="F95" i="1"/>
  <c r="E95" i="1"/>
  <c r="D95" i="1"/>
  <c r="C95" i="1"/>
  <c r="B95" i="1"/>
  <c r="B107" i="1" s="1"/>
  <c r="I82" i="1"/>
  <c r="H82" i="1"/>
  <c r="G82" i="1"/>
  <c r="F82" i="1"/>
  <c r="E82" i="1"/>
  <c r="D82" i="1"/>
  <c r="C82" i="1"/>
  <c r="B82" i="1"/>
  <c r="B78" i="1"/>
  <c r="I77" i="1"/>
  <c r="I78" i="1" s="1"/>
  <c r="H77" i="1"/>
  <c r="H78" i="1" s="1"/>
  <c r="G77" i="1"/>
  <c r="G78" i="1" s="1"/>
  <c r="F77" i="1"/>
  <c r="F78" i="1" s="1"/>
  <c r="E77" i="1"/>
  <c r="E78" i="1" s="1"/>
  <c r="D77" i="1"/>
  <c r="D78" i="1" s="1"/>
  <c r="C77" i="1"/>
  <c r="C78" i="1" s="1"/>
  <c r="B77" i="1"/>
  <c r="I71" i="1"/>
  <c r="H71" i="1"/>
  <c r="G71" i="1"/>
  <c r="F71" i="1"/>
  <c r="E71" i="1"/>
  <c r="D71" i="1"/>
  <c r="C71" i="1"/>
  <c r="B71" i="1"/>
  <c r="I60" i="1"/>
  <c r="H60" i="1"/>
  <c r="G60" i="1"/>
  <c r="F60" i="1"/>
  <c r="E60" i="1"/>
  <c r="D60" i="1"/>
  <c r="C60" i="1"/>
  <c r="B60" i="1"/>
  <c r="I54" i="1"/>
  <c r="H54" i="1"/>
  <c r="G54" i="1"/>
  <c r="F54" i="1"/>
  <c r="E54" i="1"/>
  <c r="D54" i="1"/>
  <c r="C54" i="1"/>
  <c r="B54" i="1"/>
  <c r="I48" i="1"/>
  <c r="I55" i="1" s="1"/>
  <c r="H48" i="1"/>
  <c r="H55" i="1" s="1"/>
  <c r="G48" i="1"/>
  <c r="G55" i="1" s="1"/>
  <c r="F48" i="1"/>
  <c r="F55" i="1" s="1"/>
  <c r="E48" i="1"/>
  <c r="E55" i="1" s="1"/>
  <c r="D48" i="1"/>
  <c r="D55" i="1" s="1"/>
  <c r="C48" i="1"/>
  <c r="C55" i="1" s="1"/>
  <c r="C61" i="1" s="1"/>
  <c r="C147" i="1" s="1"/>
  <c r="B48" i="1"/>
  <c r="B55" i="1" s="1"/>
  <c r="I39" i="1"/>
  <c r="I40" i="1" s="1"/>
  <c r="H39" i="1"/>
  <c r="H40" i="1" s="1"/>
  <c r="G39" i="1"/>
  <c r="G40" i="1" s="1"/>
  <c r="F39" i="1"/>
  <c r="F40" i="1" s="1"/>
  <c r="E39" i="1"/>
  <c r="E40" i="1" s="1"/>
  <c r="D39" i="1"/>
  <c r="D40" i="1" s="1"/>
  <c r="C39" i="1"/>
  <c r="C40" i="1" s="1"/>
  <c r="B39" i="1"/>
  <c r="B40" i="1" s="1"/>
  <c r="I32" i="1"/>
  <c r="H32" i="1"/>
  <c r="G32" i="1"/>
  <c r="F32" i="1"/>
  <c r="E32" i="1"/>
  <c r="D32" i="1"/>
  <c r="C32" i="1"/>
  <c r="B32" i="1"/>
  <c r="I23" i="1"/>
  <c r="H23" i="1"/>
  <c r="G23" i="1"/>
  <c r="F23" i="1"/>
  <c r="E23" i="1"/>
  <c r="D23" i="1"/>
  <c r="C23" i="1"/>
  <c r="B23" i="1"/>
  <c r="I16" i="1"/>
  <c r="I24" i="1" s="1"/>
  <c r="H16" i="1"/>
  <c r="H24" i="1" s="1"/>
  <c r="G16" i="1"/>
  <c r="G24" i="1" s="1"/>
  <c r="F16" i="1"/>
  <c r="F24" i="1" s="1"/>
  <c r="E16" i="1"/>
  <c r="E24" i="1" s="1"/>
  <c r="D16" i="1"/>
  <c r="D24" i="1" s="1"/>
  <c r="C16" i="1"/>
  <c r="C24" i="1" s="1"/>
  <c r="B16" i="1"/>
  <c r="B24" i="1" s="1"/>
  <c r="F61" i="1" l="1"/>
  <c r="F147" i="1" s="1"/>
  <c r="G61" i="1"/>
  <c r="G147" i="1" s="1"/>
  <c r="H61" i="1"/>
  <c r="H147" i="1" s="1"/>
  <c r="E61" i="1"/>
  <c r="E147" i="1" s="1"/>
  <c r="I61" i="1"/>
  <c r="I147" i="1" s="1"/>
  <c r="D61" i="1"/>
  <c r="D147" i="1" s="1"/>
  <c r="B61" i="1"/>
  <c r="B147" i="1" s="1"/>
</calcChain>
</file>

<file path=xl/sharedStrings.xml><?xml version="1.0" encoding="utf-8"?>
<sst xmlns="http://schemas.openxmlformats.org/spreadsheetml/2006/main" count="148" uniqueCount="124">
  <si>
    <t>Account</t>
  </si>
  <si>
    <t>Test Year</t>
  </si>
  <si>
    <t>Base Period</t>
  </si>
  <si>
    <t>1. POWER PRODUCTION EXPENSES</t>
  </si>
  <si>
    <t>A. Steam Power Generation</t>
  </si>
  <si>
    <t>Operation</t>
  </si>
  <si>
    <t>(500) Operation Supervision and Engineering</t>
  </si>
  <si>
    <t>(501) Fuel</t>
  </si>
  <si>
    <t>(502) Steam Expenses</t>
  </si>
  <si>
    <t>(505) Electric Expenses</t>
  </si>
  <si>
    <t>(506) Miscellaneous Steam Power Expenses</t>
  </si>
  <si>
    <t>(507) Rents</t>
  </si>
  <si>
    <t>(509) Allowances</t>
  </si>
  <si>
    <t>TOTAL Operation</t>
  </si>
  <si>
    <t>Maintenance</t>
  </si>
  <si>
    <t>(510) Maintenance Supervision and Engineering</t>
  </si>
  <si>
    <t>(511) Maintenance of Structures</t>
  </si>
  <si>
    <t>(512) Maintenance of Boiler Plant</t>
  </si>
  <si>
    <t>(513) Maintenance of Electric Plant</t>
  </si>
  <si>
    <t>(514) Maintenance of Miscellaneous Steam Plant</t>
  </si>
  <si>
    <t>TOTAL Maintenance</t>
  </si>
  <si>
    <t>TOTAL Power Production Expenses - Steam Power</t>
  </si>
  <si>
    <t>B. Hydraulic Power Generation</t>
  </si>
  <si>
    <t>(535) Operation Supervision and Engineering</t>
  </si>
  <si>
    <t>(536) Water for Power</t>
  </si>
  <si>
    <t>(538) Electric Expenses</t>
  </si>
  <si>
    <t>(539) Misc. Hydraulic Power Generation Exp.</t>
  </si>
  <si>
    <t>(540) Rents</t>
  </si>
  <si>
    <t>(541) Maintenance Supervision and Engineering</t>
  </si>
  <si>
    <t>(542) Maintenance of Structures</t>
  </si>
  <si>
    <t>(543) Maintenance of Reservoirs, Dams, and Waterways</t>
  </si>
  <si>
    <t>(544) Maintenance of Electric Plant</t>
  </si>
  <si>
    <t>(545) Maintenance of Misc. Hydraulic Plant</t>
  </si>
  <si>
    <t>TOTAL Power Production Expenses - Hydraulic Power</t>
  </si>
  <si>
    <t>C. Other Power Generation</t>
  </si>
  <si>
    <t>(546) Operation Supervision and Engineering</t>
  </si>
  <si>
    <t>(547) Fuel</t>
  </si>
  <si>
    <t>(548) Generation Expenses</t>
  </si>
  <si>
    <t>(549) Miscellaneous Other Power Generation Expenses</t>
  </si>
  <si>
    <t>(550) Rents</t>
  </si>
  <si>
    <t>(551) Maintenance Supervision and Engineering</t>
  </si>
  <si>
    <t>(552) Maintenance of Structures</t>
  </si>
  <si>
    <t>(553) Maintenance of Generating and Electric Plant</t>
  </si>
  <si>
    <t>(554) Maintenance of Misc. Other Power Gen. Plant</t>
  </si>
  <si>
    <t>TOTAL Power Production Expenses - Other Power</t>
  </si>
  <si>
    <t>D. Other Power Supply Expenses</t>
  </si>
  <si>
    <t>(555) Purchased Power</t>
  </si>
  <si>
    <t>(556) System Control and Load Dispatching</t>
  </si>
  <si>
    <t>(557) Other Expenses</t>
  </si>
  <si>
    <t>TOTAL Other Power Supply Expenses</t>
  </si>
  <si>
    <t>TOTAL Power Production Expenses</t>
  </si>
  <si>
    <t>2. TRANSMISSION EXPENSES</t>
  </si>
  <si>
    <t>(560) Operation Supervision and Engineering</t>
  </si>
  <si>
    <t>(561) Load Dispatching</t>
  </si>
  <si>
    <t>(562) Station Expenses</t>
  </si>
  <si>
    <t>(563) Overhead Lines Expense</t>
  </si>
  <si>
    <t>(565) Transmission of Electricity by Others</t>
  </si>
  <si>
    <t>(566) Miscellaneous Transmission Expenses</t>
  </si>
  <si>
    <t>(567) Rents</t>
  </si>
  <si>
    <t>(569) Maintenance of Structures</t>
  </si>
  <si>
    <t>(570) Maintenance of Station Equipment</t>
  </si>
  <si>
    <t>(571) Maintenance of Overhead Lines</t>
  </si>
  <si>
    <t>(573) Maintenance of Misc. Transmission Plant</t>
  </si>
  <si>
    <t>TOTAL Transmission Expenses</t>
  </si>
  <si>
    <t>3. REGIONAL MARKET EXPENSES</t>
  </si>
  <si>
    <t>(575.7) Market Facilitation, Monitoring and Compliance Svcs</t>
  </si>
  <si>
    <t>4. DISTRIBUTION EXPENSES</t>
  </si>
  <si>
    <t>(580) Operation Supervision and Engineering</t>
  </si>
  <si>
    <t>(581) Load Dispatching</t>
  </si>
  <si>
    <t>(582) Stations Expenses</t>
  </si>
  <si>
    <t>(583) Overhead Line Expenses</t>
  </si>
  <si>
    <t>(584) Underground Line Expenses</t>
  </si>
  <si>
    <t>(585) Street Lighting and Signal System Expenses</t>
  </si>
  <si>
    <t>(586) Meter Expenses</t>
  </si>
  <si>
    <t>(587) Customer Installations Expenses</t>
  </si>
  <si>
    <t>(588) Miscellaneous Expenses</t>
  </si>
  <si>
    <t>(589) Rents</t>
  </si>
  <si>
    <t>(590) Maintenance Supervision and Engineering</t>
  </si>
  <si>
    <t>(592) Maintenance of Station Equipment</t>
  </si>
  <si>
    <t>(593) Maintenance of Overhead Lines</t>
  </si>
  <si>
    <t>(594) Maintenance of Underground Lines</t>
  </si>
  <si>
    <t>(595) Maintenance of Line Transformers</t>
  </si>
  <si>
    <t>(596) Maintenance of Street Lighting and Signal Systems</t>
  </si>
  <si>
    <t>(597) Maintenance of Meters</t>
  </si>
  <si>
    <t>(598) Maintenance of Miscellaneous Distribution Plant</t>
  </si>
  <si>
    <t>(880) Maintenance of Miscellaneous Gas Distribution Plant</t>
  </si>
  <si>
    <t>TOTAL Distribution Expenses</t>
  </si>
  <si>
    <t>5. CUSTOMER ACCOUNTS EXPENSES</t>
  </si>
  <si>
    <t>(901) Supervision</t>
  </si>
  <si>
    <t>(902) Meter Reading Expenses</t>
  </si>
  <si>
    <t>(903) Customer Records and Collection Expenses</t>
  </si>
  <si>
    <t>(904) Uncollectible Accounts</t>
  </si>
  <si>
    <t>(905) Miscellaneous Customer Accounts Expenses</t>
  </si>
  <si>
    <t>TOTAL Customer Accounts Expenses</t>
  </si>
  <si>
    <t>6. CUSTOMER SERVICE AND INFORMATIONAL EXP.</t>
  </si>
  <si>
    <t>(907) Supervision</t>
  </si>
  <si>
    <t>(908) Customer Assistance Expenses</t>
  </si>
  <si>
    <t>(909) Informational and Instructional Expenses</t>
  </si>
  <si>
    <t>(910) Misc. Customer Service and Information Expenses</t>
  </si>
  <si>
    <t>TOTAL Customer Service and Informational Expenses</t>
  </si>
  <si>
    <t>7. SALES EXPENSES</t>
  </si>
  <si>
    <t>(912) Demonstrating and Selling Expenses</t>
  </si>
  <si>
    <t>(913) Advertising Expenses</t>
  </si>
  <si>
    <t>TOTAL SALES EXPENSES</t>
  </si>
  <si>
    <t>8. ADMINISTRATIVE AND GENERAL EXPENSES</t>
  </si>
  <si>
    <t>(920) Administrative and General Salaries</t>
  </si>
  <si>
    <t>(921) Office Supplies and Expenses</t>
  </si>
  <si>
    <t>(Less) (922) Administrative Exp. Transferred-Credit</t>
  </si>
  <si>
    <t>(923) Outside Services Employed</t>
  </si>
  <si>
    <t>(924) Property Insurance</t>
  </si>
  <si>
    <t>(925) Injuries and Damages</t>
  </si>
  <si>
    <t>(926) Employee Pensions and Benefits</t>
  </si>
  <si>
    <t>(927) Franchise Requirements</t>
  </si>
  <si>
    <t>(928) Regulatory Commission Expenses</t>
  </si>
  <si>
    <t>(929) (Less) Duplicate Charges-Cr.</t>
  </si>
  <si>
    <t>(930.1) General Advertising Expenses</t>
  </si>
  <si>
    <t>(930.2) Miscellaneous General Expenses</t>
  </si>
  <si>
    <t>(931) Rents</t>
  </si>
  <si>
    <t>(935) Maintenance of General Plant</t>
  </si>
  <si>
    <t>TOTAL Admin &amp; General Expenses</t>
  </si>
  <si>
    <t>TOTAL Electric Operation and Maintenance Expenses</t>
  </si>
  <si>
    <t>Kentucky Utilities Company</t>
  </si>
  <si>
    <t>Total Company</t>
  </si>
  <si>
    <t>REPORTING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</si>
</sst>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39" fontId="4" fillId="0" borderId="0" xfId="2" applyNumberFormat="1" applyFont="1" applyAlignment="1">
      <alignment horizontal="centerContinuous"/>
    </xf>
    <xf numFmtId="0" fontId="5" fillId="0" borderId="0" xfId="0" applyFont="1"/>
    <xf numFmtId="0" fontId="4" fillId="0" borderId="0" xfId="2" applyFont="1"/>
    <xf numFmtId="49" fontId="3" fillId="0" borderId="0" xfId="2" applyNumberFormat="1" applyFont="1" applyAlignment="1">
      <alignment horizont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49" fontId="4" fillId="0" borderId="0" xfId="2" applyNumberFormat="1" applyFont="1"/>
    <xf numFmtId="41" fontId="4" fillId="0" borderId="0" xfId="2" applyNumberFormat="1" applyFont="1"/>
    <xf numFmtId="49" fontId="3" fillId="0" borderId="0" xfId="2" applyNumberFormat="1" applyFont="1" applyAlignment="1">
      <alignment horizontal="right"/>
    </xf>
    <xf numFmtId="164" fontId="4" fillId="0" borderId="0" xfId="3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3" applyNumberFormat="1" applyFont="1" applyFill="1" applyAlignment="1">
      <alignment horizontal="center"/>
    </xf>
    <xf numFmtId="49" fontId="3" fillId="0" borderId="0" xfId="2" applyNumberFormat="1" applyFont="1"/>
    <xf numFmtId="164" fontId="3" fillId="0" borderId="0" xfId="3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41" fontId="3" fillId="0" borderId="0" xfId="2" applyNumberFormat="1" applyFont="1"/>
    <xf numFmtId="164" fontId="3" fillId="0" borderId="0" xfId="1" applyNumberFormat="1" applyFont="1" applyFill="1"/>
    <xf numFmtId="164" fontId="4" fillId="0" borderId="0" xfId="1" applyNumberFormat="1" applyFont="1" applyFill="1"/>
    <xf numFmtId="0" fontId="3" fillId="0" borderId="0" xfId="2" applyFont="1"/>
    <xf numFmtId="0" fontId="3" fillId="0" borderId="1" xfId="2" applyFont="1" applyBorder="1" applyAlignment="1">
      <alignment horizontal="center"/>
    </xf>
  </cellXfs>
  <cellStyles count="4">
    <cellStyle name="Comma" xfId="1" builtinId="3"/>
    <cellStyle name="Comma 2" xfId="3" xr:uid="{07F73D66-DA15-4542-A857-08A2218D42D9}"/>
    <cellStyle name="Normal" xfId="0" builtinId="0"/>
    <cellStyle name="Normal 2" xfId="2" xr:uid="{4AEC2BD7-2701-485C-B4F0-CF185DD6F0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7"/>
  <sheetViews>
    <sheetView tabSelected="1" zoomScaleNormal="100" workbookViewId="0"/>
  </sheetViews>
  <sheetFormatPr defaultRowHeight="12.75" x14ac:dyDescent="0.2"/>
  <cols>
    <col min="1" max="1" width="48.28515625" style="4" bestFit="1" customWidth="1"/>
    <col min="2" max="8" width="12" style="4" bestFit="1" customWidth="1"/>
    <col min="9" max="9" width="13.5703125" style="4" bestFit="1" customWidth="1"/>
    <col min="10" max="16384" width="9.140625" style="4"/>
  </cols>
  <sheetData>
    <row r="1" spans="1:9" x14ac:dyDescent="0.2">
      <c r="A1" s="1" t="s">
        <v>121</v>
      </c>
      <c r="B1" s="2"/>
      <c r="C1" s="2"/>
      <c r="D1" s="2"/>
      <c r="E1" s="2"/>
      <c r="F1" s="2"/>
      <c r="G1" s="3"/>
      <c r="H1" s="3"/>
      <c r="I1" s="3"/>
    </row>
    <row r="2" spans="1:9" x14ac:dyDescent="0.2">
      <c r="A2" s="1" t="s">
        <v>122</v>
      </c>
      <c r="B2" s="2"/>
      <c r="C2" s="2"/>
      <c r="D2" s="2"/>
      <c r="E2" s="2"/>
      <c r="F2" s="2"/>
      <c r="G2" s="3"/>
      <c r="H2" s="3"/>
      <c r="I2" s="3"/>
    </row>
    <row r="3" spans="1:9" x14ac:dyDescent="0.2">
      <c r="A3" s="1"/>
      <c r="B3" s="2"/>
      <c r="C3" s="2"/>
      <c r="D3" s="2"/>
      <c r="E3" s="2"/>
      <c r="F3" s="2"/>
      <c r="G3" s="3"/>
      <c r="H3" s="3"/>
      <c r="I3" s="3"/>
    </row>
    <row r="4" spans="1:9" x14ac:dyDescent="0.2">
      <c r="A4" s="5"/>
      <c r="B4" s="25" t="s">
        <v>123</v>
      </c>
      <c r="C4" s="25"/>
      <c r="D4" s="25"/>
      <c r="E4" s="25"/>
      <c r="F4" s="25"/>
      <c r="G4" s="25"/>
      <c r="H4" s="25"/>
      <c r="I4" s="25"/>
    </row>
    <row r="5" spans="1:9" x14ac:dyDescent="0.2">
      <c r="A5" s="6" t="s">
        <v>0</v>
      </c>
      <c r="B5" s="7" t="s">
        <v>1</v>
      </c>
      <c r="C5" s="7" t="s">
        <v>2</v>
      </c>
      <c r="D5" s="8">
        <v>2020</v>
      </c>
      <c r="E5" s="9">
        <v>2019</v>
      </c>
      <c r="F5" s="9">
        <v>2018</v>
      </c>
      <c r="G5" s="9">
        <v>2017</v>
      </c>
      <c r="H5" s="9">
        <v>2016</v>
      </c>
      <c r="I5" s="9">
        <v>2015</v>
      </c>
    </row>
    <row r="6" spans="1:9" x14ac:dyDescent="0.2">
      <c r="A6" s="10" t="s">
        <v>3</v>
      </c>
      <c r="B6" s="11"/>
      <c r="C6" s="12"/>
      <c r="D6" s="12"/>
      <c r="E6" s="12"/>
      <c r="F6" s="12"/>
      <c r="G6" s="12"/>
      <c r="H6" s="12"/>
      <c r="I6" s="12"/>
    </row>
    <row r="7" spans="1:9" x14ac:dyDescent="0.2">
      <c r="A7" s="10" t="s">
        <v>4</v>
      </c>
      <c r="B7" s="11"/>
      <c r="C7" s="12"/>
      <c r="D7" s="12"/>
      <c r="E7" s="12"/>
      <c r="F7" s="12"/>
      <c r="G7" s="12"/>
      <c r="H7" s="12"/>
      <c r="I7" s="12"/>
    </row>
    <row r="8" spans="1:9" x14ac:dyDescent="0.2">
      <c r="A8" s="10" t="s">
        <v>5</v>
      </c>
      <c r="B8" s="11"/>
      <c r="C8" s="13"/>
      <c r="D8" s="13"/>
      <c r="E8" s="13"/>
      <c r="F8" s="13"/>
      <c r="G8" s="13"/>
      <c r="H8" s="13"/>
      <c r="I8" s="13"/>
    </row>
    <row r="9" spans="1:9" x14ac:dyDescent="0.2">
      <c r="A9" s="10" t="s">
        <v>6</v>
      </c>
      <c r="B9" s="11">
        <v>5781070</v>
      </c>
      <c r="C9" s="14">
        <v>6091774.3699999908</v>
      </c>
      <c r="D9" s="14">
        <v>5180777</v>
      </c>
      <c r="E9" s="14">
        <v>7719871</v>
      </c>
      <c r="F9" s="14">
        <v>7598497</v>
      </c>
      <c r="G9" s="14">
        <v>8486220</v>
      </c>
      <c r="H9" s="14">
        <v>9288850</v>
      </c>
      <c r="I9" s="14">
        <v>10412572</v>
      </c>
    </row>
    <row r="10" spans="1:9" x14ac:dyDescent="0.2">
      <c r="A10" s="5" t="s">
        <v>7</v>
      </c>
      <c r="B10" s="11">
        <v>291334052.77607709</v>
      </c>
      <c r="C10" s="14">
        <v>293479482.80536169</v>
      </c>
      <c r="D10" s="14">
        <v>296805138</v>
      </c>
      <c r="E10" s="14">
        <v>298752527</v>
      </c>
      <c r="F10" s="14">
        <v>356332418</v>
      </c>
      <c r="G10" s="14">
        <v>363699361</v>
      </c>
      <c r="H10" s="14">
        <v>371454709</v>
      </c>
      <c r="I10" s="14">
        <v>434997400</v>
      </c>
    </row>
    <row r="11" spans="1:9" x14ac:dyDescent="0.2">
      <c r="A11" s="10" t="s">
        <v>8</v>
      </c>
      <c r="B11" s="11">
        <v>23067668.999999978</v>
      </c>
      <c r="C11" s="14">
        <v>21832971.649999898</v>
      </c>
      <c r="D11" s="14">
        <v>18142350</v>
      </c>
      <c r="E11" s="14">
        <v>16144191</v>
      </c>
      <c r="F11" s="14">
        <v>18814306</v>
      </c>
      <c r="G11" s="14">
        <v>21054934</v>
      </c>
      <c r="H11" s="14">
        <v>21621417</v>
      </c>
      <c r="I11" s="14">
        <v>22908345</v>
      </c>
    </row>
    <row r="12" spans="1:9" x14ac:dyDescent="0.2">
      <c r="A12" s="10" t="s">
        <v>9</v>
      </c>
      <c r="B12" s="11">
        <v>8674239</v>
      </c>
      <c r="C12" s="14">
        <v>7641902.1799999997</v>
      </c>
      <c r="D12" s="14">
        <v>7500009</v>
      </c>
      <c r="E12" s="14">
        <v>7914097</v>
      </c>
      <c r="F12" s="14">
        <v>8202363</v>
      </c>
      <c r="G12" s="14">
        <v>8005105</v>
      </c>
      <c r="H12" s="14">
        <v>7906668</v>
      </c>
      <c r="I12" s="14">
        <v>8264603</v>
      </c>
    </row>
    <row r="13" spans="1:9" x14ac:dyDescent="0.2">
      <c r="A13" s="10" t="s">
        <v>10</v>
      </c>
      <c r="B13" s="11">
        <v>27100465.999999981</v>
      </c>
      <c r="C13" s="14">
        <v>28201785.500000004</v>
      </c>
      <c r="D13" s="14">
        <v>27210648</v>
      </c>
      <c r="E13" s="14">
        <v>23947184</v>
      </c>
      <c r="F13" s="14">
        <v>26962473</v>
      </c>
      <c r="G13" s="14">
        <v>31190975</v>
      </c>
      <c r="H13" s="14">
        <v>31929935</v>
      </c>
      <c r="I13" s="14">
        <v>30618338</v>
      </c>
    </row>
    <row r="14" spans="1:9" x14ac:dyDescent="0.2">
      <c r="A14" s="10" t="s">
        <v>11</v>
      </c>
      <c r="B14" s="11">
        <v>0</v>
      </c>
      <c r="C14" s="15">
        <v>0</v>
      </c>
      <c r="D14" s="16">
        <v>0</v>
      </c>
      <c r="E14" s="16">
        <v>0</v>
      </c>
      <c r="F14" s="14">
        <v>11000</v>
      </c>
      <c r="G14" s="14">
        <v>12000</v>
      </c>
      <c r="H14" s="14">
        <v>12000</v>
      </c>
      <c r="I14" s="14">
        <v>12000</v>
      </c>
    </row>
    <row r="15" spans="1:9" x14ac:dyDescent="0.2">
      <c r="A15" s="10" t="s">
        <v>12</v>
      </c>
      <c r="B15" s="11">
        <v>0</v>
      </c>
      <c r="C15" s="14">
        <v>1010.4000000000001</v>
      </c>
      <c r="D15" s="14">
        <v>1953</v>
      </c>
      <c r="E15" s="14">
        <v>2193</v>
      </c>
      <c r="F15" s="14">
        <v>3467</v>
      </c>
      <c r="G15" s="14">
        <v>3943</v>
      </c>
      <c r="H15" s="14">
        <v>5176</v>
      </c>
      <c r="I15" s="14">
        <v>18228</v>
      </c>
    </row>
    <row r="16" spans="1:9" x14ac:dyDescent="0.2">
      <c r="A16" s="17" t="s">
        <v>13</v>
      </c>
      <c r="B16" s="18">
        <f t="shared" ref="B16:I16" si="0">SUM(B9:B15)</f>
        <v>355957496.77607709</v>
      </c>
      <c r="C16" s="19">
        <f t="shared" si="0"/>
        <v>357248926.90536159</v>
      </c>
      <c r="D16" s="18">
        <f t="shared" si="0"/>
        <v>354840875</v>
      </c>
      <c r="E16" s="18">
        <f t="shared" si="0"/>
        <v>354480063</v>
      </c>
      <c r="F16" s="18">
        <f t="shared" si="0"/>
        <v>417924524</v>
      </c>
      <c r="G16" s="18">
        <f t="shared" si="0"/>
        <v>432452538</v>
      </c>
      <c r="H16" s="18">
        <f t="shared" si="0"/>
        <v>442218755</v>
      </c>
      <c r="I16" s="18">
        <f t="shared" si="0"/>
        <v>507231486</v>
      </c>
    </row>
    <row r="17" spans="1:9" x14ac:dyDescent="0.2">
      <c r="A17" s="10" t="s">
        <v>14</v>
      </c>
      <c r="B17" s="13"/>
      <c r="C17" s="20"/>
      <c r="D17" s="13"/>
      <c r="E17" s="13"/>
      <c r="F17" s="13"/>
      <c r="G17" s="13"/>
      <c r="H17" s="13"/>
      <c r="I17" s="13"/>
    </row>
    <row r="18" spans="1:9" x14ac:dyDescent="0.2">
      <c r="A18" s="10" t="s">
        <v>15</v>
      </c>
      <c r="B18" s="11">
        <v>13384626.999999991</v>
      </c>
      <c r="C18" s="14">
        <v>11469011.82</v>
      </c>
      <c r="D18" s="14">
        <v>11580462</v>
      </c>
      <c r="E18" s="14">
        <v>10232908</v>
      </c>
      <c r="F18" s="14">
        <v>10311337</v>
      </c>
      <c r="G18" s="14">
        <v>8969035</v>
      </c>
      <c r="H18" s="14">
        <v>9373613</v>
      </c>
      <c r="I18" s="14">
        <v>8805551</v>
      </c>
    </row>
    <row r="19" spans="1:9" x14ac:dyDescent="0.2">
      <c r="A19" s="10" t="s">
        <v>16</v>
      </c>
      <c r="B19" s="11">
        <v>10694670.999999998</v>
      </c>
      <c r="C19" s="14">
        <v>11118803.479999898</v>
      </c>
      <c r="D19" s="14">
        <v>10379814</v>
      </c>
      <c r="E19" s="14">
        <v>10422426</v>
      </c>
      <c r="F19" s="14">
        <v>10115237</v>
      </c>
      <c r="G19" s="14">
        <v>8008657</v>
      </c>
      <c r="H19" s="14">
        <v>8914241</v>
      </c>
      <c r="I19" s="14">
        <v>7740621</v>
      </c>
    </row>
    <row r="20" spans="1:9" x14ac:dyDescent="0.2">
      <c r="A20" s="10" t="s">
        <v>17</v>
      </c>
      <c r="B20" s="11">
        <v>52235846.999999993</v>
      </c>
      <c r="C20" s="14">
        <v>41771152.199999981</v>
      </c>
      <c r="D20" s="14">
        <v>42892574</v>
      </c>
      <c r="E20" s="14">
        <v>48408247</v>
      </c>
      <c r="F20" s="14">
        <v>49722917</v>
      </c>
      <c r="G20" s="14">
        <v>42741411</v>
      </c>
      <c r="H20" s="14">
        <v>41554256</v>
      </c>
      <c r="I20" s="14">
        <v>44608302</v>
      </c>
    </row>
    <row r="21" spans="1:9" x14ac:dyDescent="0.2">
      <c r="A21" s="10" t="s">
        <v>18</v>
      </c>
      <c r="B21" s="11">
        <v>12661452.999999989</v>
      </c>
      <c r="C21" s="14">
        <v>9031283.8799999915</v>
      </c>
      <c r="D21" s="14">
        <v>9216374</v>
      </c>
      <c r="E21" s="14">
        <v>11774994</v>
      </c>
      <c r="F21" s="14">
        <v>11502852</v>
      </c>
      <c r="G21" s="14">
        <v>8628857</v>
      </c>
      <c r="H21" s="14">
        <v>9690726</v>
      </c>
      <c r="I21" s="14">
        <v>16581871</v>
      </c>
    </row>
    <row r="22" spans="1:9" x14ac:dyDescent="0.2">
      <c r="A22" s="10" t="s">
        <v>19</v>
      </c>
      <c r="B22" s="11">
        <v>3723988</v>
      </c>
      <c r="C22" s="14">
        <v>3070848.0600000005</v>
      </c>
      <c r="D22" s="14">
        <v>3260103</v>
      </c>
      <c r="E22" s="14">
        <v>3225100</v>
      </c>
      <c r="F22" s="14">
        <v>3465917</v>
      </c>
      <c r="G22" s="14">
        <v>2843366</v>
      </c>
      <c r="H22" s="14">
        <v>3183676</v>
      </c>
      <c r="I22" s="14">
        <v>3008084</v>
      </c>
    </row>
    <row r="23" spans="1:9" x14ac:dyDescent="0.2">
      <c r="A23" s="17" t="s">
        <v>20</v>
      </c>
      <c r="B23" s="18">
        <f t="shared" ref="B23:I23" si="1">SUM(B18:B22)</f>
        <v>92700585.99999997</v>
      </c>
      <c r="C23" s="19">
        <f t="shared" si="1"/>
        <v>76461099.439999878</v>
      </c>
      <c r="D23" s="18">
        <f t="shared" si="1"/>
        <v>77329327</v>
      </c>
      <c r="E23" s="18">
        <f t="shared" si="1"/>
        <v>84063675</v>
      </c>
      <c r="F23" s="18">
        <f t="shared" si="1"/>
        <v>85118260</v>
      </c>
      <c r="G23" s="18">
        <f t="shared" si="1"/>
        <v>71191326</v>
      </c>
      <c r="H23" s="18">
        <f t="shared" si="1"/>
        <v>72716512</v>
      </c>
      <c r="I23" s="18">
        <f t="shared" si="1"/>
        <v>80744429</v>
      </c>
    </row>
    <row r="24" spans="1:9" x14ac:dyDescent="0.2">
      <c r="A24" s="17" t="s">
        <v>21</v>
      </c>
      <c r="B24" s="21">
        <f t="shared" ref="B24:I24" si="2">B16+B23</f>
        <v>448658082.77607703</v>
      </c>
      <c r="C24" s="21">
        <f t="shared" si="2"/>
        <v>433710026.34536147</v>
      </c>
      <c r="D24" s="21">
        <f t="shared" si="2"/>
        <v>432170202</v>
      </c>
      <c r="E24" s="21">
        <f t="shared" si="2"/>
        <v>438543738</v>
      </c>
      <c r="F24" s="21">
        <f t="shared" si="2"/>
        <v>503042784</v>
      </c>
      <c r="G24" s="21">
        <f t="shared" si="2"/>
        <v>503643864</v>
      </c>
      <c r="H24" s="21">
        <f t="shared" si="2"/>
        <v>514935267</v>
      </c>
      <c r="I24" s="21">
        <f t="shared" si="2"/>
        <v>587975915</v>
      </c>
    </row>
    <row r="25" spans="1:9" x14ac:dyDescent="0.2">
      <c r="A25" s="10" t="s">
        <v>22</v>
      </c>
      <c r="B25" s="13"/>
      <c r="C25" s="20"/>
      <c r="D25" s="13"/>
      <c r="E25" s="13"/>
      <c r="F25" s="13"/>
      <c r="G25" s="13"/>
      <c r="H25" s="13"/>
      <c r="I25" s="13"/>
    </row>
    <row r="26" spans="1:9" x14ac:dyDescent="0.2">
      <c r="A26" s="10" t="s">
        <v>5</v>
      </c>
      <c r="B26" s="11"/>
      <c r="C26" s="20"/>
      <c r="D26" s="13"/>
      <c r="E26" s="13"/>
      <c r="F26" s="13"/>
      <c r="G26" s="13"/>
      <c r="H26" s="13"/>
      <c r="I26" s="13"/>
    </row>
    <row r="27" spans="1:9" x14ac:dyDescent="0.2">
      <c r="A27" s="10" t="s">
        <v>23</v>
      </c>
      <c r="B27" s="11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x14ac:dyDescent="0.2">
      <c r="A28" s="10" t="s">
        <v>24</v>
      </c>
      <c r="B28" s="11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</row>
    <row r="29" spans="1:9" x14ac:dyDescent="0.2">
      <c r="A29" s="10" t="s">
        <v>25</v>
      </c>
      <c r="B29" s="11">
        <v>0</v>
      </c>
      <c r="C29" s="14">
        <v>0</v>
      </c>
      <c r="D29" s="14">
        <v>0</v>
      </c>
      <c r="E29" s="14">
        <v>0</v>
      </c>
      <c r="F29" s="14">
        <v>11464</v>
      </c>
      <c r="G29" s="14">
        <v>0</v>
      </c>
      <c r="H29" s="14">
        <v>0</v>
      </c>
      <c r="I29" s="14">
        <v>0</v>
      </c>
    </row>
    <row r="30" spans="1:9" x14ac:dyDescent="0.2">
      <c r="A30" s="10" t="s">
        <v>26</v>
      </c>
      <c r="B30" s="11">
        <v>11310</v>
      </c>
      <c r="C30" s="14">
        <v>34264.57</v>
      </c>
      <c r="D30" s="14">
        <v>42580</v>
      </c>
      <c r="E30" s="14">
        <v>40827</v>
      </c>
      <c r="F30" s="14">
        <v>66432</v>
      </c>
      <c r="G30" s="14">
        <v>38820</v>
      </c>
      <c r="H30" s="14">
        <v>13346</v>
      </c>
      <c r="I30" s="14">
        <v>60343</v>
      </c>
    </row>
    <row r="31" spans="1:9" x14ac:dyDescent="0.2">
      <c r="A31" s="10" t="s">
        <v>27</v>
      </c>
      <c r="B31" s="11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</row>
    <row r="32" spans="1:9" x14ac:dyDescent="0.2">
      <c r="A32" s="17" t="s">
        <v>13</v>
      </c>
      <c r="B32" s="18">
        <f t="shared" ref="B32:I32" si="3">SUM(B27:B31)</f>
        <v>11310</v>
      </c>
      <c r="C32" s="19">
        <f t="shared" si="3"/>
        <v>34264.57</v>
      </c>
      <c r="D32" s="18">
        <f t="shared" si="3"/>
        <v>42580</v>
      </c>
      <c r="E32" s="18">
        <f t="shared" si="3"/>
        <v>40827</v>
      </c>
      <c r="F32" s="18">
        <f t="shared" si="3"/>
        <v>77896</v>
      </c>
      <c r="G32" s="18">
        <f t="shared" si="3"/>
        <v>38820</v>
      </c>
      <c r="H32" s="18">
        <f t="shared" si="3"/>
        <v>13346</v>
      </c>
      <c r="I32" s="18">
        <f t="shared" si="3"/>
        <v>60343</v>
      </c>
    </row>
    <row r="33" spans="1:9" x14ac:dyDescent="0.2">
      <c r="A33" s="10" t="s">
        <v>14</v>
      </c>
      <c r="B33" s="11"/>
      <c r="C33" s="20"/>
      <c r="D33" s="13"/>
      <c r="E33" s="13"/>
      <c r="F33" s="13"/>
      <c r="G33" s="13"/>
      <c r="H33" s="13"/>
      <c r="I33" s="13"/>
    </row>
    <row r="34" spans="1:9" x14ac:dyDescent="0.2">
      <c r="A34" s="10" t="s">
        <v>28</v>
      </c>
      <c r="B34" s="11">
        <v>194762</v>
      </c>
      <c r="C34" s="14">
        <v>143888.75999999998</v>
      </c>
      <c r="D34" s="14">
        <v>70143</v>
      </c>
      <c r="E34" s="14">
        <v>234713</v>
      </c>
      <c r="F34" s="14">
        <v>189132</v>
      </c>
      <c r="G34" s="14">
        <v>122176</v>
      </c>
      <c r="H34" s="14">
        <v>119814</v>
      </c>
      <c r="I34" s="14">
        <v>130012</v>
      </c>
    </row>
    <row r="35" spans="1:9" x14ac:dyDescent="0.2">
      <c r="A35" s="10" t="s">
        <v>29</v>
      </c>
      <c r="B35" s="11">
        <v>174225</v>
      </c>
      <c r="C35" s="14">
        <v>245712.71999999997</v>
      </c>
      <c r="D35" s="14">
        <v>234187</v>
      </c>
      <c r="E35" s="14">
        <v>232846</v>
      </c>
      <c r="F35" s="14">
        <v>111964</v>
      </c>
      <c r="G35" s="14">
        <v>89296</v>
      </c>
      <c r="H35" s="14">
        <v>185940</v>
      </c>
      <c r="I35" s="14">
        <v>810430</v>
      </c>
    </row>
    <row r="36" spans="1:9" x14ac:dyDescent="0.2">
      <c r="A36" s="10" t="s">
        <v>30</v>
      </c>
      <c r="B36" s="11">
        <v>27402</v>
      </c>
      <c r="C36" s="14">
        <v>16825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6398</v>
      </c>
    </row>
    <row r="37" spans="1:9" x14ac:dyDescent="0.2">
      <c r="A37" s="10" t="s">
        <v>31</v>
      </c>
      <c r="B37" s="11">
        <v>80158</v>
      </c>
      <c r="C37" s="14">
        <v>76087.649999999907</v>
      </c>
      <c r="D37" s="14">
        <v>72456</v>
      </c>
      <c r="E37" s="14">
        <v>63086</v>
      </c>
      <c r="F37" s="14">
        <v>69262</v>
      </c>
      <c r="G37" s="14">
        <v>79361</v>
      </c>
      <c r="H37" s="14">
        <v>67167</v>
      </c>
      <c r="I37" s="14">
        <v>44739</v>
      </c>
    </row>
    <row r="38" spans="1:9" x14ac:dyDescent="0.2">
      <c r="A38" s="10" t="s">
        <v>32</v>
      </c>
      <c r="B38" s="11">
        <v>140220</v>
      </c>
      <c r="C38" s="14">
        <v>13280.1899999999</v>
      </c>
      <c r="D38" s="14">
        <v>10725</v>
      </c>
      <c r="E38" s="14">
        <v>46319</v>
      </c>
      <c r="F38" s="14">
        <v>5824</v>
      </c>
      <c r="G38" s="14">
        <v>6351</v>
      </c>
      <c r="H38" s="14">
        <v>5684</v>
      </c>
      <c r="I38" s="14">
        <v>5405</v>
      </c>
    </row>
    <row r="39" spans="1:9" x14ac:dyDescent="0.2">
      <c r="A39" s="17" t="s">
        <v>20</v>
      </c>
      <c r="B39" s="21">
        <f t="shared" ref="B39:I39" si="4">SUM(B34:B38)</f>
        <v>616767</v>
      </c>
      <c r="C39" s="22">
        <f t="shared" si="4"/>
        <v>495794.31999999977</v>
      </c>
      <c r="D39" s="21">
        <f t="shared" si="4"/>
        <v>387511</v>
      </c>
      <c r="E39" s="21">
        <f t="shared" si="4"/>
        <v>576964</v>
      </c>
      <c r="F39" s="21">
        <f t="shared" si="4"/>
        <v>376182</v>
      </c>
      <c r="G39" s="21">
        <f t="shared" si="4"/>
        <v>297184</v>
      </c>
      <c r="H39" s="21">
        <f t="shared" si="4"/>
        <v>378605</v>
      </c>
      <c r="I39" s="21">
        <f t="shared" si="4"/>
        <v>996984</v>
      </c>
    </row>
    <row r="40" spans="1:9" x14ac:dyDescent="0.2">
      <c r="A40" s="17" t="s">
        <v>33</v>
      </c>
      <c r="B40" s="18">
        <f t="shared" ref="B40:I40" si="5">SUM(B39,B32)</f>
        <v>628077</v>
      </c>
      <c r="C40" s="19">
        <f t="shared" si="5"/>
        <v>530058.88999999978</v>
      </c>
      <c r="D40" s="18">
        <f t="shared" si="5"/>
        <v>430091</v>
      </c>
      <c r="E40" s="18">
        <f t="shared" si="5"/>
        <v>617791</v>
      </c>
      <c r="F40" s="18">
        <f t="shared" si="5"/>
        <v>454078</v>
      </c>
      <c r="G40" s="18">
        <f t="shared" si="5"/>
        <v>336004</v>
      </c>
      <c r="H40" s="18">
        <f t="shared" si="5"/>
        <v>391951</v>
      </c>
      <c r="I40" s="18">
        <f t="shared" si="5"/>
        <v>1057327</v>
      </c>
    </row>
    <row r="41" spans="1:9" x14ac:dyDescent="0.2">
      <c r="A41" s="10" t="s">
        <v>34</v>
      </c>
      <c r="B41" s="11"/>
      <c r="C41" s="23"/>
      <c r="D41" s="11"/>
      <c r="E41" s="11"/>
      <c r="F41" s="11"/>
      <c r="G41" s="11"/>
      <c r="H41" s="11"/>
      <c r="I41" s="11"/>
    </row>
    <row r="42" spans="1:9" x14ac:dyDescent="0.2">
      <c r="A42" s="10" t="s">
        <v>5</v>
      </c>
      <c r="B42" s="11"/>
      <c r="C42" s="19"/>
      <c r="D42" s="18"/>
      <c r="E42" s="18"/>
      <c r="F42" s="18"/>
      <c r="G42" s="18"/>
      <c r="H42" s="18"/>
      <c r="I42" s="18"/>
    </row>
    <row r="43" spans="1:9" x14ac:dyDescent="0.2">
      <c r="A43" s="10" t="s">
        <v>35</v>
      </c>
      <c r="B43" s="11">
        <v>689949</v>
      </c>
      <c r="C43" s="14">
        <v>950016.25</v>
      </c>
      <c r="D43" s="14">
        <v>921819</v>
      </c>
      <c r="E43" s="14">
        <v>1392653</v>
      </c>
      <c r="F43" s="14">
        <v>1330903</v>
      </c>
      <c r="G43" s="14">
        <v>1160715</v>
      </c>
      <c r="H43" s="14">
        <v>1238495</v>
      </c>
      <c r="I43" s="14">
        <v>691003</v>
      </c>
    </row>
    <row r="44" spans="1:9" x14ac:dyDescent="0.2">
      <c r="A44" s="10" t="s">
        <v>36</v>
      </c>
      <c r="B44" s="11">
        <v>113730395.32184024</v>
      </c>
      <c r="C44" s="14">
        <v>94728068.944563404</v>
      </c>
      <c r="D44" s="14">
        <v>89523149</v>
      </c>
      <c r="E44" s="14">
        <v>122470937</v>
      </c>
      <c r="F44" s="14">
        <v>140310165</v>
      </c>
      <c r="G44" s="14">
        <v>109007959</v>
      </c>
      <c r="H44" s="14">
        <v>124138860</v>
      </c>
      <c r="I44" s="14">
        <v>105905279</v>
      </c>
    </row>
    <row r="45" spans="1:9" x14ac:dyDescent="0.2">
      <c r="A45" s="10" t="s">
        <v>37</v>
      </c>
      <c r="B45" s="11">
        <v>727043</v>
      </c>
      <c r="C45" s="14">
        <v>540963.71</v>
      </c>
      <c r="D45" s="14">
        <v>712785</v>
      </c>
      <c r="E45" s="14">
        <v>508801</v>
      </c>
      <c r="F45" s="14">
        <v>568313</v>
      </c>
      <c r="G45" s="14">
        <v>514424</v>
      </c>
      <c r="H45" s="14">
        <v>480052</v>
      </c>
      <c r="I45" s="14">
        <v>393571</v>
      </c>
    </row>
    <row r="46" spans="1:9" x14ac:dyDescent="0.2">
      <c r="A46" s="10" t="s">
        <v>38</v>
      </c>
      <c r="B46" s="11">
        <v>5729432.9999999981</v>
      </c>
      <c r="C46" s="14">
        <v>4914768.91</v>
      </c>
      <c r="D46" s="14">
        <v>4889495</v>
      </c>
      <c r="E46" s="14">
        <v>4512276</v>
      </c>
      <c r="F46" s="14">
        <v>4253454</v>
      </c>
      <c r="G46" s="14">
        <v>6378680</v>
      </c>
      <c r="H46" s="14">
        <v>3847546</v>
      </c>
      <c r="I46" s="14">
        <v>2695833</v>
      </c>
    </row>
    <row r="47" spans="1:9" x14ac:dyDescent="0.2">
      <c r="A47" s="10" t="s">
        <v>39</v>
      </c>
      <c r="B47" s="11">
        <v>10332</v>
      </c>
      <c r="C47" s="14">
        <v>5087.6400000000012</v>
      </c>
      <c r="D47" s="14">
        <v>3698</v>
      </c>
      <c r="E47" s="14">
        <v>9441</v>
      </c>
      <c r="F47" s="14">
        <v>17894</v>
      </c>
      <c r="G47" s="14">
        <v>23014</v>
      </c>
      <c r="H47" s="14">
        <v>22643</v>
      </c>
      <c r="I47" s="14">
        <v>25398</v>
      </c>
    </row>
    <row r="48" spans="1:9" x14ac:dyDescent="0.2">
      <c r="A48" s="17" t="s">
        <v>13</v>
      </c>
      <c r="B48" s="18">
        <f t="shared" ref="B48:I48" si="6">SUM(B43:B47)</f>
        <v>120887152.32184024</v>
      </c>
      <c r="C48" s="19">
        <f t="shared" si="6"/>
        <v>101138905.45456339</v>
      </c>
      <c r="D48" s="18">
        <f t="shared" si="6"/>
        <v>96050946</v>
      </c>
      <c r="E48" s="18">
        <f t="shared" si="6"/>
        <v>128894108</v>
      </c>
      <c r="F48" s="18">
        <f t="shared" si="6"/>
        <v>146480729</v>
      </c>
      <c r="G48" s="18">
        <f t="shared" si="6"/>
        <v>117084792</v>
      </c>
      <c r="H48" s="18">
        <f t="shared" si="6"/>
        <v>129727596</v>
      </c>
      <c r="I48" s="18">
        <f t="shared" si="6"/>
        <v>109711084</v>
      </c>
    </row>
    <row r="49" spans="1:9" x14ac:dyDescent="0.2">
      <c r="A49" s="10" t="s">
        <v>14</v>
      </c>
      <c r="B49" s="11"/>
      <c r="C49" s="23"/>
      <c r="D49" s="11"/>
      <c r="E49" s="11"/>
      <c r="F49" s="11"/>
      <c r="G49" s="11"/>
      <c r="H49" s="11"/>
      <c r="I49" s="11"/>
    </row>
    <row r="50" spans="1:9" x14ac:dyDescent="0.2">
      <c r="A50" s="10" t="s">
        <v>40</v>
      </c>
      <c r="B50" s="11">
        <v>965135</v>
      </c>
      <c r="C50" s="14">
        <v>846683.73</v>
      </c>
      <c r="D50" s="14">
        <v>931664</v>
      </c>
      <c r="E50" s="14">
        <v>503301</v>
      </c>
      <c r="F50" s="14">
        <v>533983</v>
      </c>
      <c r="G50" s="14">
        <v>526261</v>
      </c>
      <c r="H50" s="14">
        <v>412308</v>
      </c>
      <c r="I50" s="14">
        <v>96271</v>
      </c>
    </row>
    <row r="51" spans="1:9" x14ac:dyDescent="0.2">
      <c r="A51" s="10" t="s">
        <v>41</v>
      </c>
      <c r="B51" s="11">
        <v>933351.99999999977</v>
      </c>
      <c r="C51" s="14">
        <v>1537746.1599999997</v>
      </c>
      <c r="D51" s="14">
        <v>1555555</v>
      </c>
      <c r="E51" s="14">
        <v>1436093</v>
      </c>
      <c r="F51" s="14">
        <v>1570514</v>
      </c>
      <c r="G51" s="14">
        <v>1044187</v>
      </c>
      <c r="H51" s="14">
        <v>1071996</v>
      </c>
      <c r="I51" s="14">
        <v>632058</v>
      </c>
    </row>
    <row r="52" spans="1:9" x14ac:dyDescent="0.2">
      <c r="A52" s="10" t="s">
        <v>42</v>
      </c>
      <c r="B52" s="11">
        <v>7699998.9999999972</v>
      </c>
      <c r="C52" s="14">
        <v>4232216.9800000004</v>
      </c>
      <c r="D52" s="14">
        <v>3734107</v>
      </c>
      <c r="E52" s="14">
        <v>3364765</v>
      </c>
      <c r="F52" s="14">
        <v>3242706</v>
      </c>
      <c r="G52" s="14">
        <v>3586059</v>
      </c>
      <c r="H52" s="14">
        <v>3898839</v>
      </c>
      <c r="I52" s="14">
        <v>3075489</v>
      </c>
    </row>
    <row r="53" spans="1:9" x14ac:dyDescent="0.2">
      <c r="A53" s="10" t="s">
        <v>43</v>
      </c>
      <c r="B53" s="11">
        <v>6524618</v>
      </c>
      <c r="C53" s="14">
        <v>3159290.0900000003</v>
      </c>
      <c r="D53" s="14">
        <v>2662542</v>
      </c>
      <c r="E53" s="14">
        <v>3041497</v>
      </c>
      <c r="F53" s="14">
        <v>2479922</v>
      </c>
      <c r="G53" s="14">
        <v>3732298</v>
      </c>
      <c r="H53" s="14">
        <v>3782100</v>
      </c>
      <c r="I53" s="14">
        <v>2395518</v>
      </c>
    </row>
    <row r="54" spans="1:9" x14ac:dyDescent="0.2">
      <c r="A54" s="17" t="s">
        <v>20</v>
      </c>
      <c r="B54" s="18">
        <f t="shared" ref="B54:I54" si="7">SUM(B50:B53)</f>
        <v>16123103.999999996</v>
      </c>
      <c r="C54" s="18">
        <f t="shared" si="7"/>
        <v>9775936.9600000009</v>
      </c>
      <c r="D54" s="18">
        <f t="shared" si="7"/>
        <v>8883868</v>
      </c>
      <c r="E54" s="18">
        <f t="shared" si="7"/>
        <v>8345656</v>
      </c>
      <c r="F54" s="18">
        <f t="shared" si="7"/>
        <v>7827125</v>
      </c>
      <c r="G54" s="18">
        <f t="shared" si="7"/>
        <v>8888805</v>
      </c>
      <c r="H54" s="18">
        <f t="shared" si="7"/>
        <v>9165243</v>
      </c>
      <c r="I54" s="18">
        <f t="shared" si="7"/>
        <v>6199336</v>
      </c>
    </row>
    <row r="55" spans="1:9" x14ac:dyDescent="0.2">
      <c r="A55" s="17" t="s">
        <v>44</v>
      </c>
      <c r="B55" s="18">
        <f t="shared" ref="B55:I55" si="8">SUM(B48,B54)</f>
        <v>137010256.32184023</v>
      </c>
      <c r="C55" s="18">
        <f t="shared" si="8"/>
        <v>110914842.41456339</v>
      </c>
      <c r="D55" s="18">
        <f t="shared" si="8"/>
        <v>104934814</v>
      </c>
      <c r="E55" s="18">
        <f t="shared" si="8"/>
        <v>137239764</v>
      </c>
      <c r="F55" s="18">
        <f t="shared" si="8"/>
        <v>154307854</v>
      </c>
      <c r="G55" s="18">
        <f t="shared" si="8"/>
        <v>125973597</v>
      </c>
      <c r="H55" s="18">
        <f t="shared" si="8"/>
        <v>138892839</v>
      </c>
      <c r="I55" s="18">
        <f t="shared" si="8"/>
        <v>115910420</v>
      </c>
    </row>
    <row r="56" spans="1:9" x14ac:dyDescent="0.2">
      <c r="A56" s="10" t="s">
        <v>45</v>
      </c>
      <c r="B56" s="11"/>
      <c r="C56" s="23"/>
      <c r="D56" s="11"/>
      <c r="E56" s="11"/>
      <c r="F56" s="11"/>
      <c r="G56" s="11"/>
      <c r="H56" s="11"/>
      <c r="I56" s="11"/>
    </row>
    <row r="57" spans="1:9" x14ac:dyDescent="0.2">
      <c r="A57" s="10" t="s">
        <v>46</v>
      </c>
      <c r="B57" s="11">
        <v>51756700.650522582</v>
      </c>
      <c r="C57" s="14">
        <v>38361341.579972401</v>
      </c>
      <c r="D57" s="14">
        <v>36280962</v>
      </c>
      <c r="E57" s="14">
        <v>43262874</v>
      </c>
      <c r="F57" s="14">
        <v>44517728</v>
      </c>
      <c r="G57" s="14">
        <v>45705642</v>
      </c>
      <c r="H57" s="14">
        <v>39174611</v>
      </c>
      <c r="I57" s="14">
        <v>52003009</v>
      </c>
    </row>
    <row r="58" spans="1:9" x14ac:dyDescent="0.2">
      <c r="A58" s="10" t="s">
        <v>47</v>
      </c>
      <c r="B58" s="11">
        <v>2452014</v>
      </c>
      <c r="C58" s="14">
        <v>2254521.87</v>
      </c>
      <c r="D58" s="14">
        <v>2523382</v>
      </c>
      <c r="E58" s="14">
        <v>1728261</v>
      </c>
      <c r="F58" s="14">
        <v>1802634</v>
      </c>
      <c r="G58" s="14">
        <v>1908790</v>
      </c>
      <c r="H58" s="14">
        <v>1928429</v>
      </c>
      <c r="I58" s="14">
        <v>1950246</v>
      </c>
    </row>
    <row r="59" spans="1:9" x14ac:dyDescent="0.2">
      <c r="A59" s="10" t="s">
        <v>48</v>
      </c>
      <c r="B59" s="11">
        <v>182814</v>
      </c>
      <c r="C59" s="14">
        <v>175193.25999999896</v>
      </c>
      <c r="D59" s="14">
        <v>154050</v>
      </c>
      <c r="E59" s="14">
        <v>172678</v>
      </c>
      <c r="F59" s="14">
        <v>290846</v>
      </c>
      <c r="G59" s="14">
        <v>648</v>
      </c>
      <c r="H59" s="14">
        <v>27299</v>
      </c>
      <c r="I59" s="14">
        <v>85342</v>
      </c>
    </row>
    <row r="60" spans="1:9" x14ac:dyDescent="0.2">
      <c r="A60" s="17" t="s">
        <v>49</v>
      </c>
      <c r="B60" s="18">
        <f t="shared" ref="B60:I60" si="9">SUM(B57:B59)</f>
        <v>54391528.650522582</v>
      </c>
      <c r="C60" s="18">
        <f t="shared" si="9"/>
        <v>40791056.709972396</v>
      </c>
      <c r="D60" s="18">
        <f t="shared" si="9"/>
        <v>38958394</v>
      </c>
      <c r="E60" s="18">
        <f t="shared" si="9"/>
        <v>45163813</v>
      </c>
      <c r="F60" s="18">
        <f t="shared" si="9"/>
        <v>46611208</v>
      </c>
      <c r="G60" s="18">
        <f t="shared" si="9"/>
        <v>47615080</v>
      </c>
      <c r="H60" s="18">
        <f t="shared" si="9"/>
        <v>41130339</v>
      </c>
      <c r="I60" s="18">
        <f t="shared" si="9"/>
        <v>54038597</v>
      </c>
    </row>
    <row r="61" spans="1:9" x14ac:dyDescent="0.2">
      <c r="A61" s="17" t="s">
        <v>50</v>
      </c>
      <c r="B61" s="18">
        <f t="shared" ref="B61:I61" si="10">SUM(B60,B55,B40,B24)</f>
        <v>640687944.74843979</v>
      </c>
      <c r="C61" s="18">
        <f t="shared" si="10"/>
        <v>585945984.35989726</v>
      </c>
      <c r="D61" s="18">
        <f t="shared" si="10"/>
        <v>576493501</v>
      </c>
      <c r="E61" s="18">
        <f t="shared" si="10"/>
        <v>621565106</v>
      </c>
      <c r="F61" s="18">
        <f t="shared" si="10"/>
        <v>704415924</v>
      </c>
      <c r="G61" s="18">
        <f t="shared" si="10"/>
        <v>677568545</v>
      </c>
      <c r="H61" s="18">
        <f t="shared" si="10"/>
        <v>695350396</v>
      </c>
      <c r="I61" s="18">
        <f t="shared" si="10"/>
        <v>758982259</v>
      </c>
    </row>
    <row r="62" spans="1:9" x14ac:dyDescent="0.2">
      <c r="A62" s="10" t="s">
        <v>51</v>
      </c>
      <c r="B62" s="11"/>
      <c r="C62" s="23"/>
      <c r="D62" s="11"/>
      <c r="E62" s="11"/>
      <c r="F62" s="11"/>
      <c r="G62" s="11"/>
      <c r="H62" s="11"/>
      <c r="I62" s="11"/>
    </row>
    <row r="63" spans="1:9" x14ac:dyDescent="0.2">
      <c r="A63" s="10" t="s">
        <v>5</v>
      </c>
      <c r="B63" s="11"/>
      <c r="C63" s="19"/>
      <c r="D63" s="18"/>
      <c r="E63" s="18"/>
      <c r="F63" s="18"/>
      <c r="G63" s="18"/>
      <c r="H63" s="18"/>
      <c r="I63" s="18"/>
    </row>
    <row r="64" spans="1:9" x14ac:dyDescent="0.2">
      <c r="A64" s="10" t="s">
        <v>52</v>
      </c>
      <c r="B64" s="11">
        <v>2076855</v>
      </c>
      <c r="C64" s="14">
        <v>2524706.09</v>
      </c>
      <c r="D64" s="14">
        <v>1790335</v>
      </c>
      <c r="E64" s="14">
        <v>1582006</v>
      </c>
      <c r="F64" s="14">
        <v>1584451</v>
      </c>
      <c r="G64" s="14">
        <v>1662214</v>
      </c>
      <c r="H64" s="14">
        <v>1658242</v>
      </c>
      <c r="I64" s="14">
        <v>1772984</v>
      </c>
    </row>
    <row r="65" spans="1:9" x14ac:dyDescent="0.2">
      <c r="A65" s="10" t="s">
        <v>53</v>
      </c>
      <c r="B65" s="11">
        <v>5050902.9999999981</v>
      </c>
      <c r="C65" s="14">
        <v>3670083.79</v>
      </c>
      <c r="D65" s="14">
        <v>4300429</v>
      </c>
      <c r="E65" s="14">
        <v>4018803</v>
      </c>
      <c r="F65" s="14">
        <v>3962200</v>
      </c>
      <c r="G65" s="14">
        <v>3909563</v>
      </c>
      <c r="H65" s="14">
        <v>4044104</v>
      </c>
      <c r="I65" s="14">
        <v>4136098</v>
      </c>
    </row>
    <row r="66" spans="1:9" x14ac:dyDescent="0.2">
      <c r="A66" s="10" t="s">
        <v>54</v>
      </c>
      <c r="B66" s="11">
        <v>1310413</v>
      </c>
      <c r="C66" s="14">
        <v>1261875.23</v>
      </c>
      <c r="D66" s="14">
        <v>1113482</v>
      </c>
      <c r="E66" s="14">
        <v>1207788</v>
      </c>
      <c r="F66" s="14">
        <v>1585992</v>
      </c>
      <c r="G66" s="14">
        <v>1234278</v>
      </c>
      <c r="H66" s="14">
        <v>1305755</v>
      </c>
      <c r="I66" s="14">
        <v>1254789</v>
      </c>
    </row>
    <row r="67" spans="1:9" x14ac:dyDescent="0.2">
      <c r="A67" s="10" t="s">
        <v>55</v>
      </c>
      <c r="B67" s="11">
        <v>1238414</v>
      </c>
      <c r="C67" s="14">
        <v>890675.46999999916</v>
      </c>
      <c r="D67" s="14">
        <v>873579</v>
      </c>
      <c r="E67" s="14">
        <v>781730</v>
      </c>
      <c r="F67" s="14">
        <v>868590</v>
      </c>
      <c r="G67" s="14">
        <v>627190</v>
      </c>
      <c r="H67" s="14">
        <v>606327</v>
      </c>
      <c r="I67" s="14">
        <v>711836</v>
      </c>
    </row>
    <row r="68" spans="1:9" x14ac:dyDescent="0.2">
      <c r="A68" s="10" t="s">
        <v>56</v>
      </c>
      <c r="B68" s="11">
        <v>3329838</v>
      </c>
      <c r="C68" s="14">
        <v>3685637.8200000003</v>
      </c>
      <c r="D68" s="14">
        <v>3193655</v>
      </c>
      <c r="E68" s="14">
        <v>3513078</v>
      </c>
      <c r="F68" s="14">
        <v>3281115</v>
      </c>
      <c r="G68" s="14">
        <v>3194824</v>
      </c>
      <c r="H68" s="14">
        <v>3379811</v>
      </c>
      <c r="I68" s="14">
        <v>3381568</v>
      </c>
    </row>
    <row r="69" spans="1:9" x14ac:dyDescent="0.2">
      <c r="A69" s="10" t="s">
        <v>57</v>
      </c>
      <c r="B69" s="11">
        <v>27152785</v>
      </c>
      <c r="C69" s="14">
        <v>25560722.500000004</v>
      </c>
      <c r="D69" s="14">
        <v>25767838</v>
      </c>
      <c r="E69" s="14">
        <v>24570671</v>
      </c>
      <c r="F69" s="14">
        <v>16112595</v>
      </c>
      <c r="G69" s="14">
        <v>13103423</v>
      </c>
      <c r="H69" s="14">
        <v>12173118</v>
      </c>
      <c r="I69" s="14">
        <v>11029494</v>
      </c>
    </row>
    <row r="70" spans="1:9" x14ac:dyDescent="0.2">
      <c r="A70" s="10" t="s">
        <v>58</v>
      </c>
      <c r="B70" s="11">
        <v>189602</v>
      </c>
      <c r="C70" s="14">
        <v>113931.56000000001</v>
      </c>
      <c r="D70" s="14">
        <v>166185</v>
      </c>
      <c r="E70" s="14">
        <v>264436</v>
      </c>
      <c r="F70" s="14">
        <v>166408</v>
      </c>
      <c r="G70" s="14">
        <v>146996</v>
      </c>
      <c r="H70" s="14">
        <v>148901</v>
      </c>
      <c r="I70" s="14">
        <v>152237</v>
      </c>
    </row>
    <row r="71" spans="1:9" x14ac:dyDescent="0.2">
      <c r="A71" s="17" t="s">
        <v>13</v>
      </c>
      <c r="B71" s="18">
        <f t="shared" ref="B71:I71" si="11">SUM(B64:B70)</f>
        <v>40348810</v>
      </c>
      <c r="C71" s="18">
        <f t="shared" si="11"/>
        <v>37707632.460000008</v>
      </c>
      <c r="D71" s="18">
        <f t="shared" si="11"/>
        <v>37205503</v>
      </c>
      <c r="E71" s="18">
        <f t="shared" si="11"/>
        <v>35938512</v>
      </c>
      <c r="F71" s="18">
        <f t="shared" si="11"/>
        <v>27561351</v>
      </c>
      <c r="G71" s="18">
        <f t="shared" si="11"/>
        <v>23878488</v>
      </c>
      <c r="H71" s="18">
        <f t="shared" si="11"/>
        <v>23316258</v>
      </c>
      <c r="I71" s="18">
        <f t="shared" si="11"/>
        <v>22439006</v>
      </c>
    </row>
    <row r="72" spans="1:9" x14ac:dyDescent="0.2">
      <c r="A72" s="10" t="s">
        <v>14</v>
      </c>
      <c r="B72" s="11"/>
      <c r="C72" s="23"/>
      <c r="D72" s="11"/>
      <c r="E72" s="11"/>
      <c r="F72" s="11"/>
      <c r="G72" s="11"/>
      <c r="H72" s="11"/>
      <c r="I72" s="11"/>
    </row>
    <row r="73" spans="1:9" x14ac:dyDescent="0.2">
      <c r="A73" s="10" t="s">
        <v>59</v>
      </c>
      <c r="B73" s="11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368</v>
      </c>
    </row>
    <row r="74" spans="1:9" x14ac:dyDescent="0.2">
      <c r="A74" s="10" t="s">
        <v>60</v>
      </c>
      <c r="B74" s="11">
        <v>2205692.9999999991</v>
      </c>
      <c r="C74" s="14">
        <v>1997347.2999999903</v>
      </c>
      <c r="D74" s="14">
        <v>1986654</v>
      </c>
      <c r="E74" s="14">
        <v>1850947</v>
      </c>
      <c r="F74" s="14">
        <v>1674303</v>
      </c>
      <c r="G74" s="14">
        <v>1624999</v>
      </c>
      <c r="H74" s="14">
        <v>1948721</v>
      </c>
      <c r="I74" s="14">
        <v>2631984</v>
      </c>
    </row>
    <row r="75" spans="1:9" x14ac:dyDescent="0.2">
      <c r="A75" s="10" t="s">
        <v>61</v>
      </c>
      <c r="B75" s="11">
        <v>11991206</v>
      </c>
      <c r="C75" s="14">
        <v>10522530.330000002</v>
      </c>
      <c r="D75" s="14">
        <v>9832130</v>
      </c>
      <c r="E75" s="14">
        <v>10919827</v>
      </c>
      <c r="F75" s="14">
        <v>12304623</v>
      </c>
      <c r="G75" s="14">
        <v>8797867</v>
      </c>
      <c r="H75" s="14">
        <v>5959249</v>
      </c>
      <c r="I75" s="14">
        <v>6125495</v>
      </c>
    </row>
    <row r="76" spans="1:9" x14ac:dyDescent="0.2">
      <c r="A76" s="10" t="s">
        <v>62</v>
      </c>
      <c r="B76" s="11">
        <v>243450</v>
      </c>
      <c r="C76" s="14">
        <v>186488.68000000002</v>
      </c>
      <c r="D76" s="14">
        <v>222210</v>
      </c>
      <c r="E76" s="14">
        <v>383103</v>
      </c>
      <c r="F76" s="14">
        <v>309687</v>
      </c>
      <c r="G76" s="14">
        <v>296271</v>
      </c>
      <c r="H76" s="14">
        <v>329741</v>
      </c>
      <c r="I76" s="14">
        <v>586129</v>
      </c>
    </row>
    <row r="77" spans="1:9" x14ac:dyDescent="0.2">
      <c r="A77" s="17" t="s">
        <v>20</v>
      </c>
      <c r="B77" s="18">
        <f t="shared" ref="B77:I77" si="12">SUM(B73:B76)</f>
        <v>14440349</v>
      </c>
      <c r="C77" s="18">
        <f t="shared" si="12"/>
        <v>12706366.309999991</v>
      </c>
      <c r="D77" s="18">
        <f t="shared" si="12"/>
        <v>12040994</v>
      </c>
      <c r="E77" s="18">
        <f t="shared" si="12"/>
        <v>13153877</v>
      </c>
      <c r="F77" s="18">
        <f t="shared" si="12"/>
        <v>14288613</v>
      </c>
      <c r="G77" s="18">
        <f t="shared" si="12"/>
        <v>10719137</v>
      </c>
      <c r="H77" s="18">
        <f t="shared" si="12"/>
        <v>8237711</v>
      </c>
      <c r="I77" s="18">
        <f t="shared" si="12"/>
        <v>9343976</v>
      </c>
    </row>
    <row r="78" spans="1:9" x14ac:dyDescent="0.2">
      <c r="A78" s="17" t="s">
        <v>63</v>
      </c>
      <c r="B78" s="18">
        <f t="shared" ref="B78:I78" si="13">SUM(B77,B71)</f>
        <v>54789159</v>
      </c>
      <c r="C78" s="18">
        <f t="shared" si="13"/>
        <v>50413998.769999996</v>
      </c>
      <c r="D78" s="18">
        <f t="shared" si="13"/>
        <v>49246497</v>
      </c>
      <c r="E78" s="18">
        <f t="shared" si="13"/>
        <v>49092389</v>
      </c>
      <c r="F78" s="18">
        <f t="shared" si="13"/>
        <v>41849964</v>
      </c>
      <c r="G78" s="18">
        <f t="shared" si="13"/>
        <v>34597625</v>
      </c>
      <c r="H78" s="18">
        <f t="shared" si="13"/>
        <v>31553969</v>
      </c>
      <c r="I78" s="18">
        <f t="shared" si="13"/>
        <v>31782982</v>
      </c>
    </row>
    <row r="79" spans="1:9" x14ac:dyDescent="0.2">
      <c r="A79" s="10" t="s">
        <v>64</v>
      </c>
      <c r="B79" s="18"/>
      <c r="C79" s="19"/>
      <c r="D79" s="18"/>
      <c r="E79" s="18"/>
      <c r="F79" s="18"/>
      <c r="G79" s="18"/>
      <c r="H79" s="18"/>
      <c r="I79" s="18"/>
    </row>
    <row r="80" spans="1:9" x14ac:dyDescent="0.2">
      <c r="A80" s="10" t="s">
        <v>5</v>
      </c>
      <c r="B80" s="11"/>
      <c r="C80" s="19"/>
      <c r="D80" s="18"/>
      <c r="E80" s="18"/>
      <c r="F80" s="18"/>
      <c r="G80" s="18"/>
      <c r="H80" s="18"/>
      <c r="I80" s="18"/>
    </row>
    <row r="81" spans="1:9" x14ac:dyDescent="0.2">
      <c r="A81" s="10" t="s">
        <v>65</v>
      </c>
      <c r="B81" s="11">
        <v>0</v>
      </c>
      <c r="C81" s="14">
        <v>1041.25</v>
      </c>
      <c r="D81" s="14">
        <v>1938</v>
      </c>
      <c r="E81" s="14">
        <v>3176</v>
      </c>
      <c r="F81" s="14">
        <v>6047</v>
      </c>
      <c r="G81" s="14">
        <v>-159769</v>
      </c>
      <c r="H81" s="14">
        <v>-337277</v>
      </c>
      <c r="I81" s="14">
        <v>-308163</v>
      </c>
    </row>
    <row r="82" spans="1:9" x14ac:dyDescent="0.2">
      <c r="A82" s="17" t="s">
        <v>13</v>
      </c>
      <c r="B82" s="18">
        <f t="shared" ref="B82:I82" si="14">SUM(B81)</f>
        <v>0</v>
      </c>
      <c r="C82" s="18">
        <f t="shared" si="14"/>
        <v>1041.25</v>
      </c>
      <c r="D82" s="18">
        <f t="shared" si="14"/>
        <v>1938</v>
      </c>
      <c r="E82" s="18">
        <f t="shared" si="14"/>
        <v>3176</v>
      </c>
      <c r="F82" s="18">
        <f t="shared" si="14"/>
        <v>6047</v>
      </c>
      <c r="G82" s="18">
        <f t="shared" si="14"/>
        <v>-159769</v>
      </c>
      <c r="H82" s="18">
        <f t="shared" si="14"/>
        <v>-337277</v>
      </c>
      <c r="I82" s="18">
        <f t="shared" si="14"/>
        <v>-308163</v>
      </c>
    </row>
    <row r="83" spans="1:9" x14ac:dyDescent="0.2">
      <c r="A83" s="10" t="s">
        <v>66</v>
      </c>
      <c r="B83" s="11"/>
      <c r="C83" s="20"/>
      <c r="D83" s="13"/>
      <c r="E83" s="13"/>
      <c r="F83" s="13"/>
      <c r="G83" s="13"/>
      <c r="H83" s="13"/>
      <c r="I83" s="13"/>
    </row>
    <row r="84" spans="1:9" x14ac:dyDescent="0.2">
      <c r="A84" s="10" t="s">
        <v>5</v>
      </c>
      <c r="B84" s="11"/>
      <c r="C84" s="20"/>
      <c r="D84" s="13"/>
      <c r="E84" s="13"/>
      <c r="F84" s="13"/>
      <c r="G84" s="13"/>
      <c r="H84" s="13"/>
      <c r="I84" s="13"/>
    </row>
    <row r="85" spans="1:9" x14ac:dyDescent="0.2">
      <c r="A85" s="10" t="s">
        <v>67</v>
      </c>
      <c r="B85" s="11">
        <v>2007736</v>
      </c>
      <c r="C85" s="14">
        <v>1771051.9699999997</v>
      </c>
      <c r="D85" s="14">
        <v>1887931</v>
      </c>
      <c r="E85" s="14">
        <v>1808670</v>
      </c>
      <c r="F85" s="14">
        <v>1783809</v>
      </c>
      <c r="G85" s="14">
        <v>1641557</v>
      </c>
      <c r="H85" s="14">
        <v>1561787</v>
      </c>
      <c r="I85" s="14">
        <v>1384841</v>
      </c>
    </row>
    <row r="86" spans="1:9" x14ac:dyDescent="0.2">
      <c r="A86" s="10" t="s">
        <v>68</v>
      </c>
      <c r="B86" s="11">
        <v>455770.99999999988</v>
      </c>
      <c r="C86" s="14">
        <v>436781.36999999994</v>
      </c>
      <c r="D86" s="14">
        <v>447091</v>
      </c>
      <c r="E86" s="14">
        <v>381642</v>
      </c>
      <c r="F86" s="14">
        <v>409376</v>
      </c>
      <c r="G86" s="14">
        <v>457295</v>
      </c>
      <c r="H86" s="14">
        <v>461444</v>
      </c>
      <c r="I86" s="14">
        <v>527155</v>
      </c>
    </row>
    <row r="87" spans="1:9" x14ac:dyDescent="0.2">
      <c r="A87" s="10" t="s">
        <v>69</v>
      </c>
      <c r="B87" s="11">
        <v>2320251</v>
      </c>
      <c r="C87" s="14">
        <v>2117819.4</v>
      </c>
      <c r="D87" s="14">
        <v>1975139</v>
      </c>
      <c r="E87" s="14">
        <v>1973953</v>
      </c>
      <c r="F87" s="14">
        <v>1859647</v>
      </c>
      <c r="G87" s="14">
        <v>1964344</v>
      </c>
      <c r="H87" s="14">
        <v>2014653</v>
      </c>
      <c r="I87" s="14">
        <v>1966108</v>
      </c>
    </row>
    <row r="88" spans="1:9" x14ac:dyDescent="0.2">
      <c r="A88" s="10" t="s">
        <v>70</v>
      </c>
      <c r="B88" s="11">
        <v>7066134.9999999991</v>
      </c>
      <c r="C88" s="14">
        <v>6304720.8000000007</v>
      </c>
      <c r="D88" s="14">
        <v>6722511</v>
      </c>
      <c r="E88" s="14">
        <v>6105689</v>
      </c>
      <c r="F88" s="14">
        <v>6908833</v>
      </c>
      <c r="G88" s="14">
        <v>6246106</v>
      </c>
      <c r="H88" s="14">
        <v>5753589</v>
      </c>
      <c r="I88" s="14">
        <v>5497286</v>
      </c>
    </row>
    <row r="89" spans="1:9" x14ac:dyDescent="0.2">
      <c r="A89" s="10" t="s">
        <v>71</v>
      </c>
      <c r="B89" s="11">
        <v>42632</v>
      </c>
      <c r="C89" s="14">
        <v>1292831.94</v>
      </c>
      <c r="D89" s="14">
        <v>1643448</v>
      </c>
      <c r="E89" s="14">
        <v>1544118</v>
      </c>
      <c r="F89" s="14">
        <v>0</v>
      </c>
      <c r="G89" s="14">
        <v>0</v>
      </c>
      <c r="H89" s="14">
        <v>0</v>
      </c>
      <c r="I89" s="14">
        <v>880</v>
      </c>
    </row>
    <row r="90" spans="1:9" x14ac:dyDescent="0.2">
      <c r="A90" s="10" t="s">
        <v>72</v>
      </c>
      <c r="B90" s="11">
        <v>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1239</v>
      </c>
    </row>
    <row r="91" spans="1:9" x14ac:dyDescent="0.2">
      <c r="A91" s="10" t="s">
        <v>73</v>
      </c>
      <c r="B91" s="11">
        <v>10233445.999999996</v>
      </c>
      <c r="C91" s="14">
        <v>9632131.9000000004</v>
      </c>
      <c r="D91" s="14">
        <v>9363123</v>
      </c>
      <c r="E91" s="14">
        <v>9097316</v>
      </c>
      <c r="F91" s="14">
        <v>8090382</v>
      </c>
      <c r="G91" s="14">
        <v>7718805</v>
      </c>
      <c r="H91" s="14">
        <v>7765196</v>
      </c>
      <c r="I91" s="14">
        <v>7817019</v>
      </c>
    </row>
    <row r="92" spans="1:9" x14ac:dyDescent="0.2">
      <c r="A92" s="10" t="s">
        <v>74</v>
      </c>
      <c r="B92" s="11">
        <v>0</v>
      </c>
      <c r="C92" s="14">
        <v>0</v>
      </c>
      <c r="D92" s="14">
        <v>0</v>
      </c>
      <c r="E92" s="14">
        <v>0</v>
      </c>
      <c r="F92" s="14">
        <v>205</v>
      </c>
      <c r="G92" s="14">
        <v>-14998</v>
      </c>
      <c r="H92" s="14">
        <v>-57504</v>
      </c>
      <c r="I92" s="14">
        <v>-52906</v>
      </c>
    </row>
    <row r="93" spans="1:9" x14ac:dyDescent="0.2">
      <c r="A93" s="10" t="s">
        <v>75</v>
      </c>
      <c r="B93" s="11">
        <v>8920239</v>
      </c>
      <c r="C93" s="14">
        <v>7361554.0599999987</v>
      </c>
      <c r="D93" s="14">
        <v>7301409</v>
      </c>
      <c r="E93" s="14">
        <v>8254059</v>
      </c>
      <c r="F93" s="14">
        <v>7524520</v>
      </c>
      <c r="G93" s="14">
        <v>6530278</v>
      </c>
      <c r="H93" s="14">
        <v>5838341</v>
      </c>
      <c r="I93" s="14">
        <v>4774845</v>
      </c>
    </row>
    <row r="94" spans="1:9" x14ac:dyDescent="0.2">
      <c r="A94" s="10" t="s">
        <v>76</v>
      </c>
      <c r="B94" s="11">
        <v>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  <c r="H94" s="14">
        <v>7098</v>
      </c>
      <c r="I94" s="14">
        <v>9167</v>
      </c>
    </row>
    <row r="95" spans="1:9" x14ac:dyDescent="0.2">
      <c r="A95" s="17" t="s">
        <v>13</v>
      </c>
      <c r="B95" s="18">
        <f t="shared" ref="B95:I95" si="15">SUM(B85:B94)</f>
        <v>31046209.999999996</v>
      </c>
      <c r="C95" s="18">
        <f t="shared" si="15"/>
        <v>28916891.440000001</v>
      </c>
      <c r="D95" s="18">
        <f t="shared" si="15"/>
        <v>29340652</v>
      </c>
      <c r="E95" s="18">
        <f t="shared" si="15"/>
        <v>29165447</v>
      </c>
      <c r="F95" s="18">
        <f t="shared" si="15"/>
        <v>26576772</v>
      </c>
      <c r="G95" s="18">
        <f t="shared" si="15"/>
        <v>24543387</v>
      </c>
      <c r="H95" s="18">
        <f t="shared" si="15"/>
        <v>23344604</v>
      </c>
      <c r="I95" s="18">
        <f t="shared" si="15"/>
        <v>21925634</v>
      </c>
    </row>
    <row r="96" spans="1:9" x14ac:dyDescent="0.2">
      <c r="A96" s="10" t="s">
        <v>14</v>
      </c>
      <c r="B96" s="13"/>
      <c r="C96" s="20"/>
      <c r="D96" s="13"/>
      <c r="E96" s="13"/>
      <c r="F96" s="13"/>
      <c r="G96" s="13"/>
      <c r="H96" s="13"/>
      <c r="I96" s="13"/>
    </row>
    <row r="97" spans="1:9" x14ac:dyDescent="0.2">
      <c r="A97" s="10" t="s">
        <v>77</v>
      </c>
      <c r="B97" s="11">
        <v>53485</v>
      </c>
      <c r="C97" s="14">
        <v>17839.409999999996</v>
      </c>
      <c r="D97" s="14">
        <v>13118</v>
      </c>
      <c r="E97" s="14">
        <v>9007</v>
      </c>
      <c r="F97" s="14">
        <v>24737</v>
      </c>
      <c r="G97" s="14">
        <v>67018</v>
      </c>
      <c r="H97" s="14">
        <v>17443</v>
      </c>
      <c r="I97" s="14">
        <v>150869</v>
      </c>
    </row>
    <row r="98" spans="1:9" x14ac:dyDescent="0.2">
      <c r="A98" s="10" t="s">
        <v>78</v>
      </c>
      <c r="B98" s="11">
        <v>1478012</v>
      </c>
      <c r="C98" s="14">
        <v>1400125.22</v>
      </c>
      <c r="D98" s="14">
        <v>1517872</v>
      </c>
      <c r="E98" s="14">
        <v>2146875</v>
      </c>
      <c r="F98" s="14">
        <v>1324752</v>
      </c>
      <c r="G98" s="14">
        <v>1079285</v>
      </c>
      <c r="H98" s="14">
        <v>1154455</v>
      </c>
      <c r="I98" s="14">
        <v>979896</v>
      </c>
    </row>
    <row r="99" spans="1:9" x14ac:dyDescent="0.2">
      <c r="A99" s="10" t="s">
        <v>79</v>
      </c>
      <c r="B99" s="11">
        <v>30027297</v>
      </c>
      <c r="C99" s="14">
        <v>29307068.9099999</v>
      </c>
      <c r="D99" s="14">
        <v>29520742</v>
      </c>
      <c r="E99" s="14">
        <v>31601128</v>
      </c>
      <c r="F99" s="14">
        <v>32328267</v>
      </c>
      <c r="G99" s="14">
        <v>29614376</v>
      </c>
      <c r="H99" s="14">
        <v>31266342</v>
      </c>
      <c r="I99" s="14">
        <v>31913312</v>
      </c>
    </row>
    <row r="100" spans="1:9" x14ac:dyDescent="0.2">
      <c r="A100" s="10" t="s">
        <v>80</v>
      </c>
      <c r="B100" s="11">
        <v>493796</v>
      </c>
      <c r="C100" s="14">
        <v>457506.11000000004</v>
      </c>
      <c r="D100" s="14">
        <v>358461</v>
      </c>
      <c r="E100" s="14">
        <v>426817</v>
      </c>
      <c r="F100" s="14">
        <v>416218</v>
      </c>
      <c r="G100" s="14">
        <v>377308</v>
      </c>
      <c r="H100" s="14">
        <v>486391</v>
      </c>
      <c r="I100" s="14">
        <v>436207</v>
      </c>
    </row>
    <row r="101" spans="1:9" x14ac:dyDescent="0.2">
      <c r="A101" s="10" t="s">
        <v>81</v>
      </c>
      <c r="B101" s="11">
        <v>109677</v>
      </c>
      <c r="C101" s="14">
        <v>79383.39</v>
      </c>
      <c r="D101" s="14">
        <v>6051</v>
      </c>
      <c r="E101" s="14">
        <v>73929</v>
      </c>
      <c r="F101" s="14">
        <v>152392</v>
      </c>
      <c r="G101" s="14">
        <v>142954</v>
      </c>
      <c r="H101" s="14">
        <v>97356</v>
      </c>
      <c r="I101" s="14">
        <v>92466</v>
      </c>
    </row>
    <row r="102" spans="1:9" x14ac:dyDescent="0.2">
      <c r="A102" s="10" t="s">
        <v>82</v>
      </c>
      <c r="B102" s="11">
        <v>0</v>
      </c>
      <c r="C102" s="14">
        <v>0</v>
      </c>
      <c r="D102" s="14">
        <v>0</v>
      </c>
      <c r="E102" s="14">
        <v>143</v>
      </c>
      <c r="F102" s="14">
        <v>0</v>
      </c>
      <c r="G102" s="14">
        <v>0</v>
      </c>
      <c r="H102" s="14">
        <v>0</v>
      </c>
      <c r="I102" s="14">
        <v>436</v>
      </c>
    </row>
    <row r="103" spans="1:9" x14ac:dyDescent="0.2">
      <c r="A103" s="10" t="s">
        <v>83</v>
      </c>
      <c r="B103" s="11">
        <v>29.999999999999901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  <c r="H103" s="14">
        <v>0</v>
      </c>
      <c r="I103" s="14">
        <v>0</v>
      </c>
    </row>
    <row r="104" spans="1:9" x14ac:dyDescent="0.2">
      <c r="A104" s="10" t="s">
        <v>84</v>
      </c>
      <c r="B104" s="11">
        <v>613637.99999999977</v>
      </c>
      <c r="C104" s="14">
        <v>413189.19999999995</v>
      </c>
      <c r="D104" s="14">
        <v>375527</v>
      </c>
      <c r="E104" s="14">
        <v>423571</v>
      </c>
      <c r="F104" s="14">
        <v>384692</v>
      </c>
      <c r="G104" s="14">
        <v>338013</v>
      </c>
      <c r="H104" s="14">
        <v>397957</v>
      </c>
      <c r="I104" s="14">
        <v>125239</v>
      </c>
    </row>
    <row r="105" spans="1:9" x14ac:dyDescent="0.2">
      <c r="A105" s="10" t="s">
        <v>85</v>
      </c>
      <c r="B105" s="11">
        <v>0</v>
      </c>
      <c r="C105" s="23">
        <v>27062</v>
      </c>
      <c r="D105" s="11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</row>
    <row r="106" spans="1:9" x14ac:dyDescent="0.2">
      <c r="A106" s="17" t="s">
        <v>20</v>
      </c>
      <c r="B106" s="18">
        <f t="shared" ref="B106:I106" si="16">SUM(B97:B105)</f>
        <v>32775935</v>
      </c>
      <c r="C106" s="18">
        <f t="shared" si="16"/>
        <v>31702174.239999898</v>
      </c>
      <c r="D106" s="18">
        <f t="shared" si="16"/>
        <v>31791771</v>
      </c>
      <c r="E106" s="18">
        <f t="shared" si="16"/>
        <v>34681470</v>
      </c>
      <c r="F106" s="18">
        <f t="shared" si="16"/>
        <v>34631058</v>
      </c>
      <c r="G106" s="18">
        <f t="shared" si="16"/>
        <v>31618954</v>
      </c>
      <c r="H106" s="18">
        <f t="shared" si="16"/>
        <v>33419944</v>
      </c>
      <c r="I106" s="18">
        <f t="shared" si="16"/>
        <v>33698425</v>
      </c>
    </row>
    <row r="107" spans="1:9" x14ac:dyDescent="0.2">
      <c r="A107" s="17" t="s">
        <v>86</v>
      </c>
      <c r="B107" s="18">
        <f t="shared" ref="B107:I107" si="17">SUM(B106,B95)</f>
        <v>63822145</v>
      </c>
      <c r="C107" s="18">
        <f t="shared" si="17"/>
        <v>60619065.679999903</v>
      </c>
      <c r="D107" s="18">
        <f t="shared" si="17"/>
        <v>61132423</v>
      </c>
      <c r="E107" s="18">
        <f t="shared" si="17"/>
        <v>63846917</v>
      </c>
      <c r="F107" s="18">
        <f t="shared" si="17"/>
        <v>61207830</v>
      </c>
      <c r="G107" s="18">
        <f t="shared" si="17"/>
        <v>56162341</v>
      </c>
      <c r="H107" s="18">
        <f t="shared" si="17"/>
        <v>56764548</v>
      </c>
      <c r="I107" s="18">
        <f t="shared" si="17"/>
        <v>55624059</v>
      </c>
    </row>
    <row r="108" spans="1:9" x14ac:dyDescent="0.2">
      <c r="A108" s="10" t="s">
        <v>87</v>
      </c>
      <c r="B108" s="18"/>
      <c r="C108" s="19"/>
      <c r="D108" s="18"/>
      <c r="E108" s="18"/>
      <c r="F108" s="18"/>
      <c r="G108" s="18"/>
      <c r="H108" s="18"/>
      <c r="I108" s="18"/>
    </row>
    <row r="109" spans="1:9" x14ac:dyDescent="0.2">
      <c r="A109" s="10" t="s">
        <v>5</v>
      </c>
      <c r="B109" s="11"/>
      <c r="C109" s="19"/>
      <c r="D109" s="18"/>
      <c r="E109" s="18"/>
      <c r="F109" s="18"/>
      <c r="G109" s="18"/>
      <c r="H109" s="18"/>
      <c r="I109" s="18"/>
    </row>
    <row r="110" spans="1:9" x14ac:dyDescent="0.2">
      <c r="A110" s="10" t="s">
        <v>88</v>
      </c>
      <c r="B110" s="11">
        <v>4454051</v>
      </c>
      <c r="C110" s="14">
        <v>4158851.51</v>
      </c>
      <c r="D110" s="14">
        <v>3996528</v>
      </c>
      <c r="E110" s="14">
        <v>4010326</v>
      </c>
      <c r="F110" s="14">
        <v>4040832</v>
      </c>
      <c r="G110" s="14">
        <v>3797259</v>
      </c>
      <c r="H110" s="14">
        <v>3564859</v>
      </c>
      <c r="I110" s="14">
        <v>3900537</v>
      </c>
    </row>
    <row r="111" spans="1:9" x14ac:dyDescent="0.2">
      <c r="A111" s="10" t="s">
        <v>89</v>
      </c>
      <c r="B111" s="11">
        <v>10412449</v>
      </c>
      <c r="C111" s="14">
        <v>9732921.8999999892</v>
      </c>
      <c r="D111" s="14">
        <v>9507306</v>
      </c>
      <c r="E111" s="14">
        <v>7775574</v>
      </c>
      <c r="F111" s="14">
        <v>5473575</v>
      </c>
      <c r="G111" s="14">
        <v>5120136</v>
      </c>
      <c r="H111" s="14">
        <v>5391861</v>
      </c>
      <c r="I111" s="14">
        <v>5007040</v>
      </c>
    </row>
    <row r="112" spans="1:9" x14ac:dyDescent="0.2">
      <c r="A112" s="10" t="s">
        <v>90</v>
      </c>
      <c r="B112" s="11">
        <v>22595042.999999966</v>
      </c>
      <c r="C112" s="14">
        <v>21629277.550000004</v>
      </c>
      <c r="D112" s="14">
        <v>20945409</v>
      </c>
      <c r="E112" s="14">
        <v>20644218</v>
      </c>
      <c r="F112" s="14">
        <v>20022150</v>
      </c>
      <c r="G112" s="14">
        <v>19507799</v>
      </c>
      <c r="H112" s="14">
        <v>18432371</v>
      </c>
      <c r="I112" s="14">
        <v>17412429</v>
      </c>
    </row>
    <row r="113" spans="1:9" x14ac:dyDescent="0.2">
      <c r="A113" s="10" t="s">
        <v>91</v>
      </c>
      <c r="B113" s="11">
        <v>4885488</v>
      </c>
      <c r="C113" s="14">
        <v>5556033.0999999996</v>
      </c>
      <c r="D113" s="14">
        <v>4300702</v>
      </c>
      <c r="E113" s="14">
        <v>3843545</v>
      </c>
      <c r="F113" s="14">
        <v>5185953</v>
      </c>
      <c r="G113" s="14">
        <v>4226101</v>
      </c>
      <c r="H113" s="14">
        <v>4232737</v>
      </c>
      <c r="I113" s="14">
        <v>4797655</v>
      </c>
    </row>
    <row r="114" spans="1:9" x14ac:dyDescent="0.2">
      <c r="A114" s="10" t="s">
        <v>92</v>
      </c>
      <c r="B114" s="11">
        <v>174346</v>
      </c>
      <c r="C114" s="14">
        <v>136685.34000000003</v>
      </c>
      <c r="D114" s="14">
        <v>664</v>
      </c>
      <c r="E114" s="14">
        <v>-21536</v>
      </c>
      <c r="F114" s="14">
        <v>27996</v>
      </c>
      <c r="G114" s="14">
        <v>2764</v>
      </c>
      <c r="H114" s="14">
        <v>8511</v>
      </c>
      <c r="I114" s="14">
        <v>3389</v>
      </c>
    </row>
    <row r="115" spans="1:9" x14ac:dyDescent="0.2">
      <c r="A115" s="17" t="s">
        <v>93</v>
      </c>
      <c r="B115" s="18">
        <f t="shared" ref="B115:I115" si="18">SUM(B110:B114)</f>
        <v>42521376.99999997</v>
      </c>
      <c r="C115" s="18">
        <f t="shared" si="18"/>
        <v>41213769.399999999</v>
      </c>
      <c r="D115" s="18">
        <f t="shared" si="18"/>
        <v>38750609</v>
      </c>
      <c r="E115" s="18">
        <f t="shared" si="18"/>
        <v>36252127</v>
      </c>
      <c r="F115" s="18">
        <f t="shared" si="18"/>
        <v>34750506</v>
      </c>
      <c r="G115" s="18">
        <f t="shared" si="18"/>
        <v>32654059</v>
      </c>
      <c r="H115" s="18">
        <f t="shared" si="18"/>
        <v>31630339</v>
      </c>
      <c r="I115" s="18">
        <f t="shared" si="18"/>
        <v>31121050</v>
      </c>
    </row>
    <row r="116" spans="1:9" x14ac:dyDescent="0.2">
      <c r="A116" s="10" t="s">
        <v>94</v>
      </c>
      <c r="B116" s="13"/>
      <c r="C116" s="20"/>
      <c r="D116" s="13"/>
      <c r="E116" s="13"/>
      <c r="F116" s="13"/>
      <c r="G116" s="13"/>
      <c r="H116" s="13"/>
      <c r="I116" s="13"/>
    </row>
    <row r="117" spans="1:9" x14ac:dyDescent="0.2">
      <c r="A117" s="10" t="s">
        <v>5</v>
      </c>
      <c r="B117" s="11"/>
      <c r="C117" s="20"/>
      <c r="D117" s="13"/>
      <c r="E117" s="13"/>
      <c r="F117" s="13"/>
      <c r="G117" s="13"/>
      <c r="H117" s="13"/>
      <c r="I117" s="13"/>
    </row>
    <row r="118" spans="1:9" x14ac:dyDescent="0.2">
      <c r="A118" s="10" t="s">
        <v>95</v>
      </c>
      <c r="B118" s="11">
        <v>373399</v>
      </c>
      <c r="C118" s="14">
        <v>489200.95999999996</v>
      </c>
      <c r="D118" s="14">
        <v>499396</v>
      </c>
      <c r="E118" s="14">
        <v>622302</v>
      </c>
      <c r="F118" s="14">
        <v>613538</v>
      </c>
      <c r="G118" s="14">
        <v>553416</v>
      </c>
      <c r="H118" s="14">
        <v>536287</v>
      </c>
      <c r="I118" s="14">
        <v>357461</v>
      </c>
    </row>
    <row r="119" spans="1:9" x14ac:dyDescent="0.2">
      <c r="A119" s="10" t="s">
        <v>96</v>
      </c>
      <c r="B119" s="11">
        <v>9171811</v>
      </c>
      <c r="C119" s="14">
        <v>7736804.0499999914</v>
      </c>
      <c r="D119" s="14">
        <v>6749466</v>
      </c>
      <c r="E119" s="14">
        <v>7645412</v>
      </c>
      <c r="F119" s="14">
        <v>14097081</v>
      </c>
      <c r="G119" s="14">
        <v>19794923</v>
      </c>
      <c r="H119" s="14">
        <v>20016357</v>
      </c>
      <c r="I119" s="14">
        <v>16774813</v>
      </c>
    </row>
    <row r="120" spans="1:9" x14ac:dyDescent="0.2">
      <c r="A120" s="10" t="s">
        <v>97</v>
      </c>
      <c r="B120" s="11">
        <v>1788015</v>
      </c>
      <c r="C120" s="14">
        <v>1890070.5400000003</v>
      </c>
      <c r="D120" s="14">
        <v>1417581</v>
      </c>
      <c r="E120" s="14">
        <v>1421872</v>
      </c>
      <c r="F120" s="14">
        <v>696095</v>
      </c>
      <c r="G120" s="14">
        <v>494787</v>
      </c>
      <c r="H120" s="14">
        <v>454823</v>
      </c>
      <c r="I120" s="14">
        <v>735261</v>
      </c>
    </row>
    <row r="121" spans="1:9" x14ac:dyDescent="0.2">
      <c r="A121" s="10" t="s">
        <v>98</v>
      </c>
      <c r="B121" s="11">
        <v>1833883.9999999991</v>
      </c>
      <c r="C121" s="14">
        <v>1980057.66</v>
      </c>
      <c r="D121" s="14">
        <v>1938951</v>
      </c>
      <c r="E121" s="14">
        <v>1797384</v>
      </c>
      <c r="F121" s="14">
        <v>1384574</v>
      </c>
      <c r="G121" s="14">
        <v>1249886</v>
      </c>
      <c r="H121" s="14">
        <v>1501715</v>
      </c>
      <c r="I121" s="14">
        <v>664908</v>
      </c>
    </row>
    <row r="122" spans="1:9" x14ac:dyDescent="0.2">
      <c r="A122" s="17" t="s">
        <v>99</v>
      </c>
      <c r="B122" s="18">
        <f t="shared" ref="B122:I122" si="19">SUM(B118:B121)</f>
        <v>13167109</v>
      </c>
      <c r="C122" s="18">
        <f t="shared" si="19"/>
        <v>12096133.209999992</v>
      </c>
      <c r="D122" s="18">
        <f t="shared" si="19"/>
        <v>10605394</v>
      </c>
      <c r="E122" s="18">
        <f t="shared" si="19"/>
        <v>11486970</v>
      </c>
      <c r="F122" s="18">
        <f t="shared" si="19"/>
        <v>16791288</v>
      </c>
      <c r="G122" s="18">
        <f t="shared" si="19"/>
        <v>22093012</v>
      </c>
      <c r="H122" s="18">
        <f t="shared" si="19"/>
        <v>22509182</v>
      </c>
      <c r="I122" s="18">
        <f t="shared" si="19"/>
        <v>18532443</v>
      </c>
    </row>
    <row r="123" spans="1:9" x14ac:dyDescent="0.2">
      <c r="A123" s="10" t="s">
        <v>100</v>
      </c>
      <c r="B123" s="13"/>
      <c r="C123" s="20"/>
      <c r="D123" s="13"/>
      <c r="E123" s="13"/>
      <c r="F123" s="13"/>
      <c r="G123" s="13"/>
      <c r="H123" s="13"/>
      <c r="I123" s="13"/>
    </row>
    <row r="124" spans="1:9" x14ac:dyDescent="0.2">
      <c r="A124" s="10" t="s">
        <v>5</v>
      </c>
      <c r="B124" s="11"/>
      <c r="C124" s="20"/>
      <c r="D124" s="13"/>
      <c r="E124" s="13"/>
      <c r="F124" s="13"/>
      <c r="G124" s="13"/>
      <c r="H124" s="13"/>
      <c r="I124" s="13"/>
    </row>
    <row r="125" spans="1:9" x14ac:dyDescent="0.2">
      <c r="A125" s="10" t="s">
        <v>101</v>
      </c>
      <c r="B125" s="11">
        <v>128000</v>
      </c>
      <c r="C125" s="14">
        <v>64000</v>
      </c>
      <c r="D125" s="14">
        <v>69324</v>
      </c>
      <c r="E125" s="14">
        <v>293513</v>
      </c>
      <c r="F125" s="14">
        <v>0</v>
      </c>
      <c r="G125" s="14">
        <v>0</v>
      </c>
      <c r="H125" s="14">
        <v>0</v>
      </c>
      <c r="I125" s="14">
        <v>0</v>
      </c>
    </row>
    <row r="126" spans="1:9" x14ac:dyDescent="0.2">
      <c r="A126" s="10" t="s">
        <v>102</v>
      </c>
      <c r="B126" s="11">
        <v>1095256</v>
      </c>
      <c r="C126" s="14">
        <v>887630.5</v>
      </c>
      <c r="D126" s="14">
        <v>993472</v>
      </c>
      <c r="E126" s="14">
        <v>1162873</v>
      </c>
      <c r="F126" s="14">
        <v>985525</v>
      </c>
      <c r="G126" s="14">
        <v>791507</v>
      </c>
      <c r="H126" s="14">
        <v>817344</v>
      </c>
      <c r="I126" s="14">
        <v>307100</v>
      </c>
    </row>
    <row r="127" spans="1:9" x14ac:dyDescent="0.2">
      <c r="A127" s="17" t="s">
        <v>103</v>
      </c>
      <c r="B127" s="18">
        <f t="shared" ref="B127:I127" si="20">SUM(B125:B126)</f>
        <v>1223256</v>
      </c>
      <c r="C127" s="18">
        <f t="shared" si="20"/>
        <v>951630.5</v>
      </c>
      <c r="D127" s="18">
        <f t="shared" si="20"/>
        <v>1062796</v>
      </c>
      <c r="E127" s="18">
        <f t="shared" si="20"/>
        <v>1456386</v>
      </c>
      <c r="F127" s="18">
        <f t="shared" si="20"/>
        <v>985525</v>
      </c>
      <c r="G127" s="18">
        <f t="shared" si="20"/>
        <v>791507</v>
      </c>
      <c r="H127" s="18">
        <f t="shared" si="20"/>
        <v>817344</v>
      </c>
      <c r="I127" s="18">
        <f t="shared" si="20"/>
        <v>307100</v>
      </c>
    </row>
    <row r="128" spans="1:9" x14ac:dyDescent="0.2">
      <c r="A128" s="10" t="s">
        <v>104</v>
      </c>
      <c r="B128" s="13"/>
      <c r="C128" s="20"/>
      <c r="D128" s="13"/>
      <c r="E128" s="13"/>
      <c r="F128" s="13"/>
      <c r="G128" s="13"/>
      <c r="H128" s="13"/>
      <c r="I128" s="13"/>
    </row>
    <row r="129" spans="1:9" x14ac:dyDescent="0.2">
      <c r="A129" s="10" t="s">
        <v>5</v>
      </c>
      <c r="B129" s="11"/>
      <c r="C129" s="20"/>
      <c r="D129" s="13"/>
      <c r="E129" s="13"/>
      <c r="F129" s="13"/>
      <c r="G129" s="13"/>
      <c r="H129" s="13"/>
      <c r="I129" s="13"/>
    </row>
    <row r="130" spans="1:9" x14ac:dyDescent="0.2">
      <c r="A130" s="10" t="s">
        <v>105</v>
      </c>
      <c r="B130" s="11">
        <v>35051943.999999985</v>
      </c>
      <c r="C130" s="14">
        <v>33157518.199999992</v>
      </c>
      <c r="D130" s="14">
        <v>33281716</v>
      </c>
      <c r="E130" s="14">
        <v>35837373</v>
      </c>
      <c r="F130" s="14">
        <v>35045518</v>
      </c>
      <c r="G130" s="14">
        <v>35252106</v>
      </c>
      <c r="H130" s="14">
        <v>34793230</v>
      </c>
      <c r="I130" s="14">
        <v>36079107</v>
      </c>
    </row>
    <row r="131" spans="1:9" x14ac:dyDescent="0.2">
      <c r="A131" s="10" t="s">
        <v>106</v>
      </c>
      <c r="B131" s="11">
        <v>10953867.999999998</v>
      </c>
      <c r="C131" s="14">
        <v>10339166.259999897</v>
      </c>
      <c r="D131" s="14">
        <v>9150962</v>
      </c>
      <c r="E131" s="14">
        <v>9793261</v>
      </c>
      <c r="F131" s="14">
        <v>10132678</v>
      </c>
      <c r="G131" s="14">
        <v>8310466</v>
      </c>
      <c r="H131" s="14">
        <v>6748874</v>
      </c>
      <c r="I131" s="14">
        <v>7461032</v>
      </c>
    </row>
    <row r="132" spans="1:9" x14ac:dyDescent="0.2">
      <c r="A132" s="10" t="s">
        <v>107</v>
      </c>
      <c r="B132" s="11">
        <v>-6601177</v>
      </c>
      <c r="C132" s="14">
        <v>-5991139.2199999988</v>
      </c>
      <c r="D132" s="14">
        <v>-5865751</v>
      </c>
      <c r="E132" s="14">
        <v>-6215991</v>
      </c>
      <c r="F132" s="14">
        <v>-5755400</v>
      </c>
      <c r="G132" s="14">
        <v>-5527119</v>
      </c>
      <c r="H132" s="14">
        <v>-5335124</v>
      </c>
      <c r="I132" s="14">
        <v>-4891341</v>
      </c>
    </row>
    <row r="133" spans="1:9" x14ac:dyDescent="0.2">
      <c r="A133" s="10" t="s">
        <v>108</v>
      </c>
      <c r="B133" s="11">
        <v>22671063</v>
      </c>
      <c r="C133" s="14">
        <v>19168524.82</v>
      </c>
      <c r="D133" s="14">
        <v>19196624</v>
      </c>
      <c r="E133" s="14">
        <v>17397501</v>
      </c>
      <c r="F133" s="14">
        <v>17866696</v>
      </c>
      <c r="G133" s="14">
        <v>14670293</v>
      </c>
      <c r="H133" s="14">
        <v>17959527</v>
      </c>
      <c r="I133" s="14">
        <v>19603597</v>
      </c>
    </row>
    <row r="134" spans="1:9" x14ac:dyDescent="0.2">
      <c r="A134" s="10" t="s">
        <v>109</v>
      </c>
      <c r="B134" s="11">
        <v>9336253.9999999963</v>
      </c>
      <c r="C134" s="14">
        <v>7459630.4799999902</v>
      </c>
      <c r="D134" s="14">
        <v>7187890</v>
      </c>
      <c r="E134" s="14">
        <v>6163383</v>
      </c>
      <c r="F134" s="14">
        <v>5507108</v>
      </c>
      <c r="G134" s="14">
        <v>5714993</v>
      </c>
      <c r="H134" s="14">
        <v>6080606</v>
      </c>
      <c r="I134" s="14">
        <v>5708950</v>
      </c>
    </row>
    <row r="135" spans="1:9" x14ac:dyDescent="0.2">
      <c r="A135" s="10" t="s">
        <v>110</v>
      </c>
      <c r="B135" s="11">
        <v>5077359</v>
      </c>
      <c r="C135" s="14">
        <v>3719261.1099999994</v>
      </c>
      <c r="D135" s="14">
        <v>3755203</v>
      </c>
      <c r="E135" s="14">
        <v>6270552</v>
      </c>
      <c r="F135" s="14">
        <v>5451515</v>
      </c>
      <c r="G135" s="14">
        <v>4623460</v>
      </c>
      <c r="H135" s="14">
        <v>4123113</v>
      </c>
      <c r="I135" s="14">
        <v>4743877</v>
      </c>
    </row>
    <row r="136" spans="1:9" x14ac:dyDescent="0.2">
      <c r="A136" s="10" t="s">
        <v>111</v>
      </c>
      <c r="B136" s="11">
        <v>33659764.99999994</v>
      </c>
      <c r="C136" s="14">
        <v>27644574.969999988</v>
      </c>
      <c r="D136" s="14">
        <v>27816809</v>
      </c>
      <c r="E136" s="14">
        <v>27133749</v>
      </c>
      <c r="F136" s="14">
        <v>30251248</v>
      </c>
      <c r="G136" s="14">
        <v>35113462</v>
      </c>
      <c r="H136" s="14">
        <v>36633367</v>
      </c>
      <c r="I136" s="14">
        <v>41616801</v>
      </c>
    </row>
    <row r="137" spans="1:9" x14ac:dyDescent="0.2">
      <c r="A137" s="10" t="s">
        <v>112</v>
      </c>
      <c r="B137" s="11">
        <v>0</v>
      </c>
      <c r="C137" s="14">
        <v>2228.81</v>
      </c>
      <c r="D137" s="14">
        <v>4483</v>
      </c>
      <c r="E137" s="14">
        <v>4288</v>
      </c>
      <c r="F137" s="14">
        <v>4152</v>
      </c>
      <c r="G137" s="14">
        <v>4253</v>
      </c>
      <c r="H137" s="14">
        <v>3961</v>
      </c>
      <c r="I137" s="14">
        <v>3836</v>
      </c>
    </row>
    <row r="138" spans="1:9" x14ac:dyDescent="0.2">
      <c r="A138" s="10" t="s">
        <v>113</v>
      </c>
      <c r="B138" s="11">
        <v>907045.99999999942</v>
      </c>
      <c r="C138" s="14">
        <v>2132321.73999999</v>
      </c>
      <c r="D138" s="14">
        <v>2195557</v>
      </c>
      <c r="E138" s="14">
        <v>2232815</v>
      </c>
      <c r="F138" s="14">
        <v>1969804</v>
      </c>
      <c r="G138" s="14">
        <v>1562407</v>
      </c>
      <c r="H138" s="14">
        <v>1171527</v>
      </c>
      <c r="I138" s="14">
        <v>1665507</v>
      </c>
    </row>
    <row r="139" spans="1:9" x14ac:dyDescent="0.2">
      <c r="A139" s="10" t="s">
        <v>114</v>
      </c>
      <c r="B139" s="11">
        <v>0</v>
      </c>
      <c r="C139" s="14">
        <v>-2228.81</v>
      </c>
      <c r="D139" s="14">
        <v>-4483</v>
      </c>
      <c r="E139" s="14">
        <v>-4288</v>
      </c>
      <c r="F139" s="14">
        <v>-4152</v>
      </c>
      <c r="G139" s="14">
        <v>-4253</v>
      </c>
      <c r="H139" s="14">
        <v>-3961</v>
      </c>
      <c r="I139" s="14">
        <v>-3836</v>
      </c>
    </row>
    <row r="140" spans="1:9" x14ac:dyDescent="0.2">
      <c r="A140" s="10" t="s">
        <v>115</v>
      </c>
      <c r="B140" s="11">
        <v>2965</v>
      </c>
      <c r="C140" s="14">
        <v>1250.9999999999998</v>
      </c>
      <c r="D140" s="14">
        <v>0</v>
      </c>
      <c r="E140" s="14">
        <v>0</v>
      </c>
      <c r="F140" s="14">
        <v>30509</v>
      </c>
      <c r="G140" s="14">
        <v>1959</v>
      </c>
      <c r="H140" s="14">
        <v>19073</v>
      </c>
      <c r="I140" s="14">
        <v>118945</v>
      </c>
    </row>
    <row r="141" spans="1:9" x14ac:dyDescent="0.2">
      <c r="A141" s="10" t="s">
        <v>116</v>
      </c>
      <c r="B141" s="11">
        <v>3522244.9999999991</v>
      </c>
      <c r="C141" s="14">
        <v>3627174.9999999995</v>
      </c>
      <c r="D141" s="14">
        <v>4042778</v>
      </c>
      <c r="E141" s="14">
        <v>4679756</v>
      </c>
      <c r="F141" s="14">
        <v>4946118</v>
      </c>
      <c r="G141" s="14">
        <v>5450555</v>
      </c>
      <c r="H141" s="14">
        <v>4783627</v>
      </c>
      <c r="I141" s="14">
        <v>4238094</v>
      </c>
    </row>
    <row r="142" spans="1:9" x14ac:dyDescent="0.2">
      <c r="A142" s="10" t="s">
        <v>117</v>
      </c>
      <c r="B142" s="11">
        <v>3272215</v>
      </c>
      <c r="C142" s="14">
        <v>3388390.25</v>
      </c>
      <c r="D142" s="14">
        <v>3474789</v>
      </c>
      <c r="E142" s="14">
        <v>3443942</v>
      </c>
      <c r="F142" s="14">
        <v>3105459</v>
      </c>
      <c r="G142" s="14">
        <v>2807751</v>
      </c>
      <c r="H142" s="14">
        <v>2039349</v>
      </c>
      <c r="I142" s="14">
        <v>2046222</v>
      </c>
    </row>
    <row r="143" spans="1:9" x14ac:dyDescent="0.2">
      <c r="A143" s="17" t="s">
        <v>13</v>
      </c>
      <c r="B143" s="18">
        <f t="shared" ref="B143:I143" si="21">SUM(B130:B142)</f>
        <v>117853546.99999993</v>
      </c>
      <c r="C143" s="18">
        <f t="shared" si="21"/>
        <v>104646674.60999987</v>
      </c>
      <c r="D143" s="18">
        <f t="shared" si="21"/>
        <v>104236577</v>
      </c>
      <c r="E143" s="18">
        <f t="shared" si="21"/>
        <v>106736341</v>
      </c>
      <c r="F143" s="18">
        <f t="shared" si="21"/>
        <v>108551253</v>
      </c>
      <c r="G143" s="18">
        <f t="shared" si="21"/>
        <v>107980333</v>
      </c>
      <c r="H143" s="18">
        <f t="shared" si="21"/>
        <v>109017169</v>
      </c>
      <c r="I143" s="18">
        <f t="shared" si="21"/>
        <v>118390791</v>
      </c>
    </row>
    <row r="144" spans="1:9" x14ac:dyDescent="0.2">
      <c r="A144" s="10" t="s">
        <v>14</v>
      </c>
      <c r="B144" s="13"/>
      <c r="C144" s="20"/>
      <c r="D144" s="13"/>
      <c r="E144" s="13"/>
      <c r="F144" s="13"/>
      <c r="G144" s="13"/>
      <c r="H144" s="13"/>
      <c r="I144" s="13"/>
    </row>
    <row r="145" spans="1:9" x14ac:dyDescent="0.2">
      <c r="A145" s="10" t="s">
        <v>118</v>
      </c>
      <c r="B145" s="11">
        <v>1777229.9999999979</v>
      </c>
      <c r="C145" s="14">
        <v>1711143.63</v>
      </c>
      <c r="D145" s="14">
        <v>1729232</v>
      </c>
      <c r="E145" s="14">
        <v>2139602</v>
      </c>
      <c r="F145" s="14">
        <v>1630133</v>
      </c>
      <c r="G145" s="14">
        <v>1526833</v>
      </c>
      <c r="H145" s="14">
        <v>1073893</v>
      </c>
      <c r="I145" s="14">
        <v>2457869</v>
      </c>
    </row>
    <row r="146" spans="1:9" x14ac:dyDescent="0.2">
      <c r="A146" s="24" t="s">
        <v>119</v>
      </c>
      <c r="B146" s="18">
        <f t="shared" ref="B146:I146" si="22">SUM(B143,B145)</f>
        <v>119630776.99999993</v>
      </c>
      <c r="C146" s="18">
        <f t="shared" si="22"/>
        <v>106357818.23999986</v>
      </c>
      <c r="D146" s="18">
        <f t="shared" si="22"/>
        <v>105965809</v>
      </c>
      <c r="E146" s="18">
        <f t="shared" si="22"/>
        <v>108875943</v>
      </c>
      <c r="F146" s="18">
        <f t="shared" si="22"/>
        <v>110181386</v>
      </c>
      <c r="G146" s="18">
        <f t="shared" si="22"/>
        <v>109507166</v>
      </c>
      <c r="H146" s="18">
        <f t="shared" si="22"/>
        <v>110091062</v>
      </c>
      <c r="I146" s="18">
        <f t="shared" si="22"/>
        <v>120848660</v>
      </c>
    </row>
    <row r="147" spans="1:9" x14ac:dyDescent="0.2">
      <c r="A147" s="17" t="s">
        <v>120</v>
      </c>
      <c r="B147" s="21">
        <f t="shared" ref="B147:I147" si="23">SUM(B61,B78,B82,B107,B115,B122,B127,B146)</f>
        <v>935841767.74843967</v>
      </c>
      <c r="C147" s="21">
        <f t="shared" si="23"/>
        <v>857599441.40989709</v>
      </c>
      <c r="D147" s="21">
        <f t="shared" si="23"/>
        <v>843258967</v>
      </c>
      <c r="E147" s="21">
        <f t="shared" si="23"/>
        <v>892579014</v>
      </c>
      <c r="F147" s="21">
        <f t="shared" si="23"/>
        <v>970188470</v>
      </c>
      <c r="G147" s="21">
        <f t="shared" si="23"/>
        <v>933214486</v>
      </c>
      <c r="H147" s="21">
        <f t="shared" si="23"/>
        <v>948379563</v>
      </c>
      <c r="I147" s="21">
        <f t="shared" si="23"/>
        <v>1016890390</v>
      </c>
    </row>
  </sheetData>
  <mergeCells count="1">
    <mergeCell ref="B4:I4"/>
  </mergeCells>
  <printOptions horizontalCentered="1"/>
  <pageMargins left="0.5" right="0.5" top="0.5" bottom="1" header="0.5" footer="0.5"/>
  <pageSetup scale="65" orientation="landscape" r:id="rId1"/>
  <headerFooter>
    <oddFooter xml:space="preserve">&amp;R&amp;"Times New Roman,Bold"&amp;12Case No. 2020-00349
Attachment to Response to Kroger-2 Question No. 9
Page &amp;P of &amp;N
Garrett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009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Kroger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0DCA0C11-E129-48F0-BD1D-536EE91291C7}"/>
</file>

<file path=customXml/itemProps2.xml><?xml version="1.0" encoding="utf-8"?>
<ds:datastoreItem xmlns:ds="http://schemas.openxmlformats.org/officeDocument/2006/customXml" ds:itemID="{B44B157F-C570-470C-9CAF-F0C9B24B883B}"/>
</file>

<file path=customXml/itemProps3.xml><?xml version="1.0" encoding="utf-8"?>
<ds:datastoreItem xmlns:ds="http://schemas.openxmlformats.org/officeDocument/2006/customXml" ds:itemID="{8BBBDFFF-4224-47A2-9E0C-D5B728E721E4}"/>
</file>

<file path=customXml/itemProps4.xml><?xml version="1.0" encoding="utf-8"?>
<ds:datastoreItem xmlns:ds="http://schemas.openxmlformats.org/officeDocument/2006/customXml" ds:itemID="{918B56CC-B69D-42E4-B220-DCA8BB93B52E}"/>
</file>

<file path=customXml/itemProps5.xml><?xml version="1.0" encoding="utf-8"?>
<ds:datastoreItem xmlns:ds="http://schemas.openxmlformats.org/officeDocument/2006/customXml" ds:itemID="{33DCEFBB-1D3D-49B1-B779-77AE0BB888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KU - Total Company</vt:lpstr>
      <vt:lpstr>'Final KU - Total Company'!Print_Area</vt:lpstr>
      <vt:lpstr>'Final KU - Total Company'!Print_Titles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2021-02-08T17:57:15Z</dcterms:created>
  <dcterms:modified xsi:type="dcterms:W3CDTF">2021-02-08T18:07:56Z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adee1c6-0c13-46fe-9f7d-d5b32ad2c571_Enabled">
    <vt:lpwstr>true</vt:lpwstr>
  </property>
  <property fmtid="{D5CDD505-2E9C-101B-9397-08002B2CF9AE}" pid="3" name="MSIP_Label_0adee1c6-0c13-46fe-9f7d-d5b32ad2c571_SetDate">
    <vt:lpwstr>2021-02-08T17:57:44Z</vt:lpwstr>
  </property>
  <property fmtid="{D5CDD505-2E9C-101B-9397-08002B2CF9AE}" pid="4" name="MSIP_Label_0adee1c6-0c13-46fe-9f7d-d5b32ad2c571_Method">
    <vt:lpwstr>Privileged</vt:lpwstr>
  </property>
  <property fmtid="{D5CDD505-2E9C-101B-9397-08002B2CF9AE}" pid="5" name="MSIP_Label_0adee1c6-0c13-46fe-9f7d-d5b32ad2c571_Name">
    <vt:lpwstr>0adee1c6-0c13-46fe-9f7d-d5b32ad2c571</vt:lpwstr>
  </property>
  <property fmtid="{D5CDD505-2E9C-101B-9397-08002B2CF9AE}" pid="6" name="MSIP_Label_0adee1c6-0c13-46fe-9f7d-d5b32ad2c571_SiteId">
    <vt:lpwstr>5ee3b0ba-a559-45ee-a69e-6d3e963a3e72</vt:lpwstr>
  </property>
  <property fmtid="{D5CDD505-2E9C-101B-9397-08002B2CF9AE}" pid="7" name="MSIP_Label_0adee1c6-0c13-46fe-9f7d-d5b32ad2c571_ActionId">
    <vt:lpwstr>432af598-634e-460f-8a76-e26a1ae1c335</vt:lpwstr>
  </property>
  <property fmtid="{D5CDD505-2E9C-101B-9397-08002B2CF9AE}" pid="8" name="MSIP_Label_0adee1c6-0c13-46fe-9f7d-d5b32ad2c571_ContentBits">
    <vt:lpwstr>0</vt:lpwstr>
  </property>
  <property fmtid="{D5CDD505-2E9C-101B-9397-08002B2CF9AE}" pid="9" name="ContentTypeId">
    <vt:lpwstr>0x0101002D0103853DF7894DB347713A7250CD66</vt:lpwstr>
  </property>
</Properties>
</file>