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-Offices-GO-01\RATE\_NSPM Regulatory\MN Dockets\2013\13-0867 Community Solar Gardens\Value of Solar\2020 09-01 20210 VOS Calc\_READY TO FILE\"/>
    </mc:Choice>
  </mc:AlternateContent>
  <xr:revisionPtr revIDLastSave="0" documentId="13_ncr:1_{43441B22-CF4A-4DA7-A6DF-351CE7130B0A}" xr6:coauthVersionLast="41" xr6:coauthVersionMax="41" xr10:uidLastSave="{00000000-0000-0000-0000-000000000000}"/>
  <bookViews>
    <workbookView xWindow="-120" yWindow="-120" windowWidth="29040" windowHeight="15840" tabRatio="696" xr2:uid="{00000000-000D-0000-FFFF-FFFF00000000}"/>
  </bookViews>
  <sheets>
    <sheet name="Dist Cost per $kW (2018-2022)" sheetId="3" r:id="rId1"/>
  </sheets>
  <definedNames>
    <definedName name="_xlnm.Print_Area" localSheetId="0">'Dist Cost per $kW (2018-2022)'!$A$1:$M$59</definedName>
    <definedName name="_xlnm.Print_Titles" localSheetId="0">'Dist Cost per $kW (2018-2022)'!$1:$1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D12" i="3"/>
  <c r="L56" i="3"/>
  <c r="K56" i="3"/>
  <c r="H56" i="3"/>
  <c r="G56" i="3"/>
  <c r="D56" i="3"/>
  <c r="C56" i="3"/>
  <c r="L44" i="3"/>
  <c r="K44" i="3"/>
  <c r="H44" i="3"/>
  <c r="G44" i="3"/>
  <c r="D44" i="3"/>
  <c r="C44" i="3"/>
  <c r="L32" i="3"/>
  <c r="K32" i="3"/>
  <c r="H32" i="3"/>
  <c r="G32" i="3"/>
  <c r="D32" i="3"/>
  <c r="C32" i="3"/>
  <c r="D8" i="3" l="1"/>
  <c r="C8" i="3"/>
  <c r="D9" i="3"/>
  <c r="C9" i="3"/>
  <c r="H46" i="3" l="1"/>
  <c r="H21" i="3" s="1"/>
  <c r="D11" i="3"/>
  <c r="C11" i="3"/>
  <c r="D10" i="3"/>
  <c r="C10" i="3"/>
  <c r="D13" i="3" l="1"/>
  <c r="C13" i="3"/>
  <c r="H34" i="3"/>
  <c r="D21" i="3" s="1"/>
  <c r="D34" i="3"/>
  <c r="D20" i="3" s="1"/>
  <c r="L34" i="3"/>
  <c r="D22" i="3" s="1"/>
  <c r="L58" i="3"/>
  <c r="L22" i="3" s="1"/>
  <c r="L46" i="3"/>
  <c r="H22" i="3" s="1"/>
  <c r="H58" i="3"/>
  <c r="L21" i="3" s="1"/>
  <c r="D46" i="3"/>
  <c r="H20" i="3" s="1"/>
  <c r="D58" i="3"/>
  <c r="L20" i="3" s="1"/>
  <c r="D15" i="3" l="1"/>
</calcChain>
</file>

<file path=xl/sharedStrings.xml><?xml version="1.0" encoding="utf-8"?>
<sst xmlns="http://schemas.openxmlformats.org/spreadsheetml/2006/main" count="93" uniqueCount="21">
  <si>
    <t>VOS Distribution Capacity Cost per kW</t>
  </si>
  <si>
    <t>(A)</t>
  </si>
  <si>
    <t>System actual cost per KWH  (sum of planning areas)</t>
  </si>
  <si>
    <t>Year</t>
  </si>
  <si>
    <t>New Dist.
Capacity</t>
  </si>
  <si>
    <t>Capital Cost - Capacity projects</t>
  </si>
  <si>
    <t>(MW)</t>
  </si>
  <si>
    <t>($M)</t>
  </si>
  <si>
    <t>Total</t>
  </si>
  <si>
    <t>Cost per kW</t>
  </si>
  <si>
    <r>
      <t>(</t>
    </r>
    <r>
      <rPr>
        <sz val="10"/>
        <rFont val="Arial"/>
        <family val="2"/>
      </rPr>
      <t>B</t>
    </r>
    <r>
      <rPr>
        <b/>
        <sz val="10"/>
        <rFont val="Arial"/>
        <family val="2"/>
      </rPr>
      <t>)</t>
    </r>
  </si>
  <si>
    <t>Planning area actual cost per KW based on Anticipated Capital Capacitiy Related Investments</t>
  </si>
  <si>
    <t>141 Minneapolis</t>
  </si>
  <si>
    <t>144 SouthEast</t>
  </si>
  <si>
    <t>151 St. Paul</t>
  </si>
  <si>
    <t>142 Minnetonka</t>
  </si>
  <si>
    <t>147 Maple Grove</t>
  </si>
  <si>
    <t>154 NorthWest</t>
  </si>
  <si>
    <t>143 Edina</t>
  </si>
  <si>
    <t>150 Newport</t>
  </si>
  <si>
    <t>156 White Bear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</si>
</sst>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"/>
    <numFmt numFmtId="166" formatCode="&quot;$&quot;#,##0;[Red]&quot;$&quot;#,##0"/>
    <numFmt numFmtId="167" formatCode="&quot;$&quot;#,##0.0;[Red]&quot;$&quot;#,##0.0"/>
    <numFmt numFmtId="168" formatCode="0.000"/>
    <numFmt numFmtId="169" formatCode="&quot;$&quot;#,##0.00;[Red]&quot;$&quot;#,##0.0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4"/>
      <name val="Garamond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 Unicode MS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charset val="134"/>
    </font>
    <font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54"/>
        <bgColor indexed="8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54"/>
        <bgColor indexed="4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0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7" applyNumberFormat="0" applyAlignment="0" applyProtection="0"/>
    <xf numFmtId="0" fontId="14" fillId="22" borderId="17" applyNumberFormat="0" applyAlignment="0" applyProtection="0"/>
    <xf numFmtId="0" fontId="15" fillId="23" borderId="18" applyNumberFormat="0" applyAlignment="0" applyProtection="0"/>
    <xf numFmtId="0" fontId="15" fillId="23" borderId="18" applyNumberFormat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17" applyNumberFormat="0" applyAlignment="0" applyProtection="0"/>
    <xf numFmtId="0" fontId="26" fillId="9" borderId="17" applyNumberFormat="0" applyAlignment="0" applyProtection="0"/>
    <xf numFmtId="0" fontId="9" fillId="24" borderId="0"/>
    <xf numFmtId="0" fontId="9" fillId="24" borderId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" fillId="0" borderId="0"/>
    <xf numFmtId="0" fontId="18" fillId="0" borderId="0"/>
    <xf numFmtId="0" fontId="18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8" fillId="0" borderId="0"/>
    <xf numFmtId="0" fontId="32" fillId="0" borderId="0"/>
    <xf numFmtId="0" fontId="18" fillId="0" borderId="0"/>
    <xf numFmtId="0" fontId="8" fillId="0" borderId="0"/>
    <xf numFmtId="0" fontId="16" fillId="0" borderId="0"/>
    <xf numFmtId="0" fontId="31" fillId="0" borderId="0"/>
    <xf numFmtId="0" fontId="33" fillId="0" borderId="0"/>
    <xf numFmtId="0" fontId="2" fillId="0" borderId="0"/>
    <xf numFmtId="0" fontId="33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8" fillId="0" borderId="0"/>
    <xf numFmtId="0" fontId="33" fillId="0" borderId="0"/>
    <xf numFmtId="0" fontId="2" fillId="0" borderId="0"/>
    <xf numFmtId="0" fontId="1" fillId="0" borderId="0"/>
    <xf numFmtId="0" fontId="32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8" fillId="0" borderId="0"/>
    <xf numFmtId="0" fontId="18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2" fillId="0" borderId="0"/>
    <xf numFmtId="0" fontId="3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3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9" fillId="0" borderId="0"/>
    <xf numFmtId="0" fontId="3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9" fillId="0" borderId="0"/>
    <xf numFmtId="0" fontId="10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6" borderId="23" applyNumberFormat="0" applyFont="0" applyAlignment="0" applyProtection="0"/>
    <xf numFmtId="0" fontId="10" fillId="26" borderId="23" applyNumberFormat="0" applyFont="0" applyAlignment="0" applyProtection="0"/>
    <xf numFmtId="0" fontId="2" fillId="26" borderId="23" applyNumberFormat="0" applyFont="0" applyAlignment="0" applyProtection="0"/>
    <xf numFmtId="0" fontId="2" fillId="26" borderId="23" applyNumberFormat="0" applyFont="0" applyAlignment="0" applyProtection="0"/>
    <xf numFmtId="0" fontId="2" fillId="26" borderId="23" applyNumberFormat="0" applyFont="0" applyAlignment="0" applyProtection="0"/>
    <xf numFmtId="0" fontId="2" fillId="26" borderId="23" applyNumberFormat="0" applyFont="0" applyAlignment="0" applyProtection="0"/>
    <xf numFmtId="0" fontId="2" fillId="26" borderId="23" applyNumberFormat="0" applyFont="0" applyAlignment="0" applyProtection="0"/>
    <xf numFmtId="0" fontId="10" fillId="26" borderId="23" applyNumberFormat="0" applyFont="0" applyAlignment="0" applyProtection="0"/>
    <xf numFmtId="0" fontId="10" fillId="26" borderId="23" applyNumberFormat="0" applyFont="0" applyAlignment="0" applyProtection="0"/>
    <xf numFmtId="0" fontId="10" fillId="26" borderId="23" applyNumberFormat="0" applyFont="0" applyAlignment="0" applyProtection="0"/>
    <xf numFmtId="0" fontId="10" fillId="26" borderId="23" applyNumberFormat="0" applyFont="0" applyAlignment="0" applyProtection="0"/>
    <xf numFmtId="0" fontId="10" fillId="26" borderId="23" applyNumberFormat="0" applyFont="0" applyAlignment="0" applyProtection="0"/>
    <xf numFmtId="0" fontId="10" fillId="26" borderId="23" applyNumberFormat="0" applyFont="0" applyAlignment="0" applyProtection="0"/>
    <xf numFmtId="0" fontId="10" fillId="26" borderId="23" applyNumberFormat="0" applyFont="0" applyAlignment="0" applyProtection="0"/>
    <xf numFmtId="0" fontId="2" fillId="26" borderId="23" applyNumberFormat="0" applyFont="0" applyAlignment="0" applyProtection="0"/>
    <xf numFmtId="0" fontId="10" fillId="26" borderId="23" applyNumberFormat="0" applyFont="0" applyAlignment="0" applyProtection="0"/>
    <xf numFmtId="0" fontId="10" fillId="26" borderId="23" applyNumberFormat="0" applyFont="0" applyAlignment="0" applyProtection="0"/>
    <xf numFmtId="6" fontId="16" fillId="0" borderId="0" applyNumberFormat="0" applyFont="0"/>
    <xf numFmtId="0" fontId="34" fillId="22" borderId="24" applyNumberFormat="0" applyAlignment="0" applyProtection="0"/>
    <xf numFmtId="0" fontId="34" fillId="22" borderId="24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5" fillId="0" borderId="25">
      <alignment horizontal="center"/>
    </xf>
    <xf numFmtId="3" fontId="33" fillId="0" borderId="0" applyFont="0" applyFill="0" applyBorder="0" applyAlignment="0" applyProtection="0"/>
    <xf numFmtId="0" fontId="33" fillId="27" borderId="0" applyNumberFormat="0" applyFont="0" applyBorder="0" applyAlignment="0" applyProtection="0"/>
    <xf numFmtId="4" fontId="9" fillId="25" borderId="26" applyNumberFormat="0" applyProtection="0">
      <alignment vertical="center"/>
    </xf>
    <xf numFmtId="4" fontId="36" fillId="0" borderId="27" applyNumberFormat="0" applyProtection="0">
      <alignment horizontal="right" vertical="center" wrapText="1"/>
    </xf>
    <xf numFmtId="4" fontId="36" fillId="0" borderId="27" applyNumberFormat="0" applyProtection="0">
      <alignment horizontal="left" vertical="center" indent="1"/>
    </xf>
    <xf numFmtId="4" fontId="9" fillId="16" borderId="26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5" fillId="0" borderId="28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9" fillId="29" borderId="29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22" borderId="26" applyNumberFormat="0" applyProtection="0">
      <alignment horizontal="left" vertical="center" indent="1"/>
    </xf>
    <xf numFmtId="0" fontId="9" fillId="30" borderId="26" applyNumberFormat="0" applyProtection="0">
      <alignment horizontal="left" vertical="center" indent="1"/>
    </xf>
    <xf numFmtId="4" fontId="9" fillId="0" borderId="26" applyNumberFormat="0" applyProtection="0">
      <alignment horizontal="right" vertical="center"/>
    </xf>
    <xf numFmtId="4" fontId="38" fillId="0" borderId="0" applyNumberFormat="0" applyProtection="0">
      <alignment horizontal="right" vertical="center" wrapText="1"/>
    </xf>
    <xf numFmtId="4" fontId="9" fillId="16" borderId="26" applyNumberFormat="0" applyProtection="0">
      <alignment horizontal="left" vertical="center" indent="1"/>
    </xf>
    <xf numFmtId="4" fontId="38" fillId="0" borderId="0" applyNumberFormat="0" applyProtection="0">
      <alignment horizontal="left" vertical="center" indent="1"/>
    </xf>
    <xf numFmtId="0" fontId="37" fillId="31" borderId="0" applyNumberFormat="0" applyProtection="0">
      <alignment horizontal="center" vertical="top" wrapText="1"/>
    </xf>
    <xf numFmtId="4" fontId="39" fillId="0" borderId="15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 vertical="center"/>
    </xf>
    <xf numFmtId="0" fontId="44" fillId="0" borderId="0"/>
    <xf numFmtId="9" fontId="18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29" fillId="29" borderId="29" applyNumberFormat="0" applyProtection="0">
      <alignment horizontal="right" vertical="center"/>
    </xf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29" borderId="29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29" borderId="29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3" borderId="0" xfId="2" applyFont="1" applyFill="1"/>
    <xf numFmtId="0" fontId="2" fillId="3" borderId="0" xfId="2" applyFill="1"/>
    <xf numFmtId="0" fontId="4" fillId="3" borderId="0" xfId="2" applyFont="1" applyFill="1" applyAlignment="1">
      <alignment horizontal="right"/>
    </xf>
    <xf numFmtId="0" fontId="2" fillId="3" borderId="0" xfId="2" applyFont="1" applyFill="1"/>
    <xf numFmtId="0" fontId="5" fillId="3" borderId="0" xfId="2" applyFont="1" applyFill="1"/>
    <xf numFmtId="5" fontId="2" fillId="3" borderId="0" xfId="2" applyNumberFormat="1" applyFont="1" applyFill="1"/>
    <xf numFmtId="0" fontId="4" fillId="3" borderId="0" xfId="2" applyFont="1" applyFill="1"/>
    <xf numFmtId="0" fontId="6" fillId="3" borderId="1" xfId="2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left"/>
    </xf>
    <xf numFmtId="0" fontId="7" fillId="3" borderId="14" xfId="2" applyFont="1" applyFill="1" applyBorder="1"/>
    <xf numFmtId="0" fontId="7" fillId="3" borderId="15" xfId="2" applyFont="1" applyFill="1" applyBorder="1"/>
    <xf numFmtId="166" fontId="7" fillId="3" borderId="16" xfId="2" applyNumberFormat="1" applyFont="1" applyFill="1" applyBorder="1" applyAlignment="1">
      <alignment horizontal="center"/>
    </xf>
    <xf numFmtId="0" fontId="5" fillId="3" borderId="0" xfId="2" applyFont="1" applyFill="1" applyAlignment="1">
      <alignment horizontal="left"/>
    </xf>
    <xf numFmtId="0" fontId="2" fillId="3" borderId="0" xfId="2" applyFont="1" applyFill="1" applyAlignment="1">
      <alignment horizontal="left"/>
    </xf>
    <xf numFmtId="0" fontId="7" fillId="3" borderId="0" xfId="2" applyFont="1" applyFill="1"/>
    <xf numFmtId="166" fontId="7" fillId="3" borderId="16" xfId="2" applyNumberFormat="1" applyFont="1" applyFill="1" applyBorder="1"/>
    <xf numFmtId="167" fontId="9" fillId="3" borderId="0" xfId="2" applyNumberFormat="1" applyFont="1" applyFill="1" applyAlignment="1">
      <alignment horizontal="left"/>
    </xf>
    <xf numFmtId="6" fontId="9" fillId="3" borderId="0" xfId="2" applyNumberFormat="1" applyFont="1" applyFill="1"/>
    <xf numFmtId="0" fontId="7" fillId="3" borderId="31" xfId="2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wrapText="1"/>
    </xf>
    <xf numFmtId="0" fontId="7" fillId="3" borderId="5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165" fontId="7" fillId="3" borderId="7" xfId="2" applyNumberFormat="1" applyFont="1" applyFill="1" applyBorder="1" applyAlignment="1">
      <alignment horizontal="center"/>
    </xf>
    <xf numFmtId="164" fontId="7" fillId="3" borderId="7" xfId="3" applyNumberFormat="1" applyFont="1" applyFill="1" applyBorder="1" applyAlignment="1">
      <alignment horizontal="center"/>
    </xf>
    <xf numFmtId="165" fontId="7" fillId="3" borderId="8" xfId="2" applyNumberFormat="1" applyFont="1" applyFill="1" applyBorder="1" applyAlignment="1">
      <alignment horizontal="center"/>
    </xf>
    <xf numFmtId="165" fontId="7" fillId="3" borderId="7" xfId="3" applyNumberFormat="1" applyFont="1" applyFill="1" applyBorder="1" applyAlignment="1">
      <alignment horizontal="center"/>
    </xf>
    <xf numFmtId="165" fontId="7" fillId="3" borderId="10" xfId="2" applyNumberFormat="1" applyFont="1" applyFill="1" applyBorder="1" applyAlignment="1">
      <alignment horizontal="center"/>
    </xf>
    <xf numFmtId="164" fontId="7" fillId="3" borderId="10" xfId="3" applyNumberFormat="1" applyFont="1" applyFill="1" applyBorder="1" applyAlignment="1">
      <alignment horizontal="center"/>
    </xf>
    <xf numFmtId="165" fontId="7" fillId="3" borderId="12" xfId="2" applyNumberFormat="1" applyFont="1" applyFill="1" applyBorder="1"/>
    <xf numFmtId="165" fontId="7" fillId="3" borderId="13" xfId="2" applyNumberFormat="1" applyFont="1" applyFill="1" applyBorder="1"/>
    <xf numFmtId="169" fontId="7" fillId="3" borderId="16" xfId="2" applyNumberFormat="1" applyFont="1" applyFill="1" applyBorder="1" applyAlignment="1">
      <alignment horizontal="center"/>
    </xf>
    <xf numFmtId="1" fontId="2" fillId="3" borderId="0" xfId="2" applyNumberFormat="1" applyFill="1"/>
    <xf numFmtId="5" fontId="2" fillId="3" borderId="0" xfId="1" applyNumberFormat="1" applyFill="1" applyBorder="1"/>
    <xf numFmtId="5" fontId="2" fillId="3" borderId="0" xfId="1" applyNumberFormat="1" applyFill="1" applyBorder="1" applyAlignment="1">
      <alignment horizontal="center"/>
    </xf>
    <xf numFmtId="166" fontId="2" fillId="3" borderId="0" xfId="2" applyNumberFormat="1" applyFill="1" applyAlignment="1">
      <alignment horizontal="center"/>
    </xf>
    <xf numFmtId="165" fontId="7" fillId="3" borderId="32" xfId="3" applyNumberFormat="1" applyFont="1" applyFill="1" applyBorder="1" applyAlignment="1">
      <alignment horizontal="center"/>
    </xf>
    <xf numFmtId="164" fontId="7" fillId="3" borderId="32" xfId="3" applyNumberFormat="1" applyFont="1" applyFill="1" applyBorder="1" applyAlignment="1">
      <alignment horizontal="center"/>
    </xf>
    <xf numFmtId="168" fontId="7" fillId="3" borderId="7" xfId="2" applyNumberFormat="1" applyFont="1" applyFill="1" applyBorder="1" applyAlignment="1">
      <alignment horizontal="center"/>
    </xf>
    <xf numFmtId="3" fontId="2" fillId="3" borderId="0" xfId="2" applyNumberFormat="1" applyFill="1" applyBorder="1"/>
    <xf numFmtId="168" fontId="7" fillId="3" borderId="7" xfId="3" applyNumberFormat="1" applyFont="1" applyFill="1" applyBorder="1" applyAlignment="1">
      <alignment horizontal="center"/>
    </xf>
  </cellXfs>
  <cellStyles count="600">
    <cellStyle name="20% - Accent1 2" xfId="4" xr:uid="{00000000-0005-0000-0000-000000000000}"/>
    <cellStyle name="20% - Accent1 2 2" xfId="5" xr:uid="{00000000-0005-0000-0000-000001000000}"/>
    <cellStyle name="20% - Accent1 3" xfId="6" xr:uid="{00000000-0005-0000-0000-000002000000}"/>
    <cellStyle name="20% - Accent2 2" xfId="7" xr:uid="{00000000-0005-0000-0000-000003000000}"/>
    <cellStyle name="20% - Accent2 2 2" xfId="8" xr:uid="{00000000-0005-0000-0000-000004000000}"/>
    <cellStyle name="20% - Accent2 3" xfId="9" xr:uid="{00000000-0005-0000-0000-000005000000}"/>
    <cellStyle name="20% - Accent3 2" xfId="10" xr:uid="{00000000-0005-0000-0000-000006000000}"/>
    <cellStyle name="20% - Accent3 2 2" xfId="11" xr:uid="{00000000-0005-0000-0000-000007000000}"/>
    <cellStyle name="20% - Accent3 3" xfId="12" xr:uid="{00000000-0005-0000-0000-000008000000}"/>
    <cellStyle name="20% - Accent4 2" xfId="13" xr:uid="{00000000-0005-0000-0000-000009000000}"/>
    <cellStyle name="20% - Accent4 2 2" xfId="14" xr:uid="{00000000-0005-0000-0000-00000A000000}"/>
    <cellStyle name="20% - Accent4 3" xfId="15" xr:uid="{00000000-0005-0000-0000-00000B000000}"/>
    <cellStyle name="20% - Accent5 2" xfId="16" xr:uid="{00000000-0005-0000-0000-00000C000000}"/>
    <cellStyle name="20% - Accent5 2 2" xfId="17" xr:uid="{00000000-0005-0000-0000-00000D000000}"/>
    <cellStyle name="20% - Accent5 3" xfId="18" xr:uid="{00000000-0005-0000-0000-00000E000000}"/>
    <cellStyle name="20% - Accent6 2" xfId="19" xr:uid="{00000000-0005-0000-0000-00000F000000}"/>
    <cellStyle name="20% - Accent6 2 2" xfId="20" xr:uid="{00000000-0005-0000-0000-000010000000}"/>
    <cellStyle name="20% - Accent6 3" xfId="21" xr:uid="{00000000-0005-0000-0000-000011000000}"/>
    <cellStyle name="40% - Accent1 2" xfId="22" xr:uid="{00000000-0005-0000-0000-000012000000}"/>
    <cellStyle name="40% - Accent1 2 2" xfId="23" xr:uid="{00000000-0005-0000-0000-000013000000}"/>
    <cellStyle name="40% - Accent1 3" xfId="24" xr:uid="{00000000-0005-0000-0000-000014000000}"/>
    <cellStyle name="40% - Accent2 2" xfId="25" xr:uid="{00000000-0005-0000-0000-000015000000}"/>
    <cellStyle name="40% - Accent2 2 2" xfId="26" xr:uid="{00000000-0005-0000-0000-000016000000}"/>
    <cellStyle name="40% - Accent2 3" xfId="27" xr:uid="{00000000-0005-0000-0000-000017000000}"/>
    <cellStyle name="40% - Accent3 2" xfId="28" xr:uid="{00000000-0005-0000-0000-000018000000}"/>
    <cellStyle name="40% - Accent3 2 2" xfId="29" xr:uid="{00000000-0005-0000-0000-000019000000}"/>
    <cellStyle name="40% - Accent3 3" xfId="30" xr:uid="{00000000-0005-0000-0000-00001A000000}"/>
    <cellStyle name="40% - Accent4 2" xfId="31" xr:uid="{00000000-0005-0000-0000-00001B000000}"/>
    <cellStyle name="40% - Accent4 2 2" xfId="32" xr:uid="{00000000-0005-0000-0000-00001C000000}"/>
    <cellStyle name="40% - Accent4 3" xfId="33" xr:uid="{00000000-0005-0000-0000-00001D000000}"/>
    <cellStyle name="40% - Accent5 2" xfId="34" xr:uid="{00000000-0005-0000-0000-00001E000000}"/>
    <cellStyle name="40% - Accent5 2 2" xfId="35" xr:uid="{00000000-0005-0000-0000-00001F000000}"/>
    <cellStyle name="40% - Accent5 3" xfId="36" xr:uid="{00000000-0005-0000-0000-000020000000}"/>
    <cellStyle name="40% - Accent6 2" xfId="37" xr:uid="{00000000-0005-0000-0000-000021000000}"/>
    <cellStyle name="40% - Accent6 2 2" xfId="38" xr:uid="{00000000-0005-0000-0000-000022000000}"/>
    <cellStyle name="40% - Accent6 3" xfId="39" xr:uid="{00000000-0005-0000-0000-000023000000}"/>
    <cellStyle name="60% - Accent1 2" xfId="40" xr:uid="{00000000-0005-0000-0000-000024000000}"/>
    <cellStyle name="60% - Accent1 3" xfId="41" xr:uid="{00000000-0005-0000-0000-000025000000}"/>
    <cellStyle name="60% - Accent2 2" xfId="42" xr:uid="{00000000-0005-0000-0000-000026000000}"/>
    <cellStyle name="60% - Accent2 3" xfId="43" xr:uid="{00000000-0005-0000-0000-000027000000}"/>
    <cellStyle name="60% - Accent3 2" xfId="44" xr:uid="{00000000-0005-0000-0000-000028000000}"/>
    <cellStyle name="60% - Accent3 3" xfId="45" xr:uid="{00000000-0005-0000-0000-000029000000}"/>
    <cellStyle name="60% - Accent4 2" xfId="46" xr:uid="{00000000-0005-0000-0000-00002A000000}"/>
    <cellStyle name="60% - Accent4 3" xfId="47" xr:uid="{00000000-0005-0000-0000-00002B000000}"/>
    <cellStyle name="60% - Accent5 2" xfId="48" xr:uid="{00000000-0005-0000-0000-00002C000000}"/>
    <cellStyle name="60% - Accent5 3" xfId="49" xr:uid="{00000000-0005-0000-0000-00002D000000}"/>
    <cellStyle name="60% - Accent6 2" xfId="50" xr:uid="{00000000-0005-0000-0000-00002E000000}"/>
    <cellStyle name="60% - Accent6 3" xfId="51" xr:uid="{00000000-0005-0000-0000-00002F000000}"/>
    <cellStyle name="Accent1 2" xfId="52" xr:uid="{00000000-0005-0000-0000-000030000000}"/>
    <cellStyle name="Accent1 3" xfId="53" xr:uid="{00000000-0005-0000-0000-000031000000}"/>
    <cellStyle name="Accent2 2" xfId="54" xr:uid="{00000000-0005-0000-0000-000032000000}"/>
    <cellStyle name="Accent2 3" xfId="55" xr:uid="{00000000-0005-0000-0000-000033000000}"/>
    <cellStyle name="Accent3 2" xfId="56" xr:uid="{00000000-0005-0000-0000-000034000000}"/>
    <cellStyle name="Accent3 3" xfId="57" xr:uid="{00000000-0005-0000-0000-000035000000}"/>
    <cellStyle name="Accent4 2" xfId="58" xr:uid="{00000000-0005-0000-0000-000036000000}"/>
    <cellStyle name="Accent4 3" xfId="59" xr:uid="{00000000-0005-0000-0000-000037000000}"/>
    <cellStyle name="Accent5 2" xfId="60" xr:uid="{00000000-0005-0000-0000-000038000000}"/>
    <cellStyle name="Accent5 3" xfId="61" xr:uid="{00000000-0005-0000-0000-000039000000}"/>
    <cellStyle name="Accent6 2" xfId="62" xr:uid="{00000000-0005-0000-0000-00003A000000}"/>
    <cellStyle name="Accent6 3" xfId="63" xr:uid="{00000000-0005-0000-0000-00003B000000}"/>
    <cellStyle name="Bad 2" xfId="64" xr:uid="{00000000-0005-0000-0000-00003C000000}"/>
    <cellStyle name="Bad 2 2" xfId="65" xr:uid="{00000000-0005-0000-0000-00003D000000}"/>
    <cellStyle name="Bad 2 3" xfId="505" xr:uid="{00000000-0005-0000-0000-00003E000000}"/>
    <cellStyle name="Bad 3" xfId="66" xr:uid="{00000000-0005-0000-0000-00003F000000}"/>
    <cellStyle name="Calculation 2" xfId="67" xr:uid="{00000000-0005-0000-0000-000040000000}"/>
    <cellStyle name="Calculation 3" xfId="68" xr:uid="{00000000-0005-0000-0000-000041000000}"/>
    <cellStyle name="Check Cell 2" xfId="69" xr:uid="{00000000-0005-0000-0000-000042000000}"/>
    <cellStyle name="Check Cell 3" xfId="70" xr:uid="{00000000-0005-0000-0000-000043000000}"/>
    <cellStyle name="Comma 2" xfId="71" xr:uid="{00000000-0005-0000-0000-000044000000}"/>
    <cellStyle name="Comma 2 2" xfId="72" xr:uid="{00000000-0005-0000-0000-000045000000}"/>
    <cellStyle name="Comma 2 2 2" xfId="73" xr:uid="{00000000-0005-0000-0000-000046000000}"/>
    <cellStyle name="Comma 2 2 2 2" xfId="74" xr:uid="{00000000-0005-0000-0000-000047000000}"/>
    <cellStyle name="Comma 2 2 2 3" xfId="75" xr:uid="{00000000-0005-0000-0000-000048000000}"/>
    <cellStyle name="Comma 2 2 3" xfId="76" xr:uid="{00000000-0005-0000-0000-000049000000}"/>
    <cellStyle name="Comma 2 2 4" xfId="77" xr:uid="{00000000-0005-0000-0000-00004A000000}"/>
    <cellStyle name="Comma 2 3" xfId="78" xr:uid="{00000000-0005-0000-0000-00004B000000}"/>
    <cellStyle name="Comma 2 4" xfId="79" xr:uid="{00000000-0005-0000-0000-00004C000000}"/>
    <cellStyle name="Comma 3" xfId="80" xr:uid="{00000000-0005-0000-0000-00004D000000}"/>
    <cellStyle name="Comma 3 2" xfId="81" xr:uid="{00000000-0005-0000-0000-00004E000000}"/>
    <cellStyle name="Comma 3 2 2" xfId="534" xr:uid="{00000000-0005-0000-0000-00004F000000}"/>
    <cellStyle name="Comma 3 3" xfId="82" xr:uid="{00000000-0005-0000-0000-000050000000}"/>
    <cellStyle name="Comma 3 3 2" xfId="83" xr:uid="{00000000-0005-0000-0000-000051000000}"/>
    <cellStyle name="Comma 3 3 2 2" xfId="84" xr:uid="{00000000-0005-0000-0000-000052000000}"/>
    <cellStyle name="Comma 3 3 3" xfId="85" xr:uid="{00000000-0005-0000-0000-000053000000}"/>
    <cellStyle name="Comma 3 3 3 2" xfId="596" xr:uid="{00000000-0005-0000-0000-000054000000}"/>
    <cellStyle name="Comma 3 3 4" xfId="564" xr:uid="{00000000-0005-0000-0000-000055000000}"/>
    <cellStyle name="Comma 3 4" xfId="528" xr:uid="{00000000-0005-0000-0000-000056000000}"/>
    <cellStyle name="Comma 4" xfId="86" xr:uid="{00000000-0005-0000-0000-000057000000}"/>
    <cellStyle name="Comma 4 2" xfId="87" xr:uid="{00000000-0005-0000-0000-000058000000}"/>
    <cellStyle name="Comma 4 2 2" xfId="535" xr:uid="{00000000-0005-0000-0000-000059000000}"/>
    <cellStyle name="Comma 4 3" xfId="526" xr:uid="{00000000-0005-0000-0000-00005A000000}"/>
    <cellStyle name="Comma 5" xfId="88" xr:uid="{00000000-0005-0000-0000-00005B000000}"/>
    <cellStyle name="Comma 5 2" xfId="89" xr:uid="{00000000-0005-0000-0000-00005C000000}"/>
    <cellStyle name="Comma 6" xfId="90" xr:uid="{00000000-0005-0000-0000-00005D000000}"/>
    <cellStyle name="Comma 7" xfId="3" xr:uid="{00000000-0005-0000-0000-00005E000000}"/>
    <cellStyle name="Comma 8" xfId="91" xr:uid="{00000000-0005-0000-0000-00005F000000}"/>
    <cellStyle name="Currency" xfId="1" builtinId="4"/>
    <cellStyle name="Currency 2" xfId="92" xr:uid="{00000000-0005-0000-0000-000061000000}"/>
    <cellStyle name="Currency 2 2" xfId="93" xr:uid="{00000000-0005-0000-0000-000062000000}"/>
    <cellStyle name="Currency 2 2 2" xfId="94" xr:uid="{00000000-0005-0000-0000-000063000000}"/>
    <cellStyle name="Currency 2 2 3" xfId="95" xr:uid="{00000000-0005-0000-0000-000064000000}"/>
    <cellStyle name="Currency 2 2 3 2" xfId="96" xr:uid="{00000000-0005-0000-0000-000065000000}"/>
    <cellStyle name="Currency 2 2 4" xfId="97" xr:uid="{00000000-0005-0000-0000-000066000000}"/>
    <cellStyle name="Currency 2 2 4 2" xfId="585" xr:uid="{00000000-0005-0000-0000-000067000000}"/>
    <cellStyle name="Currency 2 2 5" xfId="552" xr:uid="{00000000-0005-0000-0000-000068000000}"/>
    <cellStyle name="Currency 2 3" xfId="98" xr:uid="{00000000-0005-0000-0000-000069000000}"/>
    <cellStyle name="Currency 2 4" xfId="99" xr:uid="{00000000-0005-0000-0000-00006A000000}"/>
    <cellStyle name="Currency 2 5" xfId="100" xr:uid="{00000000-0005-0000-0000-00006B000000}"/>
    <cellStyle name="Currency 2 5 2" xfId="101" xr:uid="{00000000-0005-0000-0000-00006C000000}"/>
    <cellStyle name="Currency 2 5 2 2" xfId="102" xr:uid="{00000000-0005-0000-0000-00006D000000}"/>
    <cellStyle name="Currency 2 5 3" xfId="103" xr:uid="{00000000-0005-0000-0000-00006E000000}"/>
    <cellStyle name="Currency 2 5 3 2" xfId="574" xr:uid="{00000000-0005-0000-0000-00006F000000}"/>
    <cellStyle name="Currency 2 5 4" xfId="533" xr:uid="{00000000-0005-0000-0000-000070000000}"/>
    <cellStyle name="Currency 2 6" xfId="525" xr:uid="{00000000-0005-0000-0000-000071000000}"/>
    <cellStyle name="Currency 3" xfId="104" xr:uid="{00000000-0005-0000-0000-000072000000}"/>
    <cellStyle name="Currency 3 2" xfId="105" xr:uid="{00000000-0005-0000-0000-000073000000}"/>
    <cellStyle name="Currency 4" xfId="106" xr:uid="{00000000-0005-0000-0000-000074000000}"/>
    <cellStyle name="Currency 5" xfId="107" xr:uid="{00000000-0005-0000-0000-000075000000}"/>
    <cellStyle name="Explanatory Text 2" xfId="108" xr:uid="{00000000-0005-0000-0000-000076000000}"/>
    <cellStyle name="Explanatory Text 3" xfId="109" xr:uid="{00000000-0005-0000-0000-000077000000}"/>
    <cellStyle name="Good 2" xfId="110" xr:uid="{00000000-0005-0000-0000-000078000000}"/>
    <cellStyle name="Good 3" xfId="111" xr:uid="{00000000-0005-0000-0000-000079000000}"/>
    <cellStyle name="Heading 1 2" xfId="112" xr:uid="{00000000-0005-0000-0000-00007A000000}"/>
    <cellStyle name="Heading 1 3" xfId="113" xr:uid="{00000000-0005-0000-0000-00007B000000}"/>
    <cellStyle name="Heading 2 2" xfId="114" xr:uid="{00000000-0005-0000-0000-00007C000000}"/>
    <cellStyle name="Heading 2 3" xfId="115" xr:uid="{00000000-0005-0000-0000-00007D000000}"/>
    <cellStyle name="Heading 3 2" xfId="116" xr:uid="{00000000-0005-0000-0000-00007E000000}"/>
    <cellStyle name="Heading 3 3" xfId="117" xr:uid="{00000000-0005-0000-0000-00007F000000}"/>
    <cellStyle name="Heading 4 2" xfId="118" xr:uid="{00000000-0005-0000-0000-000080000000}"/>
    <cellStyle name="Heading 4 3" xfId="119" xr:uid="{00000000-0005-0000-0000-000081000000}"/>
    <cellStyle name="Input 2" xfId="120" xr:uid="{00000000-0005-0000-0000-000082000000}"/>
    <cellStyle name="Input 3" xfId="121" xr:uid="{00000000-0005-0000-0000-000083000000}"/>
    <cellStyle name="Lines" xfId="122" xr:uid="{00000000-0005-0000-0000-000084000000}"/>
    <cellStyle name="Lines 2" xfId="123" xr:uid="{00000000-0005-0000-0000-000085000000}"/>
    <cellStyle name="Linked Cell 2" xfId="124" xr:uid="{00000000-0005-0000-0000-000086000000}"/>
    <cellStyle name="Linked Cell 3" xfId="125" xr:uid="{00000000-0005-0000-0000-000087000000}"/>
    <cellStyle name="Neutral 2" xfId="126" xr:uid="{00000000-0005-0000-0000-000088000000}"/>
    <cellStyle name="Neutral 3" xfId="127" xr:uid="{00000000-0005-0000-0000-000089000000}"/>
    <cellStyle name="Normal" xfId="0" builtinId="0"/>
    <cellStyle name="Normal 10" xfId="128" xr:uid="{00000000-0005-0000-0000-00008B000000}"/>
    <cellStyle name="Normal 10 2" xfId="129" xr:uid="{00000000-0005-0000-0000-00008C000000}"/>
    <cellStyle name="Normal 10 2 2" xfId="130" xr:uid="{00000000-0005-0000-0000-00008D000000}"/>
    <cellStyle name="Normal 10 2 2 2" xfId="131" xr:uid="{00000000-0005-0000-0000-00008E000000}"/>
    <cellStyle name="Normal 10 2 2 2 2" xfId="132" xr:uid="{00000000-0005-0000-0000-00008F000000}"/>
    <cellStyle name="Normal 10 2 2 3" xfId="133" xr:uid="{00000000-0005-0000-0000-000090000000}"/>
    <cellStyle name="Normal 10 2 2 3 2" xfId="589" xr:uid="{00000000-0005-0000-0000-000091000000}"/>
    <cellStyle name="Normal 10 2 2 4" xfId="557" xr:uid="{00000000-0005-0000-0000-000092000000}"/>
    <cellStyle name="Normal 10 2 3" xfId="513" xr:uid="{00000000-0005-0000-0000-000093000000}"/>
    <cellStyle name="Normal 10 2 3 2" xfId="576" xr:uid="{00000000-0005-0000-0000-000094000000}"/>
    <cellStyle name="Normal 10 2 4" xfId="542" xr:uid="{00000000-0005-0000-0000-000095000000}"/>
    <cellStyle name="Normal 10 3" xfId="134" xr:uid="{00000000-0005-0000-0000-000096000000}"/>
    <cellStyle name="Normal 10 3 2" xfId="512" xr:uid="{00000000-0005-0000-0000-000097000000}"/>
    <cellStyle name="Normal 10 3 2 2" xfId="575" xr:uid="{00000000-0005-0000-0000-000098000000}"/>
    <cellStyle name="Normal 10 3 3" xfId="541" xr:uid="{00000000-0005-0000-0000-000099000000}"/>
    <cellStyle name="Normal 10 4" xfId="2" xr:uid="{00000000-0005-0000-0000-00009A000000}"/>
    <cellStyle name="Normal 11" xfId="135" xr:uid="{00000000-0005-0000-0000-00009B000000}"/>
    <cellStyle name="Normal 11 10" xfId="136" xr:uid="{00000000-0005-0000-0000-00009C000000}"/>
    <cellStyle name="Normal 11 11" xfId="137" xr:uid="{00000000-0005-0000-0000-00009D000000}"/>
    <cellStyle name="Normal 11 12" xfId="138" xr:uid="{00000000-0005-0000-0000-00009E000000}"/>
    <cellStyle name="Normal 11 13" xfId="139" xr:uid="{00000000-0005-0000-0000-00009F000000}"/>
    <cellStyle name="Normal 11 2" xfId="140" xr:uid="{00000000-0005-0000-0000-0000A0000000}"/>
    <cellStyle name="Normal 11 2 2" xfId="141" xr:uid="{00000000-0005-0000-0000-0000A1000000}"/>
    <cellStyle name="Normal 11 2 3" xfId="142" xr:uid="{00000000-0005-0000-0000-0000A2000000}"/>
    <cellStyle name="Normal 11 3" xfId="143" xr:uid="{00000000-0005-0000-0000-0000A3000000}"/>
    <cellStyle name="Normal 11 4" xfId="144" xr:uid="{00000000-0005-0000-0000-0000A4000000}"/>
    <cellStyle name="Normal 11 4 2" xfId="145" xr:uid="{00000000-0005-0000-0000-0000A5000000}"/>
    <cellStyle name="Normal 11 4 2 2" xfId="146" xr:uid="{00000000-0005-0000-0000-0000A6000000}"/>
    <cellStyle name="Normal 11 4 2 2 2" xfId="147" xr:uid="{00000000-0005-0000-0000-0000A7000000}"/>
    <cellStyle name="Normal 11 4 2 2 3" xfId="148" xr:uid="{00000000-0005-0000-0000-0000A8000000}"/>
    <cellStyle name="Normal 11 4 2 3" xfId="149" xr:uid="{00000000-0005-0000-0000-0000A9000000}"/>
    <cellStyle name="Normal 11 4 2 3 2" xfId="150" xr:uid="{00000000-0005-0000-0000-0000AA000000}"/>
    <cellStyle name="Normal 11 4 2 3 3" xfId="151" xr:uid="{00000000-0005-0000-0000-0000AB000000}"/>
    <cellStyle name="Normal 11 4 2 4" xfId="152" xr:uid="{00000000-0005-0000-0000-0000AC000000}"/>
    <cellStyle name="Normal 11 4 2 4 2" xfId="153" xr:uid="{00000000-0005-0000-0000-0000AD000000}"/>
    <cellStyle name="Normal 11 4 2 4 3" xfId="154" xr:uid="{00000000-0005-0000-0000-0000AE000000}"/>
    <cellStyle name="Normal 11 4 2 5" xfId="155" xr:uid="{00000000-0005-0000-0000-0000AF000000}"/>
    <cellStyle name="Normal 11 4 2 6" xfId="156" xr:uid="{00000000-0005-0000-0000-0000B0000000}"/>
    <cellStyle name="Normal 11 4 2 7" xfId="157" xr:uid="{00000000-0005-0000-0000-0000B1000000}"/>
    <cellStyle name="Normal 11 4 2 8" xfId="158" xr:uid="{00000000-0005-0000-0000-0000B2000000}"/>
    <cellStyle name="Normal 11 4 3" xfId="159" xr:uid="{00000000-0005-0000-0000-0000B3000000}"/>
    <cellStyle name="Normal 11 4 3 2" xfId="160" xr:uid="{00000000-0005-0000-0000-0000B4000000}"/>
    <cellStyle name="Normal 11 4 3 3" xfId="161" xr:uid="{00000000-0005-0000-0000-0000B5000000}"/>
    <cellStyle name="Normal 11 4 4" xfId="162" xr:uid="{00000000-0005-0000-0000-0000B6000000}"/>
    <cellStyle name="Normal 11 4 4 2" xfId="163" xr:uid="{00000000-0005-0000-0000-0000B7000000}"/>
    <cellStyle name="Normal 11 4 4 3" xfId="164" xr:uid="{00000000-0005-0000-0000-0000B8000000}"/>
    <cellStyle name="Normal 11 4 5" xfId="165" xr:uid="{00000000-0005-0000-0000-0000B9000000}"/>
    <cellStyle name="Normal 11 4 5 2" xfId="166" xr:uid="{00000000-0005-0000-0000-0000BA000000}"/>
    <cellStyle name="Normal 11 4 5 3" xfId="167" xr:uid="{00000000-0005-0000-0000-0000BB000000}"/>
    <cellStyle name="Normal 11 4 6" xfId="168" xr:uid="{00000000-0005-0000-0000-0000BC000000}"/>
    <cellStyle name="Normal 11 4 7" xfId="169" xr:uid="{00000000-0005-0000-0000-0000BD000000}"/>
    <cellStyle name="Normal 11 4 8" xfId="170" xr:uid="{00000000-0005-0000-0000-0000BE000000}"/>
    <cellStyle name="Normal 11 4 9" xfId="171" xr:uid="{00000000-0005-0000-0000-0000BF000000}"/>
    <cellStyle name="Normal 11 5" xfId="172" xr:uid="{00000000-0005-0000-0000-0000C0000000}"/>
    <cellStyle name="Normal 11 5 2" xfId="173" xr:uid="{00000000-0005-0000-0000-0000C1000000}"/>
    <cellStyle name="Normal 11 5 2 2" xfId="174" xr:uid="{00000000-0005-0000-0000-0000C2000000}"/>
    <cellStyle name="Normal 11 5 2 3" xfId="175" xr:uid="{00000000-0005-0000-0000-0000C3000000}"/>
    <cellStyle name="Normal 11 5 3" xfId="176" xr:uid="{00000000-0005-0000-0000-0000C4000000}"/>
    <cellStyle name="Normal 11 5 3 2" xfId="177" xr:uid="{00000000-0005-0000-0000-0000C5000000}"/>
    <cellStyle name="Normal 11 5 3 3" xfId="178" xr:uid="{00000000-0005-0000-0000-0000C6000000}"/>
    <cellStyle name="Normal 11 5 4" xfId="179" xr:uid="{00000000-0005-0000-0000-0000C7000000}"/>
    <cellStyle name="Normal 11 5 4 2" xfId="180" xr:uid="{00000000-0005-0000-0000-0000C8000000}"/>
    <cellStyle name="Normal 11 5 4 3" xfId="181" xr:uid="{00000000-0005-0000-0000-0000C9000000}"/>
    <cellStyle name="Normal 11 5 5" xfId="182" xr:uid="{00000000-0005-0000-0000-0000CA000000}"/>
    <cellStyle name="Normal 11 5 6" xfId="183" xr:uid="{00000000-0005-0000-0000-0000CB000000}"/>
    <cellStyle name="Normal 11 5 7" xfId="184" xr:uid="{00000000-0005-0000-0000-0000CC000000}"/>
    <cellStyle name="Normal 11 5 8" xfId="185" xr:uid="{00000000-0005-0000-0000-0000CD000000}"/>
    <cellStyle name="Normal 11 6" xfId="186" xr:uid="{00000000-0005-0000-0000-0000CE000000}"/>
    <cellStyle name="Normal 11 6 2" xfId="187" xr:uid="{00000000-0005-0000-0000-0000CF000000}"/>
    <cellStyle name="Normal 11 6 3" xfId="188" xr:uid="{00000000-0005-0000-0000-0000D0000000}"/>
    <cellStyle name="Normal 11 7" xfId="189" xr:uid="{00000000-0005-0000-0000-0000D1000000}"/>
    <cellStyle name="Normal 11 7 2" xfId="190" xr:uid="{00000000-0005-0000-0000-0000D2000000}"/>
    <cellStyle name="Normal 11 7 3" xfId="191" xr:uid="{00000000-0005-0000-0000-0000D3000000}"/>
    <cellStyle name="Normal 11 8" xfId="192" xr:uid="{00000000-0005-0000-0000-0000D4000000}"/>
    <cellStyle name="Normal 11 8 2" xfId="193" xr:uid="{00000000-0005-0000-0000-0000D5000000}"/>
    <cellStyle name="Normal 11 8 3" xfId="194" xr:uid="{00000000-0005-0000-0000-0000D6000000}"/>
    <cellStyle name="Normal 11 9" xfId="195" xr:uid="{00000000-0005-0000-0000-0000D7000000}"/>
    <cellStyle name="Normal 12" xfId="196" xr:uid="{00000000-0005-0000-0000-0000D8000000}"/>
    <cellStyle name="Normal 12 2" xfId="197" xr:uid="{00000000-0005-0000-0000-0000D9000000}"/>
    <cellStyle name="Normal 13" xfId="198" xr:uid="{00000000-0005-0000-0000-0000DA000000}"/>
    <cellStyle name="Normal 13 2" xfId="199" xr:uid="{00000000-0005-0000-0000-0000DB000000}"/>
    <cellStyle name="Normal 13 2 2" xfId="200" xr:uid="{00000000-0005-0000-0000-0000DC000000}"/>
    <cellStyle name="Normal 13 2 3" xfId="553" xr:uid="{00000000-0005-0000-0000-0000DD000000}"/>
    <cellStyle name="Normal 13 3" xfId="201" xr:uid="{00000000-0005-0000-0000-0000DE000000}"/>
    <cellStyle name="Normal 13 4" xfId="202" xr:uid="{00000000-0005-0000-0000-0000DF000000}"/>
    <cellStyle name="Normal 13 5" xfId="203" xr:uid="{00000000-0005-0000-0000-0000E0000000}"/>
    <cellStyle name="Normal 13 6" xfId="551" xr:uid="{00000000-0005-0000-0000-0000E1000000}"/>
    <cellStyle name="Normal 14" xfId="204" xr:uid="{00000000-0005-0000-0000-0000E2000000}"/>
    <cellStyle name="Normal 14 2" xfId="205" xr:uid="{00000000-0005-0000-0000-0000E3000000}"/>
    <cellStyle name="Normal 14 3" xfId="206" xr:uid="{00000000-0005-0000-0000-0000E4000000}"/>
    <cellStyle name="Normal 14 4" xfId="207" xr:uid="{00000000-0005-0000-0000-0000E5000000}"/>
    <cellStyle name="Normal 14 5" xfId="208" xr:uid="{00000000-0005-0000-0000-0000E6000000}"/>
    <cellStyle name="Normal 15" xfId="209" xr:uid="{00000000-0005-0000-0000-0000E7000000}"/>
    <cellStyle name="Normal 15 2" xfId="210" xr:uid="{00000000-0005-0000-0000-0000E8000000}"/>
    <cellStyle name="Normal 16" xfId="211" xr:uid="{00000000-0005-0000-0000-0000E9000000}"/>
    <cellStyle name="Normal 16 2" xfId="212" xr:uid="{00000000-0005-0000-0000-0000EA000000}"/>
    <cellStyle name="Normal 16 2 2" xfId="213" xr:uid="{00000000-0005-0000-0000-0000EB000000}"/>
    <cellStyle name="Normal 16 3" xfId="214" xr:uid="{00000000-0005-0000-0000-0000EC000000}"/>
    <cellStyle name="Normal 16 3 2" xfId="586" xr:uid="{00000000-0005-0000-0000-0000ED000000}"/>
    <cellStyle name="Normal 16 4" xfId="554" xr:uid="{00000000-0005-0000-0000-0000EE000000}"/>
    <cellStyle name="Normal 17" xfId="215" xr:uid="{00000000-0005-0000-0000-0000EF000000}"/>
    <cellStyle name="Normal 18" xfId="216" xr:uid="{00000000-0005-0000-0000-0000F0000000}"/>
    <cellStyle name="Normal 18 2" xfId="570" xr:uid="{00000000-0005-0000-0000-0000F1000000}"/>
    <cellStyle name="Normal 19" xfId="217" xr:uid="{00000000-0005-0000-0000-0000F2000000}"/>
    <cellStyle name="Normal 2" xfId="218" xr:uid="{00000000-0005-0000-0000-0000F3000000}"/>
    <cellStyle name="Normal 2 10" xfId="219" xr:uid="{00000000-0005-0000-0000-0000F4000000}"/>
    <cellStyle name="Normal 2 10 2" xfId="571" xr:uid="{00000000-0005-0000-0000-0000F5000000}"/>
    <cellStyle name="Normal 2 11" xfId="220" xr:uid="{00000000-0005-0000-0000-0000F6000000}"/>
    <cellStyle name="Normal 2 12" xfId="506" xr:uid="{00000000-0005-0000-0000-0000F7000000}"/>
    <cellStyle name="Normal 2 13" xfId="524" xr:uid="{00000000-0005-0000-0000-0000F8000000}"/>
    <cellStyle name="Normal 2 2" xfId="221" xr:uid="{00000000-0005-0000-0000-0000F9000000}"/>
    <cellStyle name="Normal 2 2 2" xfId="222" xr:uid="{00000000-0005-0000-0000-0000FA000000}"/>
    <cellStyle name="Normal 2 2 2 2" xfId="223" xr:uid="{00000000-0005-0000-0000-0000FB000000}"/>
    <cellStyle name="Normal 2 2 3" xfId="224" xr:uid="{00000000-0005-0000-0000-0000FC000000}"/>
    <cellStyle name="Normal 2 2 4" xfId="225" xr:uid="{00000000-0005-0000-0000-0000FD000000}"/>
    <cellStyle name="Normal 2 2 5" xfId="226" xr:uid="{00000000-0005-0000-0000-0000FE000000}"/>
    <cellStyle name="Normal 2 3" xfId="227" xr:uid="{00000000-0005-0000-0000-0000FF000000}"/>
    <cellStyle name="Normal 2 3 2" xfId="228" xr:uid="{00000000-0005-0000-0000-000000010000}"/>
    <cellStyle name="Normal 2 3 2 2" xfId="229" xr:uid="{00000000-0005-0000-0000-000001010000}"/>
    <cellStyle name="Normal 2 3 2 2 2" xfId="230" xr:uid="{00000000-0005-0000-0000-000002010000}"/>
    <cellStyle name="Normal 2 3 2 3" xfId="231" xr:uid="{00000000-0005-0000-0000-000003010000}"/>
    <cellStyle name="Normal 2 3 2 3 2" xfId="595" xr:uid="{00000000-0005-0000-0000-000004010000}"/>
    <cellStyle name="Normal 2 3 2 4" xfId="563" xr:uid="{00000000-0005-0000-0000-000005010000}"/>
    <cellStyle name="Normal 2 3 3" xfId="232" xr:uid="{00000000-0005-0000-0000-000006010000}"/>
    <cellStyle name="Normal 2 3 4" xfId="514" xr:uid="{00000000-0005-0000-0000-000007010000}"/>
    <cellStyle name="Normal 2 3 4 2" xfId="577" xr:uid="{00000000-0005-0000-0000-000008010000}"/>
    <cellStyle name="Normal 2 3 5" xfId="543" xr:uid="{00000000-0005-0000-0000-000009010000}"/>
    <cellStyle name="Normal 2 4" xfId="233" xr:uid="{00000000-0005-0000-0000-00000A010000}"/>
    <cellStyle name="Normal 2 4 2" xfId="234" xr:uid="{00000000-0005-0000-0000-00000B010000}"/>
    <cellStyle name="Normal 2 4 2 2" xfId="235" xr:uid="{00000000-0005-0000-0000-00000C010000}"/>
    <cellStyle name="Normal 2 4 3" xfId="236" xr:uid="{00000000-0005-0000-0000-00000D010000}"/>
    <cellStyle name="Normal 2 4 3 2" xfId="237" xr:uid="{00000000-0005-0000-0000-00000E010000}"/>
    <cellStyle name="Normal 2 4 3 2 2" xfId="238" xr:uid="{00000000-0005-0000-0000-00000F010000}"/>
    <cellStyle name="Normal 2 4 3 3" xfId="239" xr:uid="{00000000-0005-0000-0000-000010010000}"/>
    <cellStyle name="Normal 2 4 4" xfId="240" xr:uid="{00000000-0005-0000-0000-000011010000}"/>
    <cellStyle name="Normal 2 5" xfId="241" xr:uid="{00000000-0005-0000-0000-000012010000}"/>
    <cellStyle name="Normal 2 5 2" xfId="242" xr:uid="{00000000-0005-0000-0000-000013010000}"/>
    <cellStyle name="Normal 2 5 3" xfId="243" xr:uid="{00000000-0005-0000-0000-000014010000}"/>
    <cellStyle name="Normal 2 5 3 2" xfId="244" xr:uid="{00000000-0005-0000-0000-000015010000}"/>
    <cellStyle name="Normal 2 5 3 2 2" xfId="245" xr:uid="{00000000-0005-0000-0000-000016010000}"/>
    <cellStyle name="Normal 2 5 3 3" xfId="246" xr:uid="{00000000-0005-0000-0000-000017010000}"/>
    <cellStyle name="Normal 2 5 3 3 2" xfId="587" xr:uid="{00000000-0005-0000-0000-000018010000}"/>
    <cellStyle name="Normal 2 5 3 4" xfId="555" xr:uid="{00000000-0005-0000-0000-000019010000}"/>
    <cellStyle name="Normal 2 6" xfId="247" xr:uid="{00000000-0005-0000-0000-00001A010000}"/>
    <cellStyle name="Normal 2 7" xfId="248" xr:uid="{00000000-0005-0000-0000-00001B010000}"/>
    <cellStyle name="Normal 2 8" xfId="249" xr:uid="{00000000-0005-0000-0000-00001C010000}"/>
    <cellStyle name="Normal 2 8 2" xfId="250" xr:uid="{00000000-0005-0000-0000-00001D010000}"/>
    <cellStyle name="Normal 2 8 2 2" xfId="251" xr:uid="{00000000-0005-0000-0000-00001E010000}"/>
    <cellStyle name="Normal 2 8 2 2 2" xfId="252" xr:uid="{00000000-0005-0000-0000-00001F010000}"/>
    <cellStyle name="Normal 2 8 2 3" xfId="253" xr:uid="{00000000-0005-0000-0000-000020010000}"/>
    <cellStyle name="Normal 2 8 2 3 2" xfId="599" xr:uid="{00000000-0005-0000-0000-000021010000}"/>
    <cellStyle name="Normal 2 8 2 4" xfId="568" xr:uid="{00000000-0005-0000-0000-000022010000}"/>
    <cellStyle name="Normal 2 9" xfId="254" xr:uid="{00000000-0005-0000-0000-000023010000}"/>
    <cellStyle name="Normal 2_Data" xfId="255" xr:uid="{00000000-0005-0000-0000-000024010000}"/>
    <cellStyle name="Normal 20" xfId="256" xr:uid="{00000000-0005-0000-0000-000025010000}"/>
    <cellStyle name="Normal 20 2" xfId="257" xr:uid="{00000000-0005-0000-0000-000026010000}"/>
    <cellStyle name="Normal 21" xfId="258" xr:uid="{00000000-0005-0000-0000-000027010000}"/>
    <cellStyle name="Normal 21 2" xfId="523" xr:uid="{00000000-0005-0000-0000-000028010000}"/>
    <cellStyle name="Normal 22" xfId="259" xr:uid="{00000000-0005-0000-0000-000029010000}"/>
    <cellStyle name="Normal 23" xfId="260" xr:uid="{00000000-0005-0000-0000-00002A010000}"/>
    <cellStyle name="Normal 24" xfId="261" xr:uid="{00000000-0005-0000-0000-00002B010000}"/>
    <cellStyle name="Normal 25" xfId="262" xr:uid="{00000000-0005-0000-0000-00002C010000}"/>
    <cellStyle name="Normal 26" xfId="263" xr:uid="{00000000-0005-0000-0000-00002D010000}"/>
    <cellStyle name="Normal 27" xfId="264" xr:uid="{00000000-0005-0000-0000-00002E010000}"/>
    <cellStyle name="Normal 28" xfId="265" xr:uid="{00000000-0005-0000-0000-00002F010000}"/>
    <cellStyle name="Normal 29" xfId="266" xr:uid="{00000000-0005-0000-0000-000030010000}"/>
    <cellStyle name="Normal 3" xfId="267" xr:uid="{00000000-0005-0000-0000-000031010000}"/>
    <cellStyle name="Normal 3 10" xfId="268" xr:uid="{00000000-0005-0000-0000-000032010000}"/>
    <cellStyle name="Normal 3 10 2" xfId="572" xr:uid="{00000000-0005-0000-0000-000033010000}"/>
    <cellStyle name="Normal 3 11" xfId="507" xr:uid="{00000000-0005-0000-0000-000034010000}"/>
    <cellStyle name="Normal 3 12" xfId="529" xr:uid="{00000000-0005-0000-0000-000035010000}"/>
    <cellStyle name="Normal 3 2" xfId="269" xr:uid="{00000000-0005-0000-0000-000036010000}"/>
    <cellStyle name="Normal 3 2 2" xfId="270" xr:uid="{00000000-0005-0000-0000-000037010000}"/>
    <cellStyle name="Normal 3 2 2 2" xfId="271" xr:uid="{00000000-0005-0000-0000-000038010000}"/>
    <cellStyle name="Normal 3 2 3" xfId="272" xr:uid="{00000000-0005-0000-0000-000039010000}"/>
    <cellStyle name="Normal 3 2 3 2" xfId="273" xr:uid="{00000000-0005-0000-0000-00003A010000}"/>
    <cellStyle name="Normal 3 2 4" xfId="274" xr:uid="{00000000-0005-0000-0000-00003B010000}"/>
    <cellStyle name="Normal 3 2 5" xfId="275" xr:uid="{00000000-0005-0000-0000-00003C010000}"/>
    <cellStyle name="Normal 3 2 6" xfId="276" xr:uid="{00000000-0005-0000-0000-00003D010000}"/>
    <cellStyle name="Normal 3 2 7" xfId="277" xr:uid="{00000000-0005-0000-0000-00003E010000}"/>
    <cellStyle name="Normal 3 2 7 2" xfId="278" xr:uid="{00000000-0005-0000-0000-00003F010000}"/>
    <cellStyle name="Normal 3 2 7 2 2" xfId="279" xr:uid="{00000000-0005-0000-0000-000040010000}"/>
    <cellStyle name="Normal 3 2 7 3" xfId="280" xr:uid="{00000000-0005-0000-0000-000041010000}"/>
    <cellStyle name="Normal 3 2 7 3 2" xfId="588" xr:uid="{00000000-0005-0000-0000-000042010000}"/>
    <cellStyle name="Normal 3 2 7 4" xfId="556" xr:uid="{00000000-0005-0000-0000-000043010000}"/>
    <cellStyle name="Normal 3 2 8" xfId="281" xr:uid="{00000000-0005-0000-0000-000044010000}"/>
    <cellStyle name="Normal 3 2 8 2" xfId="536" xr:uid="{00000000-0005-0000-0000-000045010000}"/>
    <cellStyle name="Normal 3 2_Data" xfId="282" xr:uid="{00000000-0005-0000-0000-000046010000}"/>
    <cellStyle name="Normal 3 3" xfId="283" xr:uid="{00000000-0005-0000-0000-000047010000}"/>
    <cellStyle name="Normal 3 3 2" xfId="284" xr:uid="{00000000-0005-0000-0000-000048010000}"/>
    <cellStyle name="Normal 3 3 2 2" xfId="285" xr:uid="{00000000-0005-0000-0000-000049010000}"/>
    <cellStyle name="Normal 3 3 2 2 2" xfId="517" xr:uid="{00000000-0005-0000-0000-00004A010000}"/>
    <cellStyle name="Normal 3 3 2 2 2 2" xfId="580" xr:uid="{00000000-0005-0000-0000-00004B010000}"/>
    <cellStyle name="Normal 3 3 2 2 3" xfId="546" xr:uid="{00000000-0005-0000-0000-00004C010000}"/>
    <cellStyle name="Normal 3 3 2 3" xfId="516" xr:uid="{00000000-0005-0000-0000-00004D010000}"/>
    <cellStyle name="Normal 3 3 2 3 2" xfId="579" xr:uid="{00000000-0005-0000-0000-00004E010000}"/>
    <cellStyle name="Normal 3 3 2 4" xfId="545" xr:uid="{00000000-0005-0000-0000-00004F010000}"/>
    <cellStyle name="Normal 3 3 3" xfId="286" xr:uid="{00000000-0005-0000-0000-000050010000}"/>
    <cellStyle name="Normal 3 3 4" xfId="287" xr:uid="{00000000-0005-0000-0000-000051010000}"/>
    <cellStyle name="Normal 3 3 5" xfId="515" xr:uid="{00000000-0005-0000-0000-000052010000}"/>
    <cellStyle name="Normal 3 3 5 2" xfId="578" xr:uid="{00000000-0005-0000-0000-000053010000}"/>
    <cellStyle name="Normal 3 3 6" xfId="544" xr:uid="{00000000-0005-0000-0000-000054010000}"/>
    <cellStyle name="Normal 3 3_Data" xfId="288" xr:uid="{00000000-0005-0000-0000-000055010000}"/>
    <cellStyle name="Normal 3 4" xfId="289" xr:uid="{00000000-0005-0000-0000-000056010000}"/>
    <cellStyle name="Normal 3 4 2" xfId="290" xr:uid="{00000000-0005-0000-0000-000057010000}"/>
    <cellStyle name="Normal 3 5" xfId="291" xr:uid="{00000000-0005-0000-0000-000058010000}"/>
    <cellStyle name="Normal 3 5 2" xfId="292" xr:uid="{00000000-0005-0000-0000-000059010000}"/>
    <cellStyle name="Normal 3 5 2 2" xfId="519" xr:uid="{00000000-0005-0000-0000-00005A010000}"/>
    <cellStyle name="Normal 3 5 2 2 2" xfId="582" xr:uid="{00000000-0005-0000-0000-00005B010000}"/>
    <cellStyle name="Normal 3 5 2 3" xfId="548" xr:uid="{00000000-0005-0000-0000-00005C010000}"/>
    <cellStyle name="Normal 3 5 3" xfId="518" xr:uid="{00000000-0005-0000-0000-00005D010000}"/>
    <cellStyle name="Normal 3 5 3 2" xfId="581" xr:uid="{00000000-0005-0000-0000-00005E010000}"/>
    <cellStyle name="Normal 3 5 4" xfId="547" xr:uid="{00000000-0005-0000-0000-00005F010000}"/>
    <cellStyle name="Normal 3 6" xfId="293" xr:uid="{00000000-0005-0000-0000-000060010000}"/>
    <cellStyle name="Normal 3 6 2" xfId="294" xr:uid="{00000000-0005-0000-0000-000061010000}"/>
    <cellStyle name="Normal 3 7" xfId="295" xr:uid="{00000000-0005-0000-0000-000062010000}"/>
    <cellStyle name="Normal 3 8" xfId="296" xr:uid="{00000000-0005-0000-0000-000063010000}"/>
    <cellStyle name="Normal 3 8 2" xfId="297" xr:uid="{00000000-0005-0000-0000-000064010000}"/>
    <cellStyle name="Normal 3 8 2 2" xfId="567" xr:uid="{00000000-0005-0000-0000-000065010000}"/>
    <cellStyle name="Normal 3 9" xfId="298" xr:uid="{00000000-0005-0000-0000-000066010000}"/>
    <cellStyle name="Normal 3_Patton v4_Config_Workbook_-_TEMPLATE" xfId="299" xr:uid="{00000000-0005-0000-0000-000067010000}"/>
    <cellStyle name="Normal 30" xfId="300" xr:uid="{00000000-0005-0000-0000-000068010000}"/>
    <cellStyle name="Normal 31" xfId="503" xr:uid="{00000000-0005-0000-0000-000069010000}"/>
    <cellStyle name="Normal 4" xfId="301" xr:uid="{00000000-0005-0000-0000-00006A010000}"/>
    <cellStyle name="Normal 4 10" xfId="302" xr:uid="{00000000-0005-0000-0000-00006B010000}"/>
    <cellStyle name="Normal 4 11" xfId="303" xr:uid="{00000000-0005-0000-0000-00006C010000}"/>
    <cellStyle name="Normal 4 12" xfId="304" xr:uid="{00000000-0005-0000-0000-00006D010000}"/>
    <cellStyle name="Normal 4 13" xfId="305" xr:uid="{00000000-0005-0000-0000-00006E010000}"/>
    <cellStyle name="Normal 4 14" xfId="508" xr:uid="{00000000-0005-0000-0000-00006F010000}"/>
    <cellStyle name="Normal 4 2" xfId="306" xr:uid="{00000000-0005-0000-0000-000070010000}"/>
    <cellStyle name="Normal 4 2 2" xfId="307" xr:uid="{00000000-0005-0000-0000-000071010000}"/>
    <cellStyle name="Normal 4 2 3" xfId="308" xr:uid="{00000000-0005-0000-0000-000072010000}"/>
    <cellStyle name="Normal 4 2 4" xfId="309" xr:uid="{00000000-0005-0000-0000-000073010000}"/>
    <cellStyle name="Normal 4 2 5" xfId="310" xr:uid="{00000000-0005-0000-0000-000074010000}"/>
    <cellStyle name="Normal 4 2 6" xfId="311" xr:uid="{00000000-0005-0000-0000-000075010000}"/>
    <cellStyle name="Normal 4 2_Data" xfId="312" xr:uid="{00000000-0005-0000-0000-000076010000}"/>
    <cellStyle name="Normal 4 3" xfId="313" xr:uid="{00000000-0005-0000-0000-000077010000}"/>
    <cellStyle name="Normal 4 3 2" xfId="314" xr:uid="{00000000-0005-0000-0000-000078010000}"/>
    <cellStyle name="Normal 4 3 2 2" xfId="315" xr:uid="{00000000-0005-0000-0000-000079010000}"/>
    <cellStyle name="Normal 4 3 2 2 2" xfId="316" xr:uid="{00000000-0005-0000-0000-00007A010000}"/>
    <cellStyle name="Normal 4 3 2 3" xfId="317" xr:uid="{00000000-0005-0000-0000-00007B010000}"/>
    <cellStyle name="Normal 4 3 3" xfId="318" xr:uid="{00000000-0005-0000-0000-00007C010000}"/>
    <cellStyle name="Normal 4 3 4" xfId="319" xr:uid="{00000000-0005-0000-0000-00007D010000}"/>
    <cellStyle name="Normal 4 3 5" xfId="320" xr:uid="{00000000-0005-0000-0000-00007E010000}"/>
    <cellStyle name="Normal 4 3 5 2" xfId="321" xr:uid="{00000000-0005-0000-0000-00007F010000}"/>
    <cellStyle name="Normal 4 3 5 2 2" xfId="322" xr:uid="{00000000-0005-0000-0000-000080010000}"/>
    <cellStyle name="Normal 4 3 5 3" xfId="323" xr:uid="{00000000-0005-0000-0000-000081010000}"/>
    <cellStyle name="Normal 4 3 5 3 2" xfId="590" xr:uid="{00000000-0005-0000-0000-000082010000}"/>
    <cellStyle name="Normal 4 3 5 4" xfId="558" xr:uid="{00000000-0005-0000-0000-000083010000}"/>
    <cellStyle name="Normal 4 3_Data" xfId="324" xr:uid="{00000000-0005-0000-0000-000084010000}"/>
    <cellStyle name="Normal 4 4" xfId="325" xr:uid="{00000000-0005-0000-0000-000085010000}"/>
    <cellStyle name="Normal 4 4 2" xfId="326" xr:uid="{00000000-0005-0000-0000-000086010000}"/>
    <cellStyle name="Normal 4 4 2 2" xfId="521" xr:uid="{00000000-0005-0000-0000-000087010000}"/>
    <cellStyle name="Normal 4 4 2 2 2" xfId="584" xr:uid="{00000000-0005-0000-0000-000088010000}"/>
    <cellStyle name="Normal 4 4 2 3" xfId="550" xr:uid="{00000000-0005-0000-0000-000089010000}"/>
    <cellStyle name="Normal 4 4 3" xfId="520" xr:uid="{00000000-0005-0000-0000-00008A010000}"/>
    <cellStyle name="Normal 4 4 3 2" xfId="583" xr:uid="{00000000-0005-0000-0000-00008B010000}"/>
    <cellStyle name="Normal 4 4 4" xfId="549" xr:uid="{00000000-0005-0000-0000-00008C010000}"/>
    <cellStyle name="Normal 4 5" xfId="327" xr:uid="{00000000-0005-0000-0000-00008D010000}"/>
    <cellStyle name="Normal 4 5 2" xfId="328" xr:uid="{00000000-0005-0000-0000-00008E010000}"/>
    <cellStyle name="Normal 4 5 2 2" xfId="329" xr:uid="{00000000-0005-0000-0000-00008F010000}"/>
    <cellStyle name="Normal 4 5 3" xfId="330" xr:uid="{00000000-0005-0000-0000-000090010000}"/>
    <cellStyle name="Normal 4 6" xfId="331" xr:uid="{00000000-0005-0000-0000-000091010000}"/>
    <cellStyle name="Normal 4 7" xfId="332" xr:uid="{00000000-0005-0000-0000-000092010000}"/>
    <cellStyle name="Normal 4 8" xfId="333" xr:uid="{00000000-0005-0000-0000-000093010000}"/>
    <cellStyle name="Normal 4 9" xfId="334" xr:uid="{00000000-0005-0000-0000-000094010000}"/>
    <cellStyle name="Normal 4_Data" xfId="335" xr:uid="{00000000-0005-0000-0000-000095010000}"/>
    <cellStyle name="Normal 5" xfId="336" xr:uid="{00000000-0005-0000-0000-000096010000}"/>
    <cellStyle name="Normal 5 2" xfId="337" xr:uid="{00000000-0005-0000-0000-000097010000}"/>
    <cellStyle name="Normal 5 2 2" xfId="338" xr:uid="{00000000-0005-0000-0000-000098010000}"/>
    <cellStyle name="Normal 5 2 2 2" xfId="339" xr:uid="{00000000-0005-0000-0000-000099010000}"/>
    <cellStyle name="Normal 5 2 2 3" xfId="540" xr:uid="{00000000-0005-0000-0000-00009A010000}"/>
    <cellStyle name="Normal 5 2 3" xfId="340" xr:uid="{00000000-0005-0000-0000-00009B010000}"/>
    <cellStyle name="Normal 5 2 4" xfId="341" xr:uid="{00000000-0005-0000-0000-00009C010000}"/>
    <cellStyle name="Normal 5 2 5" xfId="342" xr:uid="{00000000-0005-0000-0000-00009D010000}"/>
    <cellStyle name="Normal 5 2 6" xfId="343" xr:uid="{00000000-0005-0000-0000-00009E010000}"/>
    <cellStyle name="Normal 5 2 6 2" xfId="539" xr:uid="{00000000-0005-0000-0000-00009F010000}"/>
    <cellStyle name="Normal 5 3" xfId="344" xr:uid="{00000000-0005-0000-0000-0000A0010000}"/>
    <cellStyle name="Normal 5 3 2" xfId="345" xr:uid="{00000000-0005-0000-0000-0000A1010000}"/>
    <cellStyle name="Normal 5 3 2 2" xfId="346" xr:uid="{00000000-0005-0000-0000-0000A2010000}"/>
    <cellStyle name="Normal 5 3 2 2 2" xfId="347" xr:uid="{00000000-0005-0000-0000-0000A3010000}"/>
    <cellStyle name="Normal 5 3 2 3" xfId="348" xr:uid="{00000000-0005-0000-0000-0000A4010000}"/>
    <cellStyle name="Normal 5 3 3" xfId="349" xr:uid="{00000000-0005-0000-0000-0000A5010000}"/>
    <cellStyle name="Normal 5 3 3 2" xfId="350" xr:uid="{00000000-0005-0000-0000-0000A6010000}"/>
    <cellStyle name="Normal 5 3 4" xfId="351" xr:uid="{00000000-0005-0000-0000-0000A7010000}"/>
    <cellStyle name="Normal 5 3 5" xfId="352" xr:uid="{00000000-0005-0000-0000-0000A8010000}"/>
    <cellStyle name="Normal 5 3_Data" xfId="353" xr:uid="{00000000-0005-0000-0000-0000A9010000}"/>
    <cellStyle name="Normal 5 4" xfId="354" xr:uid="{00000000-0005-0000-0000-0000AA010000}"/>
    <cellStyle name="Normal 5 4 2" xfId="355" xr:uid="{00000000-0005-0000-0000-0000AB010000}"/>
    <cellStyle name="Normal 5 4 2 2" xfId="356" xr:uid="{00000000-0005-0000-0000-0000AC010000}"/>
    <cellStyle name="Normal 5 4 3" xfId="357" xr:uid="{00000000-0005-0000-0000-0000AD010000}"/>
    <cellStyle name="Normal 5 5" xfId="358" xr:uid="{00000000-0005-0000-0000-0000AE010000}"/>
    <cellStyle name="Normal 5 6" xfId="359" xr:uid="{00000000-0005-0000-0000-0000AF010000}"/>
    <cellStyle name="Normal 5 7" xfId="360" xr:uid="{00000000-0005-0000-0000-0000B0010000}"/>
    <cellStyle name="Normal 5 7 2" xfId="573" xr:uid="{00000000-0005-0000-0000-0000B1010000}"/>
    <cellStyle name="Normal 5 8" xfId="509" xr:uid="{00000000-0005-0000-0000-0000B2010000}"/>
    <cellStyle name="Normal 5 9" xfId="530" xr:uid="{00000000-0005-0000-0000-0000B3010000}"/>
    <cellStyle name="Normal 5_Data" xfId="361" xr:uid="{00000000-0005-0000-0000-0000B4010000}"/>
    <cellStyle name="Normal 6" xfId="362" xr:uid="{00000000-0005-0000-0000-0000B5010000}"/>
    <cellStyle name="Normal 6 2" xfId="363" xr:uid="{00000000-0005-0000-0000-0000B6010000}"/>
    <cellStyle name="Normal 6 2 2" xfId="364" xr:uid="{00000000-0005-0000-0000-0000B7010000}"/>
    <cellStyle name="Normal 6 2 2 2" xfId="365" xr:uid="{00000000-0005-0000-0000-0000B8010000}"/>
    <cellStyle name="Normal 6 2 3" xfId="366" xr:uid="{00000000-0005-0000-0000-0000B9010000}"/>
    <cellStyle name="Normal 6 2 3 2" xfId="367" xr:uid="{00000000-0005-0000-0000-0000BA010000}"/>
    <cellStyle name="Normal 6 2 4" xfId="368" xr:uid="{00000000-0005-0000-0000-0000BB010000}"/>
    <cellStyle name="Normal 6 2 4 2" xfId="369" xr:uid="{00000000-0005-0000-0000-0000BC010000}"/>
    <cellStyle name="Normal 6 2 5" xfId="370" xr:uid="{00000000-0005-0000-0000-0000BD010000}"/>
    <cellStyle name="Normal 6 2 6" xfId="371" xr:uid="{00000000-0005-0000-0000-0000BE010000}"/>
    <cellStyle name="Normal 6 3" xfId="372" xr:uid="{00000000-0005-0000-0000-0000BF010000}"/>
    <cellStyle name="Normal 6 3 2" xfId="373" xr:uid="{00000000-0005-0000-0000-0000C0010000}"/>
    <cellStyle name="Normal 6 3 2 2" xfId="374" xr:uid="{00000000-0005-0000-0000-0000C1010000}"/>
    <cellStyle name="Normal 6 3 3" xfId="375" xr:uid="{00000000-0005-0000-0000-0000C2010000}"/>
    <cellStyle name="Normal 6 3 3 2" xfId="376" xr:uid="{00000000-0005-0000-0000-0000C3010000}"/>
    <cellStyle name="Normal 6 3 4" xfId="377" xr:uid="{00000000-0005-0000-0000-0000C4010000}"/>
    <cellStyle name="Normal 6 3 5" xfId="378" xr:uid="{00000000-0005-0000-0000-0000C5010000}"/>
    <cellStyle name="Normal 6 4" xfId="379" xr:uid="{00000000-0005-0000-0000-0000C6010000}"/>
    <cellStyle name="Normal 6 4 2" xfId="380" xr:uid="{00000000-0005-0000-0000-0000C7010000}"/>
    <cellStyle name="Normal 6 5" xfId="381" xr:uid="{00000000-0005-0000-0000-0000C8010000}"/>
    <cellStyle name="Normal 6 5 2" xfId="382" xr:uid="{00000000-0005-0000-0000-0000C9010000}"/>
    <cellStyle name="Normal 6 5 2 2" xfId="383" xr:uid="{00000000-0005-0000-0000-0000CA010000}"/>
    <cellStyle name="Normal 6 5 3" xfId="384" xr:uid="{00000000-0005-0000-0000-0000CB010000}"/>
    <cellStyle name="Normal 6 5 3 2" xfId="597" xr:uid="{00000000-0005-0000-0000-0000CC010000}"/>
    <cellStyle name="Normal 6 5 4" xfId="565" xr:uid="{00000000-0005-0000-0000-0000CD010000}"/>
    <cellStyle name="Normal 6 6" xfId="385" xr:uid="{00000000-0005-0000-0000-0000CE010000}"/>
    <cellStyle name="Normal 6 6 2" xfId="386" xr:uid="{00000000-0005-0000-0000-0000CF010000}"/>
    <cellStyle name="Normal 6 7" xfId="387" xr:uid="{00000000-0005-0000-0000-0000D0010000}"/>
    <cellStyle name="Normal 6 7 2" xfId="388" xr:uid="{00000000-0005-0000-0000-0000D1010000}"/>
    <cellStyle name="Normal 6 8" xfId="510" xr:uid="{00000000-0005-0000-0000-0000D2010000}"/>
    <cellStyle name="Normal 6 9" xfId="531" xr:uid="{00000000-0005-0000-0000-0000D3010000}"/>
    <cellStyle name="Normal 7" xfId="389" xr:uid="{00000000-0005-0000-0000-0000D4010000}"/>
    <cellStyle name="Normal 7 10" xfId="511" xr:uid="{00000000-0005-0000-0000-0000D5010000}"/>
    <cellStyle name="Normal 7 2" xfId="390" xr:uid="{00000000-0005-0000-0000-0000D6010000}"/>
    <cellStyle name="Normal 7 2 2" xfId="391" xr:uid="{00000000-0005-0000-0000-0000D7010000}"/>
    <cellStyle name="Normal 7 3" xfId="392" xr:uid="{00000000-0005-0000-0000-0000D8010000}"/>
    <cellStyle name="Normal 7 3 2" xfId="393" xr:uid="{00000000-0005-0000-0000-0000D9010000}"/>
    <cellStyle name="Normal 7 3 3" xfId="394" xr:uid="{00000000-0005-0000-0000-0000DA010000}"/>
    <cellStyle name="Normal 7 3 3 2" xfId="395" xr:uid="{00000000-0005-0000-0000-0000DB010000}"/>
    <cellStyle name="Normal 7 3 3 2 2" xfId="396" xr:uid="{00000000-0005-0000-0000-0000DC010000}"/>
    <cellStyle name="Normal 7 3 3 3" xfId="397" xr:uid="{00000000-0005-0000-0000-0000DD010000}"/>
    <cellStyle name="Normal 7 3 3 3 2" xfId="593" xr:uid="{00000000-0005-0000-0000-0000DE010000}"/>
    <cellStyle name="Normal 7 3 3 4" xfId="561" xr:uid="{00000000-0005-0000-0000-0000DF010000}"/>
    <cellStyle name="Normal 7 4" xfId="398" xr:uid="{00000000-0005-0000-0000-0000E0010000}"/>
    <cellStyle name="Normal 7 4 2" xfId="399" xr:uid="{00000000-0005-0000-0000-0000E1010000}"/>
    <cellStyle name="Normal 7 5" xfId="400" xr:uid="{00000000-0005-0000-0000-0000E2010000}"/>
    <cellStyle name="Normal 7 6" xfId="401" xr:uid="{00000000-0005-0000-0000-0000E3010000}"/>
    <cellStyle name="Normal 7 7" xfId="402" xr:uid="{00000000-0005-0000-0000-0000E4010000}"/>
    <cellStyle name="Normal 7 8" xfId="403" xr:uid="{00000000-0005-0000-0000-0000E5010000}"/>
    <cellStyle name="Normal 7 9" xfId="404" xr:uid="{00000000-0005-0000-0000-0000E6010000}"/>
    <cellStyle name="Normal 7_Data" xfId="405" xr:uid="{00000000-0005-0000-0000-0000E7010000}"/>
    <cellStyle name="Normal 8" xfId="406" xr:uid="{00000000-0005-0000-0000-0000E8010000}"/>
    <cellStyle name="Normal 8 2" xfId="407" xr:uid="{00000000-0005-0000-0000-0000E9010000}"/>
    <cellStyle name="Normal 8 2 2" xfId="408" xr:uid="{00000000-0005-0000-0000-0000EA010000}"/>
    <cellStyle name="Normal 8 2 2 2" xfId="409" xr:uid="{00000000-0005-0000-0000-0000EB010000}"/>
    <cellStyle name="Normal 8 2 3" xfId="410" xr:uid="{00000000-0005-0000-0000-0000EC010000}"/>
    <cellStyle name="Normal 8 2 4" xfId="411" xr:uid="{00000000-0005-0000-0000-0000ED010000}"/>
    <cellStyle name="Normal 8 2 4 2" xfId="412" xr:uid="{00000000-0005-0000-0000-0000EE010000}"/>
    <cellStyle name="Normal 8 2 4 2 2" xfId="413" xr:uid="{00000000-0005-0000-0000-0000EF010000}"/>
    <cellStyle name="Normal 8 2 4 3" xfId="414" xr:uid="{00000000-0005-0000-0000-0000F0010000}"/>
    <cellStyle name="Normal 8 2 4 3 2" xfId="591" xr:uid="{00000000-0005-0000-0000-0000F1010000}"/>
    <cellStyle name="Normal 8 2 4 4" xfId="559" xr:uid="{00000000-0005-0000-0000-0000F2010000}"/>
    <cellStyle name="Normal 8 3" xfId="415" xr:uid="{00000000-0005-0000-0000-0000F3010000}"/>
    <cellStyle name="Normal 8 4" xfId="416" xr:uid="{00000000-0005-0000-0000-0000F4010000}"/>
    <cellStyle name="Normal 8 5" xfId="417" xr:uid="{00000000-0005-0000-0000-0000F5010000}"/>
    <cellStyle name="Normal 8 6" xfId="418" xr:uid="{00000000-0005-0000-0000-0000F6010000}"/>
    <cellStyle name="Normal 8 7" xfId="419" xr:uid="{00000000-0005-0000-0000-0000F7010000}"/>
    <cellStyle name="Normal 8_Data" xfId="420" xr:uid="{00000000-0005-0000-0000-0000F8010000}"/>
    <cellStyle name="Normal 9" xfId="421" xr:uid="{00000000-0005-0000-0000-0000F9010000}"/>
    <cellStyle name="Normal 9 2" xfId="422" xr:uid="{00000000-0005-0000-0000-0000FA010000}"/>
    <cellStyle name="Normal 9 2 2" xfId="423" xr:uid="{00000000-0005-0000-0000-0000FB010000}"/>
    <cellStyle name="Normal 9 2 3" xfId="424" xr:uid="{00000000-0005-0000-0000-0000FC010000}"/>
    <cellStyle name="Normal 9 2 3 2" xfId="425" xr:uid="{00000000-0005-0000-0000-0000FD010000}"/>
    <cellStyle name="Normal 9 2 3 2 2" xfId="426" xr:uid="{00000000-0005-0000-0000-0000FE010000}"/>
    <cellStyle name="Normal 9 2 3 3" xfId="427" xr:uid="{00000000-0005-0000-0000-0000FF010000}"/>
    <cellStyle name="Normal 9 2 3 3 2" xfId="592" xr:uid="{00000000-0005-0000-0000-000000020000}"/>
    <cellStyle name="Normal 9 2 3 4" xfId="560" xr:uid="{00000000-0005-0000-0000-000001020000}"/>
    <cellStyle name="Normal 9 3" xfId="428" xr:uid="{00000000-0005-0000-0000-000002020000}"/>
    <cellStyle name="Normal 9 4" xfId="429" xr:uid="{00000000-0005-0000-0000-000003020000}"/>
    <cellStyle name="Note 2" xfId="430" xr:uid="{00000000-0005-0000-0000-000004020000}"/>
    <cellStyle name="Note 2 2" xfId="431" xr:uid="{00000000-0005-0000-0000-000005020000}"/>
    <cellStyle name="Note 2 3" xfId="432" xr:uid="{00000000-0005-0000-0000-000006020000}"/>
    <cellStyle name="Note 2 3 2" xfId="433" xr:uid="{00000000-0005-0000-0000-000007020000}"/>
    <cellStyle name="Note 2 3 2 2" xfId="434" xr:uid="{00000000-0005-0000-0000-000008020000}"/>
    <cellStyle name="Note 2 3 3" xfId="435" xr:uid="{00000000-0005-0000-0000-000009020000}"/>
    <cellStyle name="Note 2 4" xfId="436" xr:uid="{00000000-0005-0000-0000-00000A020000}"/>
    <cellStyle name="Note 3" xfId="437" xr:uid="{00000000-0005-0000-0000-00000B020000}"/>
    <cellStyle name="Note 3 2" xfId="438" xr:uid="{00000000-0005-0000-0000-00000C020000}"/>
    <cellStyle name="Note 3 2 2" xfId="439" xr:uid="{00000000-0005-0000-0000-00000D020000}"/>
    <cellStyle name="Note 3 3" xfId="440" xr:uid="{00000000-0005-0000-0000-00000E020000}"/>
    <cellStyle name="Note 3_Data" xfId="441" xr:uid="{00000000-0005-0000-0000-00000F020000}"/>
    <cellStyle name="Note 4" xfId="442" xr:uid="{00000000-0005-0000-0000-000010020000}"/>
    <cellStyle name="Note 4 2" xfId="443" xr:uid="{00000000-0005-0000-0000-000011020000}"/>
    <cellStyle name="Note 5" xfId="444" xr:uid="{00000000-0005-0000-0000-000012020000}"/>
    <cellStyle name="Note 6" xfId="445" xr:uid="{00000000-0005-0000-0000-000013020000}"/>
    <cellStyle name="Note 6 2" xfId="446" xr:uid="{00000000-0005-0000-0000-000014020000}"/>
    <cellStyle name="NPLODE" xfId="447" xr:uid="{00000000-0005-0000-0000-000015020000}"/>
    <cellStyle name="Output 2" xfId="448" xr:uid="{00000000-0005-0000-0000-000016020000}"/>
    <cellStyle name="Output 3" xfId="449" xr:uid="{00000000-0005-0000-0000-000017020000}"/>
    <cellStyle name="Percent 2" xfId="450" xr:uid="{00000000-0005-0000-0000-000018020000}"/>
    <cellStyle name="Percent 2 2" xfId="451" xr:uid="{00000000-0005-0000-0000-000019020000}"/>
    <cellStyle name="Percent 2 2 2" xfId="452" xr:uid="{00000000-0005-0000-0000-00001A020000}"/>
    <cellStyle name="Percent 2 2 2 2" xfId="453" xr:uid="{00000000-0005-0000-0000-00001B020000}"/>
    <cellStyle name="Percent 2 2 3" xfId="454" xr:uid="{00000000-0005-0000-0000-00001C020000}"/>
    <cellStyle name="Percent 2 2 4" xfId="455" xr:uid="{00000000-0005-0000-0000-00001D020000}"/>
    <cellStyle name="Percent 2 2 5" xfId="537" xr:uid="{00000000-0005-0000-0000-00001E020000}"/>
    <cellStyle name="Percent 2 3" xfId="456" xr:uid="{00000000-0005-0000-0000-00001F020000}"/>
    <cellStyle name="Percent 2 4" xfId="527" xr:uid="{00000000-0005-0000-0000-000020020000}"/>
    <cellStyle name="Percent 3" xfId="457" xr:uid="{00000000-0005-0000-0000-000021020000}"/>
    <cellStyle name="Percent 3 2" xfId="458" xr:uid="{00000000-0005-0000-0000-000022020000}"/>
    <cellStyle name="Percent 3 2 2" xfId="459" xr:uid="{00000000-0005-0000-0000-000023020000}"/>
    <cellStyle name="Percent 3 2 3" xfId="460" xr:uid="{00000000-0005-0000-0000-000024020000}"/>
    <cellStyle name="Percent 3 2 4" xfId="538" xr:uid="{00000000-0005-0000-0000-000025020000}"/>
    <cellStyle name="Percent 3 3" xfId="461" xr:uid="{00000000-0005-0000-0000-000026020000}"/>
    <cellStyle name="Percent 3 4" xfId="532" xr:uid="{00000000-0005-0000-0000-000027020000}"/>
    <cellStyle name="Percent 4" xfId="462" xr:uid="{00000000-0005-0000-0000-000028020000}"/>
    <cellStyle name="Percent 5" xfId="463" xr:uid="{00000000-0005-0000-0000-000029020000}"/>
    <cellStyle name="Percent 5 2" xfId="464" xr:uid="{00000000-0005-0000-0000-00002A020000}"/>
    <cellStyle name="Percent 5 2 2" xfId="465" xr:uid="{00000000-0005-0000-0000-00002B020000}"/>
    <cellStyle name="Percent 5 3" xfId="466" xr:uid="{00000000-0005-0000-0000-00002C020000}"/>
    <cellStyle name="Percent 5 3 2" xfId="598" xr:uid="{00000000-0005-0000-0000-00002D020000}"/>
    <cellStyle name="Percent 5 4" xfId="566" xr:uid="{00000000-0005-0000-0000-00002E020000}"/>
    <cellStyle name="Percent 6" xfId="467" xr:uid="{00000000-0005-0000-0000-00002F020000}"/>
    <cellStyle name="Percent 7" xfId="468" xr:uid="{00000000-0005-0000-0000-000030020000}"/>
    <cellStyle name="Percent 8" xfId="469" xr:uid="{00000000-0005-0000-0000-000031020000}"/>
    <cellStyle name="Percent 8 2" xfId="504" xr:uid="{00000000-0005-0000-0000-000032020000}"/>
    <cellStyle name="Percent 9" xfId="569" xr:uid="{00000000-0005-0000-0000-000033020000}"/>
    <cellStyle name="PSChar" xfId="470" xr:uid="{00000000-0005-0000-0000-000034020000}"/>
    <cellStyle name="PSDate" xfId="471" xr:uid="{00000000-0005-0000-0000-000035020000}"/>
    <cellStyle name="PSDec" xfId="472" xr:uid="{00000000-0005-0000-0000-000036020000}"/>
    <cellStyle name="PSHeading" xfId="473" xr:uid="{00000000-0005-0000-0000-000037020000}"/>
    <cellStyle name="PSInt" xfId="474" xr:uid="{00000000-0005-0000-0000-000038020000}"/>
    <cellStyle name="PSSpacer" xfId="475" xr:uid="{00000000-0005-0000-0000-000039020000}"/>
    <cellStyle name="SAPBEXaggData" xfId="476" xr:uid="{00000000-0005-0000-0000-00003A020000}"/>
    <cellStyle name="SAPBEXaggData 2" xfId="477" xr:uid="{00000000-0005-0000-0000-00003B020000}"/>
    <cellStyle name="SAPBEXaggItem" xfId="478" xr:uid="{00000000-0005-0000-0000-00003C020000}"/>
    <cellStyle name="SAPBEXchaText" xfId="479" xr:uid="{00000000-0005-0000-0000-00003D020000}"/>
    <cellStyle name="SAPBEXchaText 2" xfId="480" xr:uid="{00000000-0005-0000-0000-00003E020000}"/>
    <cellStyle name="SAPBEXfilterDrill" xfId="481" xr:uid="{00000000-0005-0000-0000-00003F020000}"/>
    <cellStyle name="SAPBEXfilterItem" xfId="482" xr:uid="{00000000-0005-0000-0000-000040020000}"/>
    <cellStyle name="SAPBEXformats" xfId="483" xr:uid="{00000000-0005-0000-0000-000041020000}"/>
    <cellStyle name="SAPBEXformats 2" xfId="522" xr:uid="{00000000-0005-0000-0000-000042020000}"/>
    <cellStyle name="SAPBEXformats 2 2" xfId="594" xr:uid="{00000000-0005-0000-0000-000043020000}"/>
    <cellStyle name="SAPBEXformats 3" xfId="562" xr:uid="{00000000-0005-0000-0000-000044020000}"/>
    <cellStyle name="SAPBEXheaderItem" xfId="484" xr:uid="{00000000-0005-0000-0000-000045020000}"/>
    <cellStyle name="SAPBEXheaderItem 2" xfId="485" xr:uid="{00000000-0005-0000-0000-000046020000}"/>
    <cellStyle name="SAPBEXheaderText" xfId="486" xr:uid="{00000000-0005-0000-0000-000047020000}"/>
    <cellStyle name="SAPBEXheaderText 2" xfId="487" xr:uid="{00000000-0005-0000-0000-000048020000}"/>
    <cellStyle name="SAPBEXHLevel0" xfId="488" xr:uid="{00000000-0005-0000-0000-000049020000}"/>
    <cellStyle name="SAPBEXHLevel1" xfId="489" xr:uid="{00000000-0005-0000-0000-00004A020000}"/>
    <cellStyle name="SAPBEXstdData" xfId="490" xr:uid="{00000000-0005-0000-0000-00004B020000}"/>
    <cellStyle name="SAPBEXstdData 2" xfId="491" xr:uid="{00000000-0005-0000-0000-00004C020000}"/>
    <cellStyle name="SAPBEXstdItem" xfId="492" xr:uid="{00000000-0005-0000-0000-00004D020000}"/>
    <cellStyle name="SAPBEXstdItem 2" xfId="493" xr:uid="{00000000-0005-0000-0000-00004E020000}"/>
    <cellStyle name="SAPBEXstdItemX" xfId="494" xr:uid="{00000000-0005-0000-0000-00004F020000}"/>
    <cellStyle name="SAPBEXtitle" xfId="495" xr:uid="{00000000-0005-0000-0000-000050020000}"/>
    <cellStyle name="Title 2" xfId="496" xr:uid="{00000000-0005-0000-0000-000051020000}"/>
    <cellStyle name="Title 3" xfId="497" xr:uid="{00000000-0005-0000-0000-000052020000}"/>
    <cellStyle name="Total 2" xfId="498" xr:uid="{00000000-0005-0000-0000-000053020000}"/>
    <cellStyle name="Total 3" xfId="499" xr:uid="{00000000-0005-0000-0000-000054020000}"/>
    <cellStyle name="Warning Text 2" xfId="500" xr:uid="{00000000-0005-0000-0000-000055020000}"/>
    <cellStyle name="Warning Text 3" xfId="501" xr:uid="{00000000-0005-0000-0000-000056020000}"/>
    <cellStyle name="常规_account-20031231-helen" xfId="502" xr:uid="{00000000-0005-0000-0000-00005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O60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2.75"/>
  <cols>
    <col min="1" max="1" width="3.5703125" style="2" customWidth="1"/>
    <col min="2" max="2" width="7.5703125" style="2" customWidth="1"/>
    <col min="3" max="3" width="8.5703125" style="2" customWidth="1"/>
    <col min="4" max="4" width="12.5703125" style="2" customWidth="1"/>
    <col min="5" max="5" width="1.85546875" style="2" customWidth="1"/>
    <col min="6" max="6" width="7.5703125" style="2" customWidth="1"/>
    <col min="7" max="7" width="8.5703125" style="2" customWidth="1"/>
    <col min="8" max="8" width="12.5703125" style="2" customWidth="1"/>
    <col min="9" max="9" width="2.5703125" style="2" customWidth="1"/>
    <col min="10" max="11" width="8.5703125" style="2" customWidth="1"/>
    <col min="12" max="12" width="12.5703125" style="2" customWidth="1"/>
    <col min="13" max="13" width="1.5703125" style="2" customWidth="1"/>
    <col min="14" max="16384" width="9" style="2"/>
  </cols>
  <sheetData>
    <row r="1" spans="1:12" ht="23.25">
      <c r="A1" s="1" t="s">
        <v>0</v>
      </c>
      <c r="L1" s="3"/>
    </row>
    <row r="2" spans="1:12" s="4" customFormat="1" ht="9.75" customHeight="1"/>
    <row r="3" spans="1:12" s="4" customFormat="1">
      <c r="A3" s="5" t="s">
        <v>1</v>
      </c>
      <c r="B3" s="5" t="s">
        <v>2</v>
      </c>
    </row>
    <row r="4" spans="1:12" s="4" customFormat="1" ht="3" customHeight="1">
      <c r="F4" s="6"/>
    </row>
    <row r="5" spans="1:12" ht="7.7" customHeight="1" thickBot="1">
      <c r="A5" s="7"/>
    </row>
    <row r="6" spans="1:12" ht="39">
      <c r="A6" s="7"/>
      <c r="B6" s="8" t="s">
        <v>3</v>
      </c>
      <c r="C6" s="24" t="s">
        <v>4</v>
      </c>
      <c r="D6" s="25" t="s">
        <v>5</v>
      </c>
    </row>
    <row r="7" spans="1:12" ht="16.5" thickBot="1">
      <c r="A7" s="7"/>
      <c r="B7" s="9"/>
      <c r="C7" s="26" t="s">
        <v>6</v>
      </c>
      <c r="D7" s="27" t="s">
        <v>7</v>
      </c>
    </row>
    <row r="8" spans="1:12" ht="15.75">
      <c r="A8" s="7"/>
      <c r="B8" s="11">
        <v>2018</v>
      </c>
      <c r="C8" s="28">
        <f t="shared" ref="C8:D12" si="0">C27+G27+K27+C39+G39+K39+C51+G51+K51</f>
        <v>26</v>
      </c>
      <c r="D8" s="29">
        <f t="shared" si="0"/>
        <v>7.8121309999999999</v>
      </c>
    </row>
    <row r="9" spans="1:12" ht="15.75">
      <c r="A9" s="7"/>
      <c r="B9" s="10">
        <v>2019</v>
      </c>
      <c r="C9" s="30">
        <f t="shared" si="0"/>
        <v>53.8</v>
      </c>
      <c r="D9" s="29">
        <f t="shared" si="0"/>
        <v>5.8776000000000002</v>
      </c>
    </row>
    <row r="10" spans="1:12" ht="15.75">
      <c r="A10" s="7"/>
      <c r="B10" s="11">
        <v>2020</v>
      </c>
      <c r="C10" s="31">
        <f t="shared" si="0"/>
        <v>73.599999999999994</v>
      </c>
      <c r="D10" s="29">
        <f t="shared" si="0"/>
        <v>16.248339999999999</v>
      </c>
    </row>
    <row r="11" spans="1:12" ht="15.75">
      <c r="A11" s="7"/>
      <c r="B11" s="23">
        <v>2021</v>
      </c>
      <c r="C11" s="31">
        <f t="shared" si="0"/>
        <v>21.3</v>
      </c>
      <c r="D11" s="29">
        <f t="shared" si="0"/>
        <v>9.4350000000000005</v>
      </c>
    </row>
    <row r="12" spans="1:12" ht="15.75">
      <c r="A12" s="7"/>
      <c r="B12" s="23">
        <v>2022</v>
      </c>
      <c r="C12" s="31">
        <f t="shared" si="0"/>
        <v>98.6</v>
      </c>
      <c r="D12" s="29">
        <f t="shared" si="0"/>
        <v>28.488</v>
      </c>
    </row>
    <row r="13" spans="1:12" ht="16.5" thickBot="1">
      <c r="A13" s="7"/>
      <c r="B13" s="12" t="s">
        <v>8</v>
      </c>
      <c r="C13" s="32">
        <f>SUM(C8:C12)</f>
        <v>273.29999999999995</v>
      </c>
      <c r="D13" s="33">
        <f>SUM(D8:D12)</f>
        <v>67.86107100000001</v>
      </c>
    </row>
    <row r="14" spans="1:12" ht="6.6" customHeight="1" thickTop="1">
      <c r="A14" s="7"/>
      <c r="B14" s="13"/>
      <c r="C14" s="34"/>
      <c r="D14" s="35"/>
    </row>
    <row r="15" spans="1:12" ht="15.75">
      <c r="A15" s="7"/>
      <c r="B15" s="14" t="s">
        <v>9</v>
      </c>
      <c r="C15" s="15"/>
      <c r="D15" s="36">
        <f>D13/C13*1000</f>
        <v>248.30249176728879</v>
      </c>
    </row>
    <row r="16" spans="1:12" ht="9" customHeight="1">
      <c r="A16" s="7"/>
    </row>
    <row r="17" spans="1:12" ht="9" customHeight="1">
      <c r="A17" s="7"/>
    </row>
    <row r="18" spans="1:12">
      <c r="A18" s="5" t="s">
        <v>10</v>
      </c>
      <c r="B18" s="17" t="s">
        <v>11</v>
      </c>
      <c r="D18" s="37"/>
    </row>
    <row r="19" spans="1:12" ht="6.6" customHeight="1">
      <c r="A19" s="4"/>
      <c r="D19" s="38"/>
      <c r="E19" s="4"/>
      <c r="F19" s="4"/>
    </row>
    <row r="20" spans="1:12">
      <c r="A20" s="4"/>
      <c r="B20" s="18" t="s">
        <v>12</v>
      </c>
      <c r="D20" s="39">
        <f>D34</f>
        <v>297.39481770833339</v>
      </c>
      <c r="E20" s="4"/>
      <c r="F20" s="4" t="s">
        <v>13</v>
      </c>
      <c r="H20" s="40">
        <f>D46</f>
        <v>186.50277108433735</v>
      </c>
      <c r="J20" s="4" t="s">
        <v>14</v>
      </c>
      <c r="L20" s="40" t="e">
        <f>D58</f>
        <v>#DIV/0!</v>
      </c>
    </row>
    <row r="21" spans="1:12">
      <c r="A21" s="4"/>
      <c r="B21" s="4" t="s">
        <v>15</v>
      </c>
      <c r="D21" s="39">
        <f>H34</f>
        <v>84.882076923076923</v>
      </c>
      <c r="E21" s="4"/>
      <c r="F21" s="4" t="s">
        <v>16</v>
      </c>
      <c r="H21" s="40">
        <f>H46</f>
        <v>249.24895287958114</v>
      </c>
      <c r="J21" s="4" t="s">
        <v>17</v>
      </c>
      <c r="L21" s="40">
        <f>H58</f>
        <v>378.48594366197187</v>
      </c>
    </row>
    <row r="22" spans="1:12">
      <c r="A22" s="4"/>
      <c r="B22" s="4" t="s">
        <v>18</v>
      </c>
      <c r="D22" s="39">
        <f>L34</f>
        <v>161.08847870182555</v>
      </c>
      <c r="E22" s="4"/>
      <c r="F22" s="4" t="s">
        <v>19</v>
      </c>
      <c r="H22" s="40">
        <f>L46</f>
        <v>725.70142011834332</v>
      </c>
      <c r="J22" s="4" t="s">
        <v>20</v>
      </c>
      <c r="L22" s="40">
        <f>L58</f>
        <v>117.48123636363636</v>
      </c>
    </row>
    <row r="23" spans="1:12" ht="16.149999999999999" customHeight="1">
      <c r="A23" s="4"/>
      <c r="D23" s="38"/>
      <c r="E23" s="4"/>
      <c r="F23" s="4"/>
    </row>
    <row r="24" spans="1:12" ht="13.5" thickBot="1">
      <c r="A24" s="4"/>
      <c r="B24" s="18" t="s">
        <v>12</v>
      </c>
      <c r="D24" s="38"/>
      <c r="E24" s="4"/>
      <c r="F24" s="4" t="s">
        <v>15</v>
      </c>
      <c r="J24" s="4" t="s">
        <v>18</v>
      </c>
    </row>
    <row r="25" spans="1:12" ht="38.25">
      <c r="B25" s="8" t="s">
        <v>3</v>
      </c>
      <c r="C25" s="24" t="s">
        <v>4</v>
      </c>
      <c r="D25" s="25" t="s">
        <v>5</v>
      </c>
      <c r="E25" s="4"/>
      <c r="F25" s="8" t="s">
        <v>3</v>
      </c>
      <c r="G25" s="24" t="s">
        <v>4</v>
      </c>
      <c r="H25" s="25" t="s">
        <v>5</v>
      </c>
      <c r="J25" s="8" t="s">
        <v>3</v>
      </c>
      <c r="K25" s="24" t="s">
        <v>4</v>
      </c>
      <c r="L25" s="25" t="s">
        <v>5</v>
      </c>
    </row>
    <row r="26" spans="1:12" ht="14.1" customHeight="1" thickBot="1">
      <c r="B26" s="9"/>
      <c r="C26" s="26" t="s">
        <v>6</v>
      </c>
      <c r="D26" s="27" t="s">
        <v>7</v>
      </c>
      <c r="E26" s="4"/>
      <c r="F26" s="9"/>
      <c r="G26" s="26" t="s">
        <v>6</v>
      </c>
      <c r="H26" s="27" t="s">
        <v>7</v>
      </c>
      <c r="J26" s="9"/>
      <c r="K26" s="26" t="s">
        <v>6</v>
      </c>
      <c r="L26" s="27" t="s">
        <v>7</v>
      </c>
    </row>
    <row r="27" spans="1:12" ht="14.1" customHeight="1">
      <c r="B27" s="11">
        <v>2018</v>
      </c>
      <c r="C27" s="28">
        <v>0</v>
      </c>
      <c r="D27" s="29">
        <v>2.8688999999999999E-2</v>
      </c>
      <c r="E27" s="4"/>
      <c r="F27" s="11">
        <v>2018</v>
      </c>
      <c r="G27" s="30">
        <v>26</v>
      </c>
      <c r="H27" s="29">
        <v>2.205273</v>
      </c>
      <c r="J27" s="11">
        <v>2018</v>
      </c>
      <c r="K27" s="30">
        <v>0</v>
      </c>
      <c r="L27" s="29">
        <v>0.97378799999999999</v>
      </c>
    </row>
    <row r="28" spans="1:12" ht="14.1" customHeight="1">
      <c r="B28" s="10">
        <v>2019</v>
      </c>
      <c r="C28" s="30">
        <v>0</v>
      </c>
      <c r="D28" s="29">
        <v>5.3085E-2</v>
      </c>
      <c r="E28" s="4"/>
      <c r="F28" s="10">
        <v>2019</v>
      </c>
      <c r="G28" s="30">
        <v>0</v>
      </c>
      <c r="H28" s="29">
        <v>1.6609999999999999E-3</v>
      </c>
      <c r="J28" s="10">
        <v>2019</v>
      </c>
      <c r="K28" s="30">
        <v>0</v>
      </c>
      <c r="L28" s="29">
        <v>1.0869E-2</v>
      </c>
    </row>
    <row r="29" spans="1:12" ht="13.35" customHeight="1">
      <c r="B29" s="11">
        <v>2020</v>
      </c>
      <c r="C29" s="31">
        <v>19.2</v>
      </c>
      <c r="D29" s="29">
        <v>5.741187</v>
      </c>
      <c r="F29" s="11">
        <v>2020</v>
      </c>
      <c r="G29" s="31">
        <v>0</v>
      </c>
      <c r="H29" s="29">
        <v>0</v>
      </c>
      <c r="J29" s="11">
        <v>2020</v>
      </c>
      <c r="K29" s="31">
        <v>35.4</v>
      </c>
      <c r="L29" s="29">
        <v>1.821005</v>
      </c>
    </row>
    <row r="30" spans="1:12" ht="13.35" customHeight="1">
      <c r="B30" s="23">
        <v>2021</v>
      </c>
      <c r="C30" s="31">
        <v>5.3</v>
      </c>
      <c r="D30" s="29">
        <v>2.4249999999999998</v>
      </c>
      <c r="F30" s="23">
        <v>2021</v>
      </c>
      <c r="G30" s="31">
        <v>0</v>
      </c>
      <c r="H30" s="29">
        <v>0</v>
      </c>
      <c r="J30" s="23">
        <v>2021</v>
      </c>
      <c r="K30" s="31">
        <v>0</v>
      </c>
      <c r="L30" s="29">
        <v>0.1</v>
      </c>
    </row>
    <row r="31" spans="1:12" ht="13.35" customHeight="1">
      <c r="B31" s="23">
        <v>2022</v>
      </c>
      <c r="C31" s="41">
        <v>13.9</v>
      </c>
      <c r="D31" s="42">
        <v>3.1720000000000002</v>
      </c>
      <c r="F31" s="23">
        <v>2022</v>
      </c>
      <c r="G31" s="41">
        <v>0</v>
      </c>
      <c r="H31" s="42">
        <v>0</v>
      </c>
      <c r="J31" s="23">
        <v>2022</v>
      </c>
      <c r="K31" s="41">
        <v>13.9</v>
      </c>
      <c r="L31" s="42">
        <v>5.0359999999999996</v>
      </c>
    </row>
    <row r="32" spans="1:12" ht="13.35" customHeight="1" thickBot="1">
      <c r="B32" s="12" t="s">
        <v>8</v>
      </c>
      <c r="C32" s="32">
        <f>SUM(C27:C31)</f>
        <v>38.4</v>
      </c>
      <c r="D32" s="33">
        <f>SUM(D27:D31)</f>
        <v>11.419961000000001</v>
      </c>
      <c r="F32" s="12" t="s">
        <v>8</v>
      </c>
      <c r="G32" s="32">
        <f>SUM(G27:G31)</f>
        <v>26</v>
      </c>
      <c r="H32" s="33">
        <f>SUM(H27:H31)</f>
        <v>2.206934</v>
      </c>
      <c r="J32" s="12" t="s">
        <v>8</v>
      </c>
      <c r="K32" s="32">
        <f>SUM(K27:K31)</f>
        <v>49.3</v>
      </c>
      <c r="L32" s="33">
        <f>SUM(L27:L31)</f>
        <v>7.9416619999999991</v>
      </c>
    </row>
    <row r="33" spans="2:15" ht="8.4499999999999993" customHeight="1" thickTop="1">
      <c r="B33" s="13"/>
      <c r="C33" s="34"/>
      <c r="D33" s="35"/>
      <c r="E33" s="19"/>
      <c r="F33" s="13"/>
      <c r="G33" s="34"/>
      <c r="H33" s="35"/>
      <c r="I33" s="19"/>
      <c r="J33" s="13"/>
      <c r="K33" s="34"/>
      <c r="L33" s="35"/>
    </row>
    <row r="34" spans="2:15">
      <c r="B34" s="14" t="s">
        <v>9</v>
      </c>
      <c r="C34" s="15"/>
      <c r="D34" s="16">
        <f>D32/C32*1000</f>
        <v>297.39481770833339</v>
      </c>
      <c r="E34" s="19"/>
      <c r="F34" s="14" t="s">
        <v>9</v>
      </c>
      <c r="G34" s="43"/>
      <c r="H34" s="16">
        <f>H32/G32*1000</f>
        <v>84.882076923076923</v>
      </c>
      <c r="I34" s="19"/>
      <c r="J34" s="14" t="s">
        <v>9</v>
      </c>
      <c r="K34" s="15"/>
      <c r="L34" s="16">
        <f>L32/K32*1000</f>
        <v>161.08847870182555</v>
      </c>
    </row>
    <row r="35" spans="2:15" ht="9" customHeight="1">
      <c r="B35" s="18"/>
      <c r="D35" s="44"/>
      <c r="H35" s="44"/>
    </row>
    <row r="36" spans="2:15" ht="13.5" thickBot="1">
      <c r="B36" s="4" t="s">
        <v>13</v>
      </c>
      <c r="F36" s="4" t="s">
        <v>16</v>
      </c>
      <c r="G36" s="45"/>
      <c r="J36" s="4" t="s">
        <v>19</v>
      </c>
    </row>
    <row r="37" spans="2:15" ht="42.95" customHeight="1">
      <c r="B37" s="8" t="s">
        <v>3</v>
      </c>
      <c r="C37" s="24" t="s">
        <v>4</v>
      </c>
      <c r="D37" s="25" t="s">
        <v>5</v>
      </c>
      <c r="F37" s="8" t="s">
        <v>3</v>
      </c>
      <c r="G37" s="24" t="s">
        <v>4</v>
      </c>
      <c r="H37" s="25" t="s">
        <v>5</v>
      </c>
      <c r="J37" s="8" t="s">
        <v>3</v>
      </c>
      <c r="K37" s="24" t="s">
        <v>4</v>
      </c>
      <c r="L37" s="25" t="s">
        <v>5</v>
      </c>
    </row>
    <row r="38" spans="2:15" ht="13.5" thickBot="1">
      <c r="B38" s="9"/>
      <c r="C38" s="26" t="s">
        <v>6</v>
      </c>
      <c r="D38" s="27" t="s">
        <v>7</v>
      </c>
      <c r="F38" s="9"/>
      <c r="G38" s="26" t="s">
        <v>6</v>
      </c>
      <c r="H38" s="27" t="s">
        <v>7</v>
      </c>
      <c r="J38" s="9"/>
      <c r="K38" s="26" t="s">
        <v>6</v>
      </c>
      <c r="L38" s="27" t="s">
        <v>7</v>
      </c>
      <c r="O38" s="5"/>
    </row>
    <row r="39" spans="2:15">
      <c r="B39" s="11">
        <v>2018</v>
      </c>
      <c r="C39" s="30">
        <v>0</v>
      </c>
      <c r="D39" s="29">
        <v>1.7031909999999999</v>
      </c>
      <c r="F39" s="11">
        <v>2018</v>
      </c>
      <c r="G39" s="30">
        <v>0</v>
      </c>
      <c r="H39" s="29">
        <v>-7.5529999999999998E-3</v>
      </c>
      <c r="J39" s="11">
        <v>2018</v>
      </c>
      <c r="K39" s="30">
        <v>0</v>
      </c>
      <c r="L39" s="29">
        <v>0.15590999999999999</v>
      </c>
    </row>
    <row r="40" spans="2:15">
      <c r="B40" s="10">
        <v>2019</v>
      </c>
      <c r="C40" s="30">
        <v>15</v>
      </c>
      <c r="D40" s="29">
        <v>1.188572</v>
      </c>
      <c r="F40" s="10">
        <v>2019</v>
      </c>
      <c r="G40" s="30">
        <v>0</v>
      </c>
      <c r="H40" s="29">
        <v>-4.6136999999999997E-2</v>
      </c>
      <c r="J40" s="10">
        <v>2019</v>
      </c>
      <c r="K40" s="30">
        <v>0</v>
      </c>
      <c r="L40" s="29">
        <v>0.36008699999999999</v>
      </c>
    </row>
    <row r="41" spans="2:15">
      <c r="B41" s="11">
        <v>2020</v>
      </c>
      <c r="C41" s="31">
        <v>0</v>
      </c>
      <c r="D41" s="29">
        <v>1.0981019999999999</v>
      </c>
      <c r="F41" s="11">
        <v>2020</v>
      </c>
      <c r="G41" s="31">
        <v>0</v>
      </c>
      <c r="H41" s="29">
        <v>6.5000000000000002E-2</v>
      </c>
      <c r="J41" s="11">
        <v>2020</v>
      </c>
      <c r="K41" s="31">
        <v>14.9</v>
      </c>
      <c r="L41" s="29">
        <v>4.6343569999999996</v>
      </c>
    </row>
    <row r="42" spans="2:15">
      <c r="B42" s="23">
        <v>2021</v>
      </c>
      <c r="C42" s="31">
        <v>14</v>
      </c>
      <c r="D42" s="29">
        <v>1</v>
      </c>
      <c r="F42" s="23">
        <v>2021</v>
      </c>
      <c r="G42" s="31">
        <v>0</v>
      </c>
      <c r="H42" s="29">
        <v>5.66</v>
      </c>
      <c r="J42" s="23">
        <v>2021</v>
      </c>
      <c r="K42" s="31">
        <v>2</v>
      </c>
      <c r="L42" s="29">
        <v>0.15</v>
      </c>
    </row>
    <row r="43" spans="2:15">
      <c r="B43" s="23">
        <v>2022</v>
      </c>
      <c r="C43" s="41">
        <v>12.5</v>
      </c>
      <c r="D43" s="42">
        <v>2.75</v>
      </c>
      <c r="F43" s="23">
        <v>2022</v>
      </c>
      <c r="G43" s="41">
        <v>38.200000000000003</v>
      </c>
      <c r="H43" s="42">
        <v>3.85</v>
      </c>
      <c r="J43" s="23">
        <v>2022</v>
      </c>
      <c r="K43" s="41">
        <v>0</v>
      </c>
      <c r="L43" s="42">
        <v>6.9640000000000004</v>
      </c>
    </row>
    <row r="44" spans="2:15" ht="13.5" thickBot="1">
      <c r="B44" s="12" t="s">
        <v>8</v>
      </c>
      <c r="C44" s="32">
        <f>SUM(C39:C43)</f>
        <v>41.5</v>
      </c>
      <c r="D44" s="33">
        <f>SUM(D39:D43)</f>
        <v>7.739865</v>
      </c>
      <c r="F44" s="12" t="s">
        <v>8</v>
      </c>
      <c r="G44" s="32">
        <f>SUM(G39:G43)</f>
        <v>38.200000000000003</v>
      </c>
      <c r="H44" s="33">
        <f>SUM(H39:H43)</f>
        <v>9.5213099999999997</v>
      </c>
      <c r="J44" s="12" t="s">
        <v>8</v>
      </c>
      <c r="K44" s="32">
        <f>SUM(K39:K43)</f>
        <v>16.899999999999999</v>
      </c>
      <c r="L44" s="33">
        <f>SUM(L39:L43)</f>
        <v>12.264354000000001</v>
      </c>
    </row>
    <row r="45" spans="2:15" ht="4.5" customHeight="1" thickTop="1">
      <c r="B45" s="13"/>
      <c r="C45" s="34"/>
      <c r="D45" s="35"/>
      <c r="E45" s="19"/>
      <c r="F45" s="13"/>
      <c r="G45" s="34"/>
      <c r="H45" s="35"/>
      <c r="I45" s="19"/>
      <c r="J45" s="13"/>
      <c r="K45" s="34"/>
      <c r="L45" s="35"/>
    </row>
    <row r="46" spans="2:15">
      <c r="B46" s="14" t="s">
        <v>9</v>
      </c>
      <c r="C46" s="15"/>
      <c r="D46" s="16">
        <f>D44/C44*1000</f>
        <v>186.50277108433735</v>
      </c>
      <c r="E46" s="19"/>
      <c r="F46" s="14" t="s">
        <v>9</v>
      </c>
      <c r="G46" s="15"/>
      <c r="H46" s="16">
        <f>H44/G44*1000</f>
        <v>249.24895287958114</v>
      </c>
      <c r="I46" s="19"/>
      <c r="J46" s="14" t="s">
        <v>9</v>
      </c>
      <c r="K46" s="15"/>
      <c r="L46" s="16">
        <f>L44/K44*1000</f>
        <v>725.70142011834332</v>
      </c>
    </row>
    <row r="47" spans="2:15" ht="9" customHeight="1"/>
    <row r="48" spans="2:15" ht="13.5" thickBot="1">
      <c r="B48" s="4" t="s">
        <v>14</v>
      </c>
      <c r="F48" s="4" t="s">
        <v>17</v>
      </c>
      <c r="J48" s="4" t="s">
        <v>20</v>
      </c>
    </row>
    <row r="49" spans="2:12" ht="42" customHeight="1">
      <c r="B49" s="8" t="s">
        <v>3</v>
      </c>
      <c r="C49" s="24" t="s">
        <v>4</v>
      </c>
      <c r="D49" s="25" t="s">
        <v>5</v>
      </c>
      <c r="F49" s="8" t="s">
        <v>3</v>
      </c>
      <c r="G49" s="24" t="s">
        <v>4</v>
      </c>
      <c r="H49" s="25" t="s">
        <v>5</v>
      </c>
      <c r="J49" s="8" t="s">
        <v>3</v>
      </c>
      <c r="K49" s="24" t="s">
        <v>4</v>
      </c>
      <c r="L49" s="25" t="s">
        <v>5</v>
      </c>
    </row>
    <row r="50" spans="2:12" ht="13.5" thickBot="1">
      <c r="B50" s="9"/>
      <c r="C50" s="26" t="s">
        <v>6</v>
      </c>
      <c r="D50" s="27" t="s">
        <v>7</v>
      </c>
      <c r="F50" s="9"/>
      <c r="G50" s="26" t="s">
        <v>6</v>
      </c>
      <c r="H50" s="27" t="s">
        <v>7</v>
      </c>
      <c r="J50" s="9"/>
      <c r="K50" s="26" t="s">
        <v>6</v>
      </c>
      <c r="L50" s="27" t="s">
        <v>7</v>
      </c>
    </row>
    <row r="51" spans="2:12">
      <c r="B51" s="11">
        <v>2018</v>
      </c>
      <c r="C51" s="28">
        <v>0</v>
      </c>
      <c r="D51" s="29">
        <v>0</v>
      </c>
      <c r="F51" s="11">
        <v>2018</v>
      </c>
      <c r="G51" s="30">
        <v>0</v>
      </c>
      <c r="H51" s="29">
        <v>2.7405330000000001</v>
      </c>
      <c r="J51" s="11">
        <v>2018</v>
      </c>
      <c r="K51" s="30">
        <v>0</v>
      </c>
      <c r="L51" s="29">
        <v>1.23E-2</v>
      </c>
    </row>
    <row r="52" spans="2:12">
      <c r="B52" s="10">
        <v>2019</v>
      </c>
      <c r="C52" s="30">
        <v>0</v>
      </c>
      <c r="D52" s="29">
        <v>0</v>
      </c>
      <c r="F52" s="10">
        <v>2019</v>
      </c>
      <c r="G52" s="30">
        <v>34.799999999999997</v>
      </c>
      <c r="H52" s="29">
        <v>4.1691029999999998</v>
      </c>
      <c r="J52" s="10">
        <v>2019</v>
      </c>
      <c r="K52" s="30">
        <v>4</v>
      </c>
      <c r="L52" s="29">
        <v>0.14036000000000001</v>
      </c>
    </row>
    <row r="53" spans="2:12">
      <c r="B53" s="11">
        <v>2020</v>
      </c>
      <c r="C53" s="31">
        <v>0</v>
      </c>
      <c r="D53" s="29">
        <v>0</v>
      </c>
      <c r="F53" s="11">
        <v>2020</v>
      </c>
      <c r="G53" s="31">
        <v>0</v>
      </c>
      <c r="H53" s="29">
        <v>2.676615</v>
      </c>
      <c r="J53" s="11">
        <v>2020</v>
      </c>
      <c r="K53" s="31">
        <v>4.0999999999999996</v>
      </c>
      <c r="L53" s="29">
        <v>0.21207400000000001</v>
      </c>
    </row>
    <row r="54" spans="2:12">
      <c r="B54" s="23">
        <v>2021</v>
      </c>
      <c r="C54" s="31">
        <v>0</v>
      </c>
      <c r="D54" s="29">
        <v>0</v>
      </c>
      <c r="F54" s="23">
        <v>2021</v>
      </c>
      <c r="G54" s="31">
        <v>0</v>
      </c>
      <c r="H54" s="29">
        <v>0.1</v>
      </c>
      <c r="J54" s="23">
        <v>2021</v>
      </c>
      <c r="K54" s="31">
        <v>0</v>
      </c>
      <c r="L54" s="29">
        <v>0</v>
      </c>
    </row>
    <row r="55" spans="2:12">
      <c r="B55" s="23">
        <v>2022</v>
      </c>
      <c r="C55" s="41">
        <v>0</v>
      </c>
      <c r="D55" s="42">
        <v>0.1</v>
      </c>
      <c r="F55" s="23">
        <v>2022</v>
      </c>
      <c r="G55" s="41">
        <v>0.7</v>
      </c>
      <c r="H55" s="42">
        <v>3.75</v>
      </c>
      <c r="J55" s="23">
        <v>2022</v>
      </c>
      <c r="K55" s="41">
        <v>19.399999999999999</v>
      </c>
      <c r="L55" s="42">
        <v>2.8660000000000001</v>
      </c>
    </row>
    <row r="56" spans="2:12" ht="13.5" thickBot="1">
      <c r="B56" s="12" t="s">
        <v>8</v>
      </c>
      <c r="C56" s="32">
        <f>SUM(C51:C55)</f>
        <v>0</v>
      </c>
      <c r="D56" s="33">
        <f>SUM(D51:D55)</f>
        <v>0.1</v>
      </c>
      <c r="F56" s="12" t="s">
        <v>8</v>
      </c>
      <c r="G56" s="32">
        <f>SUM(G51:G55)</f>
        <v>35.5</v>
      </c>
      <c r="H56" s="33">
        <f>SUM(H51:H55)</f>
        <v>13.436251</v>
      </c>
      <c r="J56" s="12" t="s">
        <v>8</v>
      </c>
      <c r="K56" s="32">
        <f>SUM(K51:K55)</f>
        <v>27.5</v>
      </c>
      <c r="L56" s="33">
        <f>SUM(L51:L55)</f>
        <v>3.230734</v>
      </c>
    </row>
    <row r="57" spans="2:12" ht="4.5" customHeight="1" thickTop="1">
      <c r="B57" s="13"/>
      <c r="C57" s="34"/>
      <c r="D57" s="35"/>
      <c r="E57" s="19"/>
      <c r="F57" s="13"/>
      <c r="G57" s="34"/>
      <c r="H57" s="35"/>
      <c r="I57" s="19"/>
      <c r="J57" s="13"/>
      <c r="K57" s="34"/>
      <c r="L57" s="35"/>
    </row>
    <row r="58" spans="2:12">
      <c r="B58" s="14" t="s">
        <v>9</v>
      </c>
      <c r="C58" s="15"/>
      <c r="D58" s="20" t="e">
        <f>D56/C56*1000</f>
        <v>#DIV/0!</v>
      </c>
      <c r="E58" s="19"/>
      <c r="F58" s="14" t="s">
        <v>9</v>
      </c>
      <c r="G58" s="15"/>
      <c r="H58" s="16">
        <f>H56/G56*1000</f>
        <v>378.48594366197187</v>
      </c>
      <c r="I58" s="19"/>
      <c r="J58" s="14" t="s">
        <v>9</v>
      </c>
      <c r="K58" s="15"/>
      <c r="L58" s="16">
        <f>L56/K56*1000</f>
        <v>117.48123636363636</v>
      </c>
    </row>
    <row r="60" spans="2:12">
      <c r="B60" s="21"/>
      <c r="D60" s="22"/>
      <c r="F60" s="21"/>
      <c r="H60" s="22"/>
      <c r="J60" s="21"/>
      <c r="L60" s="22"/>
    </row>
  </sheetData>
  <pageMargins left="0.95" right="0.45" top="0.5" bottom="0.25" header="0.3" footer="0.3"/>
  <pageSetup scale="66" orientation="landscape" copies="2" r:id="rId1"/>
  <headerFooter>
    <oddHeader>&amp;RDocket No. E002/M-13-867
Attachment B -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B32B8C66554D9FA1059C3FEBDF98" ma:contentTypeVersion="4" ma:contentTypeDescription="Create a new document." ma:contentTypeScope="" ma:versionID="a5d9aec1506df802424fd5cd11962cfe">
  <xsd:schema xmlns:xsd="http://www.w3.org/2001/XMLSchema" xmlns:xs="http://www.w3.org/2001/XMLSchema" xmlns:p="http://schemas.microsoft.com/office/2006/metadata/properties" xmlns:ns2="e7d7c51e-ddc1-4230-917e-759a9b5dd38f" xmlns:ns3="99fe2214-dda8-4fa0-af82-a361850c033e" targetNamespace="http://schemas.microsoft.com/office/2006/metadata/properties" ma:root="true" ma:fieldsID="cc588a8c41581cb207f4ea6e2bfd5b91" ns2:_="" ns3:_="">
    <xsd:import namespace="e7d7c51e-ddc1-4230-917e-759a9b5dd38f"/>
    <xsd:import namespace="99fe2214-dda8-4fa0-af82-a361850c0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7c51e-ddc1-4230-917e-759a9b5dd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e2214-dda8-4fa0-af82-a361850c033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46152-C43F-4FF1-8F89-61F5EA8D9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7c51e-ddc1-4230-917e-759a9b5dd38f"/>
    <ds:schemaRef ds:uri="99fe2214-dda8-4fa0-af82-a361850c0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8285D9-248E-47FF-988B-76CD8E5F18F7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e7d7c51e-ddc1-4230-917e-759a9b5dd38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9fe2214-dda8-4fa0-af82-a361850c03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E1525-82FC-4BEF-B49E-DBAC7E67F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 Cost per $kW (2018-2022)</vt:lpstr>
      <vt:lpstr>'Dist Cost per $kW (2018-2022)'!Print_Area</vt:lpstr>
      <vt:lpstr>'Dist Cost per $kW (2018-2022)'!Print_Titles</vt:lpstr>
    </vt:vector>
  </TitlesOfParts>
  <Company>Xcel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Xcel Energy</dc:creator>
  <cp:lastModifiedBy>Al Krug</cp:lastModifiedBy>
  <cp:lastPrinted>2020-09-01T16:35:53Z</cp:lastPrinted>
  <dcterms:created xsi:type="dcterms:W3CDTF">2018-12-19T23:08:44Z</dcterms:created>
  <dcterms:modified xsi:type="dcterms:W3CDTF">2020-09-01T16:36:05Z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0x010100C179B32B8C66554D9FA1059C3FEBDF98</vt:lpwstr>
  </property>
</Properties>
</file>