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509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Sheet1!$A:$B,Sheet1!$1:$2</definedName>
    <definedName name="QB_COLUMN_290" localSheetId="1" hidden="1">Sheet1!$C$1</definedName>
    <definedName name="QB_COLUMN_57200" localSheetId="1" hidden="1">Sheet1!$C$2</definedName>
    <definedName name="QB_COLUMN_58210" localSheetId="1" hidden="1">Sheet1!$D$2</definedName>
    <definedName name="QB_DATA_0" localSheetId="1" hidden="1">Sheet1!$3:$3,Sheet1!$4:$4,Sheet1!$5:$5,Sheet1!$6:$6,Sheet1!$7:$7,Sheet1!$8:$8,Sheet1!$9:$9,Sheet1!$10:$10,Sheet1!$11:$11,Sheet1!$12:$12,Sheet1!$14:$14,Sheet1!$15:$15,Sheet1!$16:$16,Sheet1!$17:$17,Sheet1!$18:$18,Sheet1!$19:$19</definedName>
    <definedName name="QB_DATA_1" localSheetId="1" hidden="1">Sheet1!$20:$20,Sheet1!$21:$21,Sheet1!$22:$22,Sheet1!$23:$23,Sheet1!$24:$24,Sheet1!$25:$25,Sheet1!$26:$26,Sheet1!$27:$27,Sheet1!$28:$28,Sheet1!$29:$29,Sheet1!$30:$30,Sheet1!$31:$31,Sheet1!$32:$32,Sheet1!$33:$33,Sheet1!$34:$34,Sheet1!$35:$35</definedName>
    <definedName name="QB_DATA_2" localSheetId="1" hidden="1">Sheet1!$36:$36,Sheet1!$37:$37,Sheet1!$38:$38,Sheet1!$39:$39,Sheet1!$40:$40,Sheet1!$41:$41,Sheet1!$42:$42,Sheet1!$43:$43,Sheet1!$44:$44,Sheet1!$45:$45,Sheet1!$46:$46,Sheet1!$47:$47,Sheet1!$48:$48,Sheet1!$51:$51,Sheet1!$52:$52,Sheet1!$53:$53</definedName>
    <definedName name="QB_DATA_3" localSheetId="1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1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DATA_5" localSheetId="1" hidden="1">Sheet1!$86:$86,Sheet1!$87:$87,Sheet1!$88:$88,Sheet1!$89:$89,Sheet1!$90:$90,Sheet1!$91:$91,Sheet1!$92:$92,Sheet1!$93:$93,Sheet1!$94:$94,Sheet1!$96:$96,Sheet1!$97:$97,Sheet1!$98:$98,Sheet1!$99:$99,Sheet1!$100:$100,Sheet1!$101:$101,Sheet1!$102:$102</definedName>
    <definedName name="QB_DATA_6" localSheetId="1" hidden="1">Sheet1!$103:$103,Sheet1!$104:$104</definedName>
    <definedName name="QB_FORMULA_0" localSheetId="1" hidden="1">Sheet1!$C$105,Sheet1!$D$105</definedName>
    <definedName name="QB_ROW_100210" localSheetId="1" hidden="1">Sheet1!$B$74</definedName>
    <definedName name="QB_ROW_101210" localSheetId="1" hidden="1">Sheet1!$B$75</definedName>
    <definedName name="QB_ROW_102210" localSheetId="1" hidden="1">Sheet1!$B$76</definedName>
    <definedName name="QB_ROW_103210" localSheetId="1" hidden="1">Sheet1!$B$77</definedName>
    <definedName name="QB_ROW_104210" localSheetId="1" hidden="1">Sheet1!$B$78</definedName>
    <definedName name="QB_ROW_105210" localSheetId="1" hidden="1">Sheet1!$B$79</definedName>
    <definedName name="QB_ROW_106210" localSheetId="1" hidden="1">Sheet1!$B$80</definedName>
    <definedName name="QB_ROW_107210" localSheetId="1" hidden="1">Sheet1!$B$81</definedName>
    <definedName name="QB_ROW_109210" localSheetId="1" hidden="1">Sheet1!$B$82</definedName>
    <definedName name="QB_ROW_110210" localSheetId="1" hidden="1">Sheet1!$B$83</definedName>
    <definedName name="QB_ROW_111210" localSheetId="1" hidden="1">Sheet1!$B$84</definedName>
    <definedName name="QB_ROW_11210" localSheetId="1" hidden="1">Sheet1!$B$5</definedName>
    <definedName name="QB_ROW_112210" localSheetId="1" hidden="1">Sheet1!$B$85</definedName>
    <definedName name="QB_ROW_113210" localSheetId="1" hidden="1">Sheet1!$B$86</definedName>
    <definedName name="QB_ROW_115210" localSheetId="1" hidden="1">Sheet1!$B$87</definedName>
    <definedName name="QB_ROW_116210" localSheetId="1" hidden="1">Sheet1!$B$88</definedName>
    <definedName name="QB_ROW_117210" localSheetId="1" hidden="1">Sheet1!$B$89</definedName>
    <definedName name="QB_ROW_118210" localSheetId="1" hidden="1">Sheet1!$B$90</definedName>
    <definedName name="QB_ROW_119210" localSheetId="1" hidden="1">Sheet1!$B$91</definedName>
    <definedName name="QB_ROW_120210" localSheetId="1" hidden="1">Sheet1!$B$92</definedName>
    <definedName name="QB_ROW_121210" localSheetId="1" hidden="1">Sheet1!$B$93</definedName>
    <definedName name="QB_ROW_12210" localSheetId="1" hidden="1">Sheet1!$B$6</definedName>
    <definedName name="QB_ROW_123210" localSheetId="1" hidden="1">Sheet1!$B$100</definedName>
    <definedName name="QB_ROW_125210" localSheetId="1" hidden="1">Sheet1!$B$101</definedName>
    <definedName name="QB_ROW_127210" localSheetId="1" hidden="1">Sheet1!$B$102</definedName>
    <definedName name="QB_ROW_128210" localSheetId="1" hidden="1">Sheet1!$B$103</definedName>
    <definedName name="QB_ROW_129210" localSheetId="1" hidden="1">Sheet1!$B$63</definedName>
    <definedName name="QB_ROW_130210" localSheetId="1" hidden="1">Sheet1!$B$104</definedName>
    <definedName name="QB_ROW_131210" localSheetId="1" hidden="1">Sheet1!$B$65</definedName>
    <definedName name="QB_ROW_132210" localSheetId="1" hidden="1">Sheet1!$B$32</definedName>
    <definedName name="QB_ROW_133210" localSheetId="1" hidden="1">Sheet1!$B$47</definedName>
    <definedName name="QB_ROW_135210" localSheetId="1" hidden="1">Sheet1!$B$8</definedName>
    <definedName name="QB_ROW_136210" localSheetId="1" hidden="1">Sheet1!$B$43</definedName>
    <definedName name="QB_ROW_137210" localSheetId="1" hidden="1">Sheet1!$B$46</definedName>
    <definedName name="QB_ROW_138210" localSheetId="1" hidden="1">Sheet1!$B$98</definedName>
    <definedName name="QB_ROW_139210" localSheetId="1" hidden="1">Sheet1!$B$99</definedName>
    <definedName name="QB_ROW_15210" localSheetId="1" hidden="1">Sheet1!$B$7</definedName>
    <definedName name="QB_ROW_16210" localSheetId="1" hidden="1">Sheet1!$B$9</definedName>
    <definedName name="QB_ROW_17210" localSheetId="1" hidden="1">Sheet1!$B$10</definedName>
    <definedName name="QB_ROW_18210" localSheetId="1" hidden="1">Sheet1!$B$11</definedName>
    <definedName name="QB_ROW_19210" localSheetId="1" hidden="1">Sheet1!$B$12</definedName>
    <definedName name="QB_ROW_20210" localSheetId="1" hidden="1">Sheet1!$B$14</definedName>
    <definedName name="QB_ROW_21210" localSheetId="1" hidden="1">Sheet1!$B$15</definedName>
    <definedName name="QB_ROW_23210" localSheetId="1" hidden="1">Sheet1!$B$16</definedName>
    <definedName name="QB_ROW_24210" localSheetId="1" hidden="1">Sheet1!$B$17</definedName>
    <definedName name="QB_ROW_25210" localSheetId="1" hidden="1">Sheet1!$B$18</definedName>
    <definedName name="QB_ROW_25301" localSheetId="1" hidden="1">Sheet1!$A$105</definedName>
    <definedName name="QB_ROW_26210" localSheetId="1" hidden="1">Sheet1!$B$19</definedName>
    <definedName name="QB_ROW_30210" localSheetId="1" hidden="1">Sheet1!$B$20</definedName>
    <definedName name="QB_ROW_31210" localSheetId="1" hidden="1">Sheet1!$B$21</definedName>
    <definedName name="QB_ROW_3210" localSheetId="1" hidden="1">Sheet1!$B$56</definedName>
    <definedName name="QB_ROW_34210" localSheetId="1" hidden="1">Sheet1!$B$22</definedName>
    <definedName name="QB_ROW_35210" localSheetId="1" hidden="1">Sheet1!$B$23</definedName>
    <definedName name="QB_ROW_36210" localSheetId="1" hidden="1">Sheet1!$B$24</definedName>
    <definedName name="QB_ROW_37210" localSheetId="1" hidden="1">Sheet1!$B$25</definedName>
    <definedName name="QB_ROW_38210" localSheetId="1" hidden="1">Sheet1!$B$26</definedName>
    <definedName name="QB_ROW_39210" localSheetId="1" hidden="1">Sheet1!$B$27</definedName>
    <definedName name="QB_ROW_40210" localSheetId="1" hidden="1">Sheet1!$B$28</definedName>
    <definedName name="QB_ROW_41210" localSheetId="1" hidden="1">Sheet1!$B$29</definedName>
    <definedName name="QB_ROW_42210" localSheetId="1" hidden="1">Sheet1!$B$30</definedName>
    <definedName name="QB_ROW_43210" localSheetId="1" hidden="1">Sheet1!$B$31</definedName>
    <definedName name="QB_ROW_45210" localSheetId="1" hidden="1">Sheet1!$B$33</definedName>
    <definedName name="QB_ROW_46210" localSheetId="1" hidden="1">Sheet1!$B$34</definedName>
    <definedName name="QB_ROW_47210" localSheetId="1" hidden="1">Sheet1!$B$35</definedName>
    <definedName name="QB_ROW_48210" localSheetId="1" hidden="1">Sheet1!$B$36</definedName>
    <definedName name="QB_ROW_49210" localSheetId="1" hidden="1">Sheet1!$B$38</definedName>
    <definedName name="QB_ROW_5210" localSheetId="1" hidden="1">Sheet1!$B$94</definedName>
    <definedName name="QB_ROW_53210" localSheetId="1" hidden="1">Sheet1!$B$37</definedName>
    <definedName name="QB_ROW_54210" localSheetId="1" hidden="1">Sheet1!$B$40</definedName>
    <definedName name="QB_ROW_55210" localSheetId="1" hidden="1">Sheet1!$B$39</definedName>
    <definedName name="QB_ROW_56210" localSheetId="1" hidden="1">Sheet1!$B$41</definedName>
    <definedName name="QB_ROW_61210" localSheetId="1" hidden="1">Sheet1!$B$44</definedName>
    <definedName name="QB_ROW_6210" localSheetId="1" hidden="1">Sheet1!$B$42</definedName>
    <definedName name="QB_ROW_63210" localSheetId="1" hidden="1">Sheet1!$B$45</definedName>
    <definedName name="QB_ROW_64210" localSheetId="1" hidden="1">Sheet1!$B$48</definedName>
    <definedName name="QB_ROW_66210" localSheetId="1" hidden="1">Sheet1!$B$51</definedName>
    <definedName name="QB_ROW_71210" localSheetId="1" hidden="1">Sheet1!$B$52</definedName>
    <definedName name="QB_ROW_7210" localSheetId="1" hidden="1">Sheet1!$B$64</definedName>
    <definedName name="QB_ROW_72210" localSheetId="1" hidden="1">Sheet1!$B$53</definedName>
    <definedName name="QB_ROW_73210" localSheetId="1" hidden="1">Sheet1!$B$54</definedName>
    <definedName name="QB_ROW_74210" localSheetId="1" hidden="1">Sheet1!$B$55</definedName>
    <definedName name="QB_ROW_76210" localSheetId="1" hidden="1">Sheet1!$B$57</definedName>
    <definedName name="QB_ROW_77210" localSheetId="1" hidden="1">Sheet1!$B$58</definedName>
    <definedName name="QB_ROW_78210" localSheetId="1" hidden="1">Sheet1!$B$59</definedName>
    <definedName name="QB_ROW_79210" localSheetId="1" hidden="1">Sheet1!$B$60</definedName>
    <definedName name="QB_ROW_81210" localSheetId="1" hidden="1">Sheet1!$B$61</definedName>
    <definedName name="QB_ROW_8210" localSheetId="1" hidden="1">Sheet1!$B$3</definedName>
    <definedName name="QB_ROW_82210" localSheetId="1" hidden="1">Sheet1!$B$62</definedName>
    <definedName name="QB_ROW_83210" localSheetId="1" hidden="1">Sheet1!$B$96</definedName>
    <definedName name="QB_ROW_85210" localSheetId="1" hidden="1">Sheet1!$B$97</definedName>
    <definedName name="QB_ROW_89210" localSheetId="1" hidden="1">Sheet1!$B$66</definedName>
    <definedName name="QB_ROW_90210" localSheetId="1" hidden="1">Sheet1!$B$67</definedName>
    <definedName name="QB_ROW_91210" localSheetId="1" hidden="1">Sheet1!$B$68</definedName>
    <definedName name="QB_ROW_9210" localSheetId="1" hidden="1">Sheet1!$B$4</definedName>
    <definedName name="QB_ROW_92210" localSheetId="1" hidden="1">Sheet1!$B$69</definedName>
    <definedName name="QB_ROW_94210" localSheetId="1" hidden="1">Sheet1!$B$70</definedName>
    <definedName name="QB_ROW_95210" localSheetId="1" hidden="1">Sheet1!$B$71</definedName>
    <definedName name="QB_ROW_98210" localSheetId="1" hidden="1">Sheet1!$B$72</definedName>
    <definedName name="QB_ROW_99210" localSheetId="1" hidden="1">Sheet1!$B$73</definedName>
    <definedName name="QBCANSUPPORTUPDATE" localSheetId="1">TRUE</definedName>
    <definedName name="QBCOMPANYFILENAME" localSheetId="1">"C:\Users\Public\Documents\Intuit\QuickBooks\Company Files\CAWOOD WATER DISTRICT.qbw"</definedName>
    <definedName name="QBENDDATE" localSheetId="1">20191231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"05f27841d1cb43c4bdbf8b1a0a54a2cb"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23</definedName>
    <definedName name="QBREPORTTYPE" localSheetId="1">27</definedName>
    <definedName name="QBROWHEADERS" localSheetId="1">2</definedName>
    <definedName name="QBSTARTDATE" localSheetId="1">20190101</definedName>
  </definedNames>
  <calcPr calcId="124519"/>
</workbook>
</file>

<file path=xl/calcChain.xml><?xml version="1.0" encoding="utf-8"?>
<calcChain xmlns="http://schemas.openxmlformats.org/spreadsheetml/2006/main">
  <c r="I13" i="1"/>
  <c r="H13"/>
  <c r="C12"/>
  <c r="H12" s="1"/>
  <c r="I49"/>
  <c r="I60"/>
  <c r="H94"/>
  <c r="I4"/>
  <c r="I5"/>
  <c r="I6"/>
  <c r="I7"/>
  <c r="I8"/>
  <c r="I9"/>
  <c r="I10"/>
  <c r="I11"/>
  <c r="I12"/>
  <c r="I14"/>
  <c r="I15"/>
  <c r="I16"/>
  <c r="I17"/>
  <c r="I18"/>
  <c r="I19"/>
  <c r="I20"/>
  <c r="I21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51"/>
  <c r="I52"/>
  <c r="I53"/>
  <c r="I54"/>
  <c r="I55"/>
  <c r="I56"/>
  <c r="I57"/>
  <c r="I58"/>
  <c r="I59"/>
  <c r="I61"/>
  <c r="I62"/>
  <c r="I63"/>
  <c r="I65"/>
  <c r="I66"/>
  <c r="I67"/>
  <c r="I68"/>
  <c r="I69"/>
  <c r="I70"/>
  <c r="I71"/>
  <c r="I72"/>
  <c r="I75"/>
  <c r="I77"/>
  <c r="I78"/>
  <c r="I79"/>
  <c r="I80"/>
  <c r="I81"/>
  <c r="I82"/>
  <c r="I83"/>
  <c r="I84"/>
  <c r="I86"/>
  <c r="I87"/>
  <c r="I89"/>
  <c r="I90"/>
  <c r="I91"/>
  <c r="I92"/>
  <c r="I96"/>
  <c r="I97"/>
  <c r="I98"/>
  <c r="I99"/>
  <c r="I100"/>
  <c r="I101"/>
  <c r="I102"/>
  <c r="I103"/>
  <c r="I104"/>
  <c r="I3"/>
  <c r="H4"/>
  <c r="H5"/>
  <c r="H6"/>
  <c r="H7"/>
  <c r="H8"/>
  <c r="H9"/>
  <c r="H10"/>
  <c r="H11"/>
  <c r="H14"/>
  <c r="H15"/>
  <c r="H16"/>
  <c r="H17"/>
  <c r="H18"/>
  <c r="H19"/>
  <c r="H20"/>
  <c r="H21"/>
  <c r="H22"/>
  <c r="H24"/>
  <c r="H26"/>
  <c r="H27"/>
  <c r="H28"/>
  <c r="H29"/>
  <c r="H30"/>
  <c r="H32"/>
  <c r="H33"/>
  <c r="H34"/>
  <c r="H35"/>
  <c r="H36"/>
  <c r="H37"/>
  <c r="H38"/>
  <c r="H40"/>
  <c r="H42"/>
  <c r="H43"/>
  <c r="H44"/>
  <c r="H45"/>
  <c r="H46"/>
  <c r="H47"/>
  <c r="H48"/>
  <c r="H51"/>
  <c r="H52"/>
  <c r="H53"/>
  <c r="H54"/>
  <c r="H55"/>
  <c r="H56"/>
  <c r="H57"/>
  <c r="H58"/>
  <c r="H59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6"/>
  <c r="H97"/>
  <c r="H98"/>
  <c r="H99"/>
  <c r="H100"/>
  <c r="H101"/>
  <c r="H102"/>
  <c r="H103"/>
  <c r="H104"/>
  <c r="H3"/>
  <c r="G105"/>
  <c r="F105"/>
  <c r="D41"/>
  <c r="D105" s="1"/>
  <c r="C105"/>
  <c r="H105" l="1"/>
  <c r="I105"/>
  <c r="H106" l="1"/>
</calcChain>
</file>

<file path=xl/sharedStrings.xml><?xml version="1.0" encoding="utf-8"?>
<sst xmlns="http://schemas.openxmlformats.org/spreadsheetml/2006/main" count="126" uniqueCount="112">
  <si>
    <t>Debit</t>
  </si>
  <si>
    <t>Credit</t>
  </si>
  <si>
    <t>1000.00 · PETTY CASH ON HAND</t>
  </si>
  <si>
    <t>1001.00 · POSTAGE TRUST ACCOUNT</t>
  </si>
  <si>
    <t>1010.00 · O &amp; M CHECKING ACCOUNT - BB&amp;T</t>
  </si>
  <si>
    <t>1011.00 · REVENUE ACCOUNT</t>
  </si>
  <si>
    <t>1045.00 · DEPRECIATION RESERVE</t>
  </si>
  <si>
    <t>1050 · MBC - PAYROLL ACCOUNT</t>
  </si>
  <si>
    <t>1050.00 · DEBT SERVICE ACCOUNT</t>
  </si>
  <si>
    <t>1080.00 · REPLACEMENT RESERVE FUND</t>
  </si>
  <si>
    <t>1100.00 · ACCOUNTS RECEIVABLE - WATER</t>
  </si>
  <si>
    <t>1108.00 · OTHER RECEIVABLES</t>
  </si>
  <si>
    <t>1110.00 · ALLOWANCE FOR UNCOLLECTIBLES</t>
  </si>
  <si>
    <t>1200.00 · PREPAID INSURANCE</t>
  </si>
  <si>
    <t>1201.00 · PREPAID EXPENSES - CHEMICALS</t>
  </si>
  <si>
    <t>1202.00 · PREPAID PSC ASSESSMENT</t>
  </si>
  <si>
    <t>1203.00 · PREPAID ASSOCIATION DUES</t>
  </si>
  <si>
    <t>1500.00 · FIXED ASSETS:1520.00 · WATER PLANT</t>
  </si>
  <si>
    <t>1500.00 · FIXED ASSETS:1521.00 · ACCUM DEPRECIATION - PLANT</t>
  </si>
  <si>
    <t>1500.00 · FIXED ASSETS:1530.00 · DISTRIBUTION LINES</t>
  </si>
  <si>
    <t>1500.00 · FIXED ASSETS:1531.00 · ACCUM DEPRECIATION - DIST LINES</t>
  </si>
  <si>
    <t>1500.00 · FIXED ASSETS:1540.00 · METERS AND HYDRANTS</t>
  </si>
  <si>
    <t>1500.00 · FIXED ASSETS:1541.00 · ACCUM DEPREC-METERS &amp; HYDRANTS</t>
  </si>
  <si>
    <t>1500.00 · FIXED ASSETS:1550.00 · OFFICE EQUIPMENT</t>
  </si>
  <si>
    <t>1500.00 · FIXED ASSETS:1551.00 · ACCUM DEPREC - OFFICE EQUIP</t>
  </si>
  <si>
    <t>1500.00 · FIXED ASSETS:1560.00 · EQUIPMENT</t>
  </si>
  <si>
    <t>1500.00 · FIXED ASSETS:1561.00 · ACCUM DEPREC - EQUIPMENT</t>
  </si>
  <si>
    <t>1500.00 · FIXED ASSETS:1565.00 · VEHICLES</t>
  </si>
  <si>
    <t>1500.00 · FIXED ASSETS:1566.00 · ACCUM DEPREC - VEHICLES</t>
  </si>
  <si>
    <t>20000 · *Accounts Payable</t>
  </si>
  <si>
    <t>2011.00 · ACCT PAY - HARLAN COUNTY TREAS</t>
  </si>
  <si>
    <t>2014.00 · WAGE LEVY</t>
  </si>
  <si>
    <t>2021.00 · INTEREST PAYABLE - BONDS</t>
  </si>
  <si>
    <t>2030.00 · ACCRUED PAYROLL TAXES</t>
  </si>
  <si>
    <t>2050.00 · SCHOOL UTILITY TAX PAYABLE</t>
  </si>
  <si>
    <t>2100.00 · ACCRUED WAGES PAYABLE</t>
  </si>
  <si>
    <t>2150.00 · DUE TO HARLAN CITY SEWER</t>
  </si>
  <si>
    <t>2151.00 · SALES &amp; USE TAX PAYABLE</t>
  </si>
  <si>
    <t>2160.00 · DUE TO HARLAN COUNTY TREASURER</t>
  </si>
  <si>
    <t>24000-- · Payroll Liabilities</t>
  </si>
  <si>
    <t>2400.00 · LONG TERM LIABILITIES:2401.00 · LONG TERM DEBT-SERIES 1989 A&amp;B</t>
  </si>
  <si>
    <t>2400.00 · LONG TERM LIABILITIES:2402.00 · LONG TERM DEBT #2 FMHA</t>
  </si>
  <si>
    <t>2400.00 · LONG TERM LIABILITIES:2403.00 · LONG TERM DEBT - 2004 USDA</t>
  </si>
  <si>
    <t>2400.00 · LONG TERM LIABILITIES:2404.00 · LONG TERM DEBT-SERIES 2010</t>
  </si>
  <si>
    <t>2400.00 · LONG TERM LIABILITIES:2405.00 · NOTE PAYABLE-MONTICELLO BANKING</t>
  </si>
  <si>
    <t>2500.00 · CUSTOMER SECURITY DEPOSITS</t>
  </si>
  <si>
    <t>3000.00 · EQUITY:3001.00 · RETAINED EARNINGS</t>
  </si>
  <si>
    <t>3000.00 · EQUITY:3100.00 · UNRESTRICTED</t>
  </si>
  <si>
    <t>3000.00 · EQUITY:3110.00 · RESTRICTED-DEPRECIATION RESERVE</t>
  </si>
  <si>
    <t>3000.00 · EQUITY:3120.00 · RESTRICTED-DEBT SERVICE</t>
  </si>
  <si>
    <t>3200.00 · NET INVESTMENT IN CAPITAL ASSET</t>
  </si>
  <si>
    <t>32000 · Retained Earnings</t>
  </si>
  <si>
    <t>4000.00 · REVENUE:4001.00 · WATER SALES - RESIDENTIAL</t>
  </si>
  <si>
    <t>4000.00 · REVENUE:4002.00 · WATER SALES - COMMERCIAL</t>
  </si>
  <si>
    <t>4000.00 · REVENUE:4003.00 · OTHER INCOME-RECONNECT FEES</t>
  </si>
  <si>
    <t>4000.00 · REVENUE:4004.00 · OTHER INCOME - TAP FEES</t>
  </si>
  <si>
    <t>4000.00 · REVENUE:4006.00 · OTHER INCOME - SERVICE CHARGES</t>
  </si>
  <si>
    <t>4000.00 · REVENUE:4007.00 · NONUTILITY INCOME</t>
  </si>
  <si>
    <t>7000.00 · PURCHASED WATER</t>
  </si>
  <si>
    <t>5003.00 · SALARIES &amp; WAGES</t>
  </si>
  <si>
    <t>5003.10 · EMPLOYEE TRAVEL EXPENSE</t>
  </si>
  <si>
    <t>5004.00 · EMPLOYEE EXPENSE &amp; REIMBURSEMT</t>
  </si>
  <si>
    <t>5005.00 · EMPLOYEE GROUP INSURANCE</t>
  </si>
  <si>
    <t>5007.00 · UTILITIES</t>
  </si>
  <si>
    <t>5008.00 · CHEMICALS</t>
  </si>
  <si>
    <t>5010.00 · MATERIALS &amp; SUPPLIES - OFFICE</t>
  </si>
  <si>
    <t>5011.00 · MATERIALS &amp; SUPPLIES - PLANT</t>
  </si>
  <si>
    <t>5015.00 · TRANSPORTATION EXPENSE</t>
  </si>
  <si>
    <t>5020.00 · CONTRACTUAL SERVICES</t>
  </si>
  <si>
    <t>5021.00 · LABORATORY ANALYSIS</t>
  </si>
  <si>
    <t>5022.00 · INSURANCE - PROPERTY/LIABILITY</t>
  </si>
  <si>
    <t>5023.00 · PAYROLL TAX</t>
  </si>
  <si>
    <t>5024.00 · REGULATORY COMMISSION</t>
  </si>
  <si>
    <t>5025.00 · BAD DEBT EXPENSE</t>
  </si>
  <si>
    <t>5026.00 · TELEPHONE &amp; TELEMETRY</t>
  </si>
  <si>
    <t>5028.00 · MISCELLANEOUS</t>
  </si>
  <si>
    <t>5029.00 · POSTAGE</t>
  </si>
  <si>
    <t>5031.00 · INSURANCE-WORKERS COMPENSATION</t>
  </si>
  <si>
    <t>5032.00 · UNIFORMS</t>
  </si>
  <si>
    <t>5040.00 · LEGAL &amp; ACCOUNTING</t>
  </si>
  <si>
    <t>5100.00 · DISTRIBUTION LINE REPAIRS</t>
  </si>
  <si>
    <t>5102.00 · DISTRIBUTION LINE RELOCATION</t>
  </si>
  <si>
    <t>5110.00 · TELEMETRY LINE REPAIRS</t>
  </si>
  <si>
    <t>5115.00 · REPAIRS - EQUIPMENT</t>
  </si>
  <si>
    <t>5116.00 · EQUIPMENT OPERATION COST</t>
  </si>
  <si>
    <t>5117.00 · TRAINING EXPENSE</t>
  </si>
  <si>
    <t>5120.00 · METER REPAIRS/CALIBRATION</t>
  </si>
  <si>
    <t>5130.00 · KY RURAL WATER ASSOC DUES</t>
  </si>
  <si>
    <t>5131.00 · DEPRECIATION EXPENSE</t>
  </si>
  <si>
    <t>66000 · Payroll Expenses</t>
  </si>
  <si>
    <t>4011.00 · OTHER INCOME/EXPENSE</t>
  </si>
  <si>
    <t>4011.00 · OTHER INCOME/EXPENSE:4009.00 · GARBAGE COLLECTION</t>
  </si>
  <si>
    <t>4011.00 · OTHER INCOME/EXPENSE:4010-00 · INTEREST EARNED</t>
  </si>
  <si>
    <t>4011.00 · OTHER INCOME/EXPENSE:4012.00 · GRANTS-HARLAN FISCAL COURT</t>
  </si>
  <si>
    <t>6001.00 · INTEREST EXPENSE</t>
  </si>
  <si>
    <t>6003.00 · PENALTY &amp; FINES</t>
  </si>
  <si>
    <t>6007.00 · SECURITY DEPOSIT INTEREST EXP</t>
  </si>
  <si>
    <t>6010.00 · OTHER EXPENSES</t>
  </si>
  <si>
    <t>7010.00 · BANK FEES</t>
  </si>
  <si>
    <t>TOTAL</t>
  </si>
  <si>
    <t>Unaudited Dec 31, 19</t>
  </si>
  <si>
    <t>Audit Adjustments</t>
  </si>
  <si>
    <t>AJE001</t>
  </si>
  <si>
    <t>AJE002</t>
  </si>
  <si>
    <t>AJE003</t>
  </si>
  <si>
    <t>AJE008</t>
  </si>
  <si>
    <t>AJE004</t>
  </si>
  <si>
    <t>AJE005</t>
  </si>
  <si>
    <t>AJE007</t>
  </si>
  <si>
    <t>Audited Dec 31, 2019</t>
  </si>
  <si>
    <t>1102.00 - ACCOUNTS RECEIVABLE - SEWER</t>
  </si>
  <si>
    <t>1101.00 · ACCOUNTS RECEIVABLE - GARBAGE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</si>
</sst>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0"/>
      <color rgb="FF323232"/>
      <name val="Arial"/>
      <family val="2"/>
    </font>
    <font>
      <sz val="10"/>
      <color theme="1"/>
      <name val="Calibri"/>
      <family val="2"/>
      <scheme val="minor"/>
    </font>
    <font>
      <sz val="10"/>
      <color rgb="FF323232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2" applyFont="1" applyBorder="1"/>
    <xf numFmtId="0" fontId="3" fillId="0" borderId="0" xfId="2" applyFont="1" applyFill="1" applyBorder="1"/>
    <xf numFmtId="0" fontId="4" fillId="0" borderId="0" xfId="2" applyFont="1" applyBorder="1"/>
    <xf numFmtId="164" fontId="7" fillId="0" borderId="0" xfId="0" applyNumberFormat="1" applyFont="1" applyFill="1"/>
    <xf numFmtId="49" fontId="5" fillId="0" borderId="0" xfId="0" applyNumberFormat="1" applyFont="1" applyFill="1"/>
    <xf numFmtId="49" fontId="5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/>
    <xf numFmtId="49" fontId="5" fillId="0" borderId="0" xfId="0" applyNumberFormat="1" applyFont="1" applyFill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1" applyFont="1" applyFill="1"/>
    <xf numFmtId="43" fontId="6" fillId="0" borderId="0" xfId="0" applyNumberFormat="1" applyFont="1" applyFill="1"/>
    <xf numFmtId="164" fontId="7" fillId="0" borderId="0" xfId="0" applyNumberFormat="1" applyFont="1" applyFill="1" applyBorder="1"/>
    <xf numFmtId="43" fontId="6" fillId="0" borderId="1" xfId="1" applyFont="1" applyFill="1" applyBorder="1"/>
    <xf numFmtId="164" fontId="5" fillId="0" borderId="4" xfId="0" applyNumberFormat="1" applyFont="1" applyFill="1" applyBorder="1"/>
    <xf numFmtId="0" fontId="5" fillId="0" borderId="0" xfId="0" applyFont="1" applyFill="1"/>
    <xf numFmtId="43" fontId="5" fillId="0" borderId="5" xfId="1" applyFont="1" applyFill="1" applyBorder="1"/>
    <xf numFmtId="0" fontId="5" fillId="0" borderId="0" xfId="0" applyNumberFormat="1" applyFont="1" applyFill="1"/>
    <xf numFmtId="0" fontId="6" fillId="0" borderId="0" xfId="0" applyNumberFormat="1" applyFont="1" applyFill="1"/>
    <xf numFmtId="0" fontId="8" fillId="0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F1RyaWFsIEJhbGFuY2UAAAAAAAAAAAAAAAAAAAAAAAAAAAAAAAAAAAAAAAAAAAAAAAAAAAAAAAAAAAAAAAAAAAAAAAAAAAAAAAAAAAAAAAAAGwAAAAAAAAAAAAAAAABEVwEAMgAMAAEAAAAAAAAAAQANAQEB4wcfDOMHAAABAAAAAAAAAAAAAAAAAAAAAAAAAAAAAAAAgk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yMjIyMjIQAPj/vAJBcmlhbAAAAAAAAAAAAAAAAAAAAAAAAAAAAAAAAAAAAAAAAAAAAAAAABAyMjIyMjIQAPj/kAFBcmlhbAAAAAAAAAAAAAAAAAAAAAAAAAAAAAAAAAAAAAAAAAAAAAAAABAyMjIyMjIQAPj/vAJBcmlhbAAAAAAAAAAAAAAAAAAAAAAAAAAAAAAAAAAAAAAAAAAAAAAAABAyMjIyMjIQAPT/vAJBcmlhbAAAAAAAAAAAAAAAAAAAAAAAAAAAAAAAAAAAAAAAAAAAAAAAABAyMjIyMjIQAPL/vAJBcmlhbAAAAAAAAAAAAAAAAAAAAAAAAAAAAAAAAAAAAAAAAAAAAAAAABAyMjIyMjIQAPb/vAJBcmlhbAAAAAAAAAAAAAAAAAAAAAAAAAAAAAAAAAAAAAAAAAAAAAAAABAyMjIyMjIQAPj/vAJBcmlhbAAAAAAAAAAAAAAAAAAAAAAAAAAAAAAAAAAAAAAAAAAAAAAAABAyMjIyMjIQAPj/vAJBcmlhbAAAAAAAAAAAAAAAAAAAAAAAAAAAAAAAAAAAAAAAAAAAAAAAABAyMjIyMjIQAPj/kAFBcmlhbAAAAAAAAAAAAAAAAAAAAAAAAAAAAAAAAAAAAAAAAAAAAAAAABAyMjIyMjI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DIyMjIyMhAAAQD4/7wCQXJpYWwAAAAAAAAAAAAAAAAAAAAAAAAAAAAAAAAAAAAAAAAAAAAAAAAQMjIyMjIyEAAAAAAAAAAAAAAAAAAAAAAAAAAAAAAAAAAAAAAAAAAAAAAAAAAAAAAAAAAAAAAAAAAAAAAAAAAAAAAAAAAAAAAAAAAAAAAAAAAAAAAAAAAAAAAAAAAAAAAAAAAAAAAAAAAAAAAAAAAAAAAAAAAAAAAAAAAAAAAAAAAAAAAAAAAAAERXEgBCATAwMDAwMDAwMDAwMDAwMDAwMDAwMDAwMDAwMDAwMDAwMDAwMDAwAAAAAAAAAAAAAAAAAAAAAAAAAAAAAAAAAAAAAAAAAAAAAAAAAAAAAAAAAAAAAAAAAAAAAAAAAAAAAAAAAAAAAAAAAAAAAAAAAAAAAAAAAAAAAAAAAAAAAAAAADAOAAAAXLaFYQAAAAAAAAAAAAAAAAAAAAAAAAAQAAAAEAAAAABbAHAAAAAAAFsAAwAAAGaCt3Zc6RkAMwwAAAgQAAAABwIAZAAAAOgHAgAIEAAAAAAAAEAlPSQAAAAAAAAAAHDdkSMAAAIAAABbAAECAAAAAAAAAgAAAAAAAgA8AwIAABAAAKQXAgAIAAAAwC2SI6AXAgA43VAM9OYZAI6ulXeXZAleADAAAE4wUiLALZIjABAAAAADAAAAAAAAA+dEVxQACAAAAAAAAAAAAERXGgAMAAABAAAAAAAAAAAAAERXHgACAAAARFcIADIAMgAAAAAAAAAAAAQAAAAAAAAAAAAAAAAAAAAAAAAAAAAAAAAAAAAAAAAAAAAAAAAAAABEVwkAMgAyAAA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AAAAAAAAAAAQAAAAAAAA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QAAAAAAAAAARFc2AAIAAABEVzcAFQAAAAAAAAAAAAAAAAAAAAAAAAAAAABEVzgAAQAARFc5AAEAAURXOgABAABEVzsAAQAARFc8AAIAAABEVz4ABgABAAUAAABEVz8AAQAA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AAAAABEV1AAAQAARFdRAAAARFdSACoAAAAAAAAAAAAAAAAAAAAAAAAAAAAAAAAAAAAAAAAAAAAAAAAAAAAAAAAARFdTAAYAAAAAAAAARFdZAAQAAAAAAERXYAABAABEV2EABAAAAAAARFdiAAEAAERXYwAKADAOAAAAXLaFYQNEV2UAAQAARFdmAAEAAERXZwABAABEV2oAFAAAAAAAAAAAAAAAAAAAAAAAAAAAAERXawAwAAAAAAAAAAAAAAAAAAAAAAAAAAAAAAAAAAAAAAAAAAAAAAAAAAAAAAAAAAAAAAAAAERXbAADAAAAAERXbQACAAAARFduAAEAAERXbwAEAAAAAABEV3AAPAAAAAAAAAAAAAAAAAAAAAAAAAAAAAAAAAAAAAAAAAAAAAAAAAAAAAAAAAAAAAAAAAAAAAAAAAAAAAAAAABEV3EAAQAARFdyAAkAMA4AAABctoVhRFdzAAEAAERXAAAAAA==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/>
  </sheetViews>
  <sheetFormatPr defaultColWidth="8.85546875" defaultRowHeight="1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" customFormat="1">
      <c r="E30" s="1"/>
      <c r="F30" s="1"/>
      <c r="G30" s="1"/>
      <c r="H30" s="1"/>
    </row>
    <row r="31" spans="5:8" s="2" customFormat="1">
      <c r="E31" s="1"/>
      <c r="F31" s="1"/>
      <c r="G31" s="1"/>
      <c r="H31" s="1"/>
    </row>
    <row r="32" spans="5:8" s="2" customFormat="1"/>
    <row r="40" spans="2:3">
      <c r="B40" s="3"/>
      <c r="C40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106"/>
  <sheetViews>
    <sheetView tabSelected="1" workbookViewId="0">
      <pane xSplit="2" ySplit="2" topLeftCell="C12" activePane="bottomRight" state="frozenSplit"/>
      <selection pane="topRight" activeCell="C1" sqref="C1"/>
      <selection pane="bottomLeft" activeCell="A3" sqref="A3"/>
      <selection pane="bottomRight" activeCell="K16" sqref="K16"/>
    </sheetView>
  </sheetViews>
  <sheetFormatPr defaultRowHeight="12.75"/>
  <cols>
    <col min="1" max="1" width="3" style="19" customWidth="1"/>
    <col min="2" max="2" width="64.85546875" style="19" customWidth="1"/>
    <col min="3" max="4" width="12.7109375" style="20" bestFit="1" customWidth="1"/>
    <col min="5" max="5" width="6.7109375" style="8" bestFit="1" customWidth="1"/>
    <col min="6" max="7" width="10.5703125" style="8" bestFit="1" customWidth="1"/>
    <col min="8" max="9" width="14" style="8" bestFit="1" customWidth="1"/>
    <col min="10" max="16384" width="9.140625" style="8"/>
  </cols>
  <sheetData>
    <row r="1" spans="1:9" ht="13.5" thickBot="1">
      <c r="A1" s="5"/>
      <c r="B1" s="5"/>
      <c r="C1" s="6" t="s">
        <v>100</v>
      </c>
      <c r="D1" s="7"/>
      <c r="F1" s="21" t="s">
        <v>101</v>
      </c>
      <c r="G1" s="21"/>
      <c r="H1" s="21" t="s">
        <v>109</v>
      </c>
      <c r="I1" s="21"/>
    </row>
    <row r="2" spans="1:9" s="11" customFormat="1" ht="14.25" thickTop="1" thickBot="1">
      <c r="A2" s="9"/>
      <c r="B2" s="9"/>
      <c r="C2" s="10" t="s">
        <v>0</v>
      </c>
      <c r="D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</row>
    <row r="3" spans="1:9" ht="13.5" thickTop="1">
      <c r="A3" s="5"/>
      <c r="B3" s="5" t="s">
        <v>2</v>
      </c>
      <c r="C3" s="4">
        <v>500</v>
      </c>
      <c r="D3" s="4"/>
      <c r="F3" s="12"/>
      <c r="G3" s="12"/>
      <c r="H3" s="13">
        <f>+C3+F3-G3</f>
        <v>500</v>
      </c>
      <c r="I3" s="13">
        <f>+D3-F3+G3</f>
        <v>0</v>
      </c>
    </row>
    <row r="4" spans="1:9">
      <c r="A4" s="5"/>
      <c r="B4" s="5" t="s">
        <v>3</v>
      </c>
      <c r="C4" s="4">
        <v>4871.5</v>
      </c>
      <c r="D4" s="4"/>
      <c r="F4" s="12"/>
      <c r="G4" s="12"/>
      <c r="H4" s="13">
        <f t="shared" ref="H4:H68" si="0">+C4+F4-G4</f>
        <v>4871.5</v>
      </c>
      <c r="I4" s="13">
        <f t="shared" ref="I4:I68" si="1">+D4-F4+G4</f>
        <v>0</v>
      </c>
    </row>
    <row r="5" spans="1:9">
      <c r="A5" s="5"/>
      <c r="B5" s="5" t="s">
        <v>4</v>
      </c>
      <c r="C5" s="4">
        <v>29111.41</v>
      </c>
      <c r="D5" s="4"/>
      <c r="F5" s="12"/>
      <c r="G5" s="12"/>
      <c r="H5" s="13">
        <f t="shared" si="0"/>
        <v>29111.41</v>
      </c>
      <c r="I5" s="13">
        <f t="shared" si="1"/>
        <v>0</v>
      </c>
    </row>
    <row r="6" spans="1:9">
      <c r="A6" s="5"/>
      <c r="B6" s="5" t="s">
        <v>5</v>
      </c>
      <c r="C6" s="4">
        <v>132246.35</v>
      </c>
      <c r="D6" s="4"/>
      <c r="F6" s="12"/>
      <c r="G6" s="12"/>
      <c r="H6" s="13">
        <f t="shared" si="0"/>
        <v>132246.35</v>
      </c>
      <c r="I6" s="13">
        <f t="shared" si="1"/>
        <v>0</v>
      </c>
    </row>
    <row r="7" spans="1:9">
      <c r="A7" s="5"/>
      <c r="B7" s="5" t="s">
        <v>6</v>
      </c>
      <c r="C7" s="4">
        <v>126820.46</v>
      </c>
      <c r="D7" s="4"/>
      <c r="F7" s="12"/>
      <c r="G7" s="12"/>
      <c r="H7" s="13">
        <f t="shared" si="0"/>
        <v>126820.46</v>
      </c>
      <c r="I7" s="13">
        <f t="shared" si="1"/>
        <v>0</v>
      </c>
    </row>
    <row r="8" spans="1:9">
      <c r="A8" s="5"/>
      <c r="B8" s="5" t="s">
        <v>7</v>
      </c>
      <c r="C8" s="4">
        <v>1440.15</v>
      </c>
      <c r="D8" s="4"/>
      <c r="F8" s="12"/>
      <c r="G8" s="12"/>
      <c r="H8" s="13">
        <f t="shared" si="0"/>
        <v>1440.15</v>
      </c>
      <c r="I8" s="13">
        <f t="shared" si="1"/>
        <v>0</v>
      </c>
    </row>
    <row r="9" spans="1:9">
      <c r="A9" s="5"/>
      <c r="B9" s="5" t="s">
        <v>8</v>
      </c>
      <c r="C9" s="4">
        <v>90095.26</v>
      </c>
      <c r="D9" s="4"/>
      <c r="F9" s="12"/>
      <c r="G9" s="12"/>
      <c r="H9" s="13">
        <f t="shared" si="0"/>
        <v>90095.26</v>
      </c>
      <c r="I9" s="13">
        <f t="shared" si="1"/>
        <v>0</v>
      </c>
    </row>
    <row r="10" spans="1:9">
      <c r="A10" s="5"/>
      <c r="B10" s="5" t="s">
        <v>9</v>
      </c>
      <c r="C10" s="4">
        <v>13172.59</v>
      </c>
      <c r="D10" s="4"/>
      <c r="F10" s="12"/>
      <c r="G10" s="12"/>
      <c r="H10" s="13">
        <f t="shared" si="0"/>
        <v>13172.59</v>
      </c>
      <c r="I10" s="13">
        <f t="shared" si="1"/>
        <v>0</v>
      </c>
    </row>
    <row r="11" spans="1:9">
      <c r="A11" s="5"/>
      <c r="B11" s="5" t="s">
        <v>10</v>
      </c>
      <c r="C11" s="4">
        <v>217519.4</v>
      </c>
      <c r="D11" s="4"/>
      <c r="F11" s="12"/>
      <c r="G11" s="12"/>
      <c r="H11" s="13">
        <f t="shared" si="0"/>
        <v>217519.4</v>
      </c>
      <c r="I11" s="13">
        <f t="shared" si="1"/>
        <v>0</v>
      </c>
    </row>
    <row r="12" spans="1:9">
      <c r="A12" s="5"/>
      <c r="B12" s="5" t="s">
        <v>111</v>
      </c>
      <c r="C12" s="4">
        <f>164376.18-15580</f>
        <v>148796.18</v>
      </c>
      <c r="D12" s="4"/>
      <c r="F12" s="12"/>
      <c r="G12" s="12"/>
      <c r="H12" s="13">
        <f t="shared" si="0"/>
        <v>148796.18</v>
      </c>
      <c r="I12" s="13">
        <f t="shared" si="1"/>
        <v>0</v>
      </c>
    </row>
    <row r="13" spans="1:9">
      <c r="A13" s="5"/>
      <c r="B13" s="5" t="s">
        <v>110</v>
      </c>
      <c r="C13" s="4">
        <v>15580</v>
      </c>
      <c r="D13" s="4"/>
      <c r="F13" s="12"/>
      <c r="G13" s="12"/>
      <c r="H13" s="13">
        <f t="shared" si="0"/>
        <v>15580</v>
      </c>
      <c r="I13" s="13">
        <f t="shared" si="1"/>
        <v>0</v>
      </c>
    </row>
    <row r="14" spans="1:9">
      <c r="A14" s="5"/>
      <c r="B14" s="5" t="s">
        <v>11</v>
      </c>
      <c r="C14" s="4">
        <v>6615</v>
      </c>
      <c r="D14" s="4"/>
      <c r="F14" s="12"/>
      <c r="G14" s="12"/>
      <c r="H14" s="13">
        <f t="shared" si="0"/>
        <v>6615</v>
      </c>
      <c r="I14" s="13">
        <f t="shared" si="1"/>
        <v>0</v>
      </c>
    </row>
    <row r="15" spans="1:9">
      <c r="A15" s="5"/>
      <c r="B15" s="5" t="s">
        <v>12</v>
      </c>
      <c r="C15" s="4"/>
      <c r="D15" s="4">
        <v>109758.3</v>
      </c>
      <c r="F15" s="12"/>
      <c r="G15" s="12"/>
      <c r="H15" s="13">
        <f t="shared" si="0"/>
        <v>0</v>
      </c>
      <c r="I15" s="13">
        <f t="shared" si="1"/>
        <v>109758.3</v>
      </c>
    </row>
    <row r="16" spans="1:9">
      <c r="A16" s="5"/>
      <c r="B16" s="5" t="s">
        <v>13</v>
      </c>
      <c r="C16" s="4">
        <v>16575.3</v>
      </c>
      <c r="D16" s="4"/>
      <c r="F16" s="12"/>
      <c r="G16" s="12"/>
      <c r="H16" s="13">
        <f t="shared" si="0"/>
        <v>16575.3</v>
      </c>
      <c r="I16" s="13">
        <f t="shared" si="1"/>
        <v>0</v>
      </c>
    </row>
    <row r="17" spans="1:9">
      <c r="A17" s="5"/>
      <c r="B17" s="5" t="s">
        <v>14</v>
      </c>
      <c r="C17" s="4">
        <v>3462.8</v>
      </c>
      <c r="D17" s="4"/>
      <c r="F17" s="12"/>
      <c r="G17" s="12"/>
      <c r="H17" s="13">
        <f t="shared" si="0"/>
        <v>3462.8</v>
      </c>
      <c r="I17" s="13">
        <f t="shared" si="1"/>
        <v>0</v>
      </c>
    </row>
    <row r="18" spans="1:9">
      <c r="A18" s="5"/>
      <c r="B18" s="5" t="s">
        <v>15</v>
      </c>
      <c r="C18" s="4">
        <v>1264.27</v>
      </c>
      <c r="D18" s="4"/>
      <c r="F18" s="12"/>
      <c r="G18" s="12"/>
      <c r="H18" s="13">
        <f t="shared" si="0"/>
        <v>1264.27</v>
      </c>
      <c r="I18" s="13">
        <f t="shared" si="1"/>
        <v>0</v>
      </c>
    </row>
    <row r="19" spans="1:9">
      <c r="A19" s="5"/>
      <c r="B19" s="5" t="s">
        <v>16</v>
      </c>
      <c r="C19" s="4">
        <v>1058.5999999999999</v>
      </c>
      <c r="D19" s="4"/>
      <c r="F19" s="12"/>
      <c r="G19" s="12"/>
      <c r="H19" s="13">
        <f t="shared" si="0"/>
        <v>1058.5999999999999</v>
      </c>
      <c r="I19" s="13">
        <f t="shared" si="1"/>
        <v>0</v>
      </c>
    </row>
    <row r="20" spans="1:9">
      <c r="A20" s="5"/>
      <c r="B20" s="5" t="s">
        <v>17</v>
      </c>
      <c r="C20" s="4">
        <v>1338607</v>
      </c>
      <c r="D20" s="4"/>
      <c r="F20" s="12"/>
      <c r="G20" s="12"/>
      <c r="H20" s="13">
        <f t="shared" si="0"/>
        <v>1338607</v>
      </c>
      <c r="I20" s="13">
        <f t="shared" si="1"/>
        <v>0</v>
      </c>
    </row>
    <row r="21" spans="1:9">
      <c r="A21" s="5"/>
      <c r="B21" s="5" t="s">
        <v>18</v>
      </c>
      <c r="C21" s="4"/>
      <c r="D21" s="4">
        <v>634403.31999999995</v>
      </c>
      <c r="F21" s="12"/>
      <c r="G21" s="12"/>
      <c r="H21" s="13">
        <f t="shared" si="0"/>
        <v>0</v>
      </c>
      <c r="I21" s="13">
        <f t="shared" si="1"/>
        <v>634403.31999999995</v>
      </c>
    </row>
    <row r="22" spans="1:9">
      <c r="A22" s="5"/>
      <c r="B22" s="5" t="s">
        <v>19</v>
      </c>
      <c r="C22" s="4">
        <v>9903200.5500000007</v>
      </c>
      <c r="D22" s="4"/>
      <c r="E22" s="8" t="s">
        <v>108</v>
      </c>
      <c r="F22" s="12">
        <v>23492</v>
      </c>
      <c r="G22" s="12"/>
      <c r="H22" s="13">
        <f t="shared" si="0"/>
        <v>9926692.5500000007</v>
      </c>
      <c r="I22" s="13"/>
    </row>
    <row r="23" spans="1:9">
      <c r="A23" s="5"/>
      <c r="B23" s="5" t="s">
        <v>20</v>
      </c>
      <c r="C23" s="4"/>
      <c r="D23" s="4">
        <v>2643005.4</v>
      </c>
      <c r="E23" s="8" t="s">
        <v>107</v>
      </c>
      <c r="F23" s="12"/>
      <c r="G23" s="12">
        <v>33</v>
      </c>
      <c r="H23" s="13"/>
      <c r="I23" s="13">
        <f t="shared" si="1"/>
        <v>2643038.4</v>
      </c>
    </row>
    <row r="24" spans="1:9">
      <c r="A24" s="5"/>
      <c r="B24" s="5" t="s">
        <v>21</v>
      </c>
      <c r="C24" s="4">
        <v>735505</v>
      </c>
      <c r="D24" s="4"/>
      <c r="F24" s="12"/>
      <c r="G24" s="12"/>
      <c r="H24" s="13">
        <f t="shared" si="0"/>
        <v>735505</v>
      </c>
      <c r="I24" s="13">
        <f t="shared" si="1"/>
        <v>0</v>
      </c>
    </row>
    <row r="25" spans="1:9">
      <c r="A25" s="5"/>
      <c r="B25" s="5" t="s">
        <v>22</v>
      </c>
      <c r="C25" s="4"/>
      <c r="D25" s="4">
        <v>538678.12</v>
      </c>
      <c r="E25" s="8" t="s">
        <v>107</v>
      </c>
      <c r="F25" s="12">
        <v>50</v>
      </c>
      <c r="G25" s="12"/>
      <c r="H25" s="13"/>
      <c r="I25" s="13">
        <f t="shared" si="1"/>
        <v>538628.12</v>
      </c>
    </row>
    <row r="26" spans="1:9">
      <c r="A26" s="5"/>
      <c r="B26" s="5" t="s">
        <v>23</v>
      </c>
      <c r="C26" s="4">
        <v>48096.26</v>
      </c>
      <c r="D26" s="4"/>
      <c r="F26" s="12"/>
      <c r="G26" s="12"/>
      <c r="H26" s="13">
        <f t="shared" si="0"/>
        <v>48096.26</v>
      </c>
      <c r="I26" s="13">
        <f t="shared" si="1"/>
        <v>0</v>
      </c>
    </row>
    <row r="27" spans="1:9">
      <c r="A27" s="5"/>
      <c r="B27" s="5" t="s">
        <v>24</v>
      </c>
      <c r="C27" s="4"/>
      <c r="D27" s="4">
        <v>45284.85</v>
      </c>
      <c r="F27" s="12"/>
      <c r="G27" s="12"/>
      <c r="H27" s="13">
        <f t="shared" si="0"/>
        <v>0</v>
      </c>
      <c r="I27" s="13">
        <f t="shared" si="1"/>
        <v>45284.85</v>
      </c>
    </row>
    <row r="28" spans="1:9">
      <c r="A28" s="5"/>
      <c r="B28" s="5" t="s">
        <v>25</v>
      </c>
      <c r="C28" s="4">
        <v>297968</v>
      </c>
      <c r="D28" s="4"/>
      <c r="F28" s="12"/>
      <c r="G28" s="12"/>
      <c r="H28" s="13">
        <f t="shared" si="0"/>
        <v>297968</v>
      </c>
      <c r="I28" s="13">
        <f t="shared" si="1"/>
        <v>0</v>
      </c>
    </row>
    <row r="29" spans="1:9">
      <c r="A29" s="5"/>
      <c r="B29" s="5" t="s">
        <v>26</v>
      </c>
      <c r="C29" s="4"/>
      <c r="D29" s="4">
        <v>224713.65</v>
      </c>
      <c r="F29" s="12"/>
      <c r="G29" s="12"/>
      <c r="H29" s="13">
        <f t="shared" si="0"/>
        <v>0</v>
      </c>
      <c r="I29" s="13">
        <f t="shared" si="1"/>
        <v>224713.65</v>
      </c>
    </row>
    <row r="30" spans="1:9">
      <c r="A30" s="5"/>
      <c r="B30" s="5" t="s">
        <v>27</v>
      </c>
      <c r="C30" s="4">
        <v>163588</v>
      </c>
      <c r="D30" s="4"/>
      <c r="F30" s="12"/>
      <c r="G30" s="12"/>
      <c r="H30" s="13">
        <f t="shared" si="0"/>
        <v>163588</v>
      </c>
      <c r="I30" s="13">
        <f t="shared" si="1"/>
        <v>0</v>
      </c>
    </row>
    <row r="31" spans="1:9">
      <c r="A31" s="5"/>
      <c r="B31" s="5" t="s">
        <v>28</v>
      </c>
      <c r="C31" s="4"/>
      <c r="D31" s="4">
        <v>130173.24</v>
      </c>
      <c r="E31" s="8" t="s">
        <v>107</v>
      </c>
      <c r="F31" s="12">
        <v>1392</v>
      </c>
      <c r="G31" s="12"/>
      <c r="H31" s="13">
        <v>0</v>
      </c>
      <c r="I31" s="13">
        <f t="shared" si="1"/>
        <v>128781.24</v>
      </c>
    </row>
    <row r="32" spans="1:9">
      <c r="A32" s="5"/>
      <c r="B32" s="5" t="s">
        <v>29</v>
      </c>
      <c r="C32" s="4"/>
      <c r="D32" s="4">
        <v>85203.25</v>
      </c>
      <c r="F32" s="12"/>
      <c r="G32" s="12"/>
      <c r="H32" s="13">
        <f t="shared" si="0"/>
        <v>0</v>
      </c>
      <c r="I32" s="13">
        <f t="shared" si="1"/>
        <v>85203.25</v>
      </c>
    </row>
    <row r="33" spans="1:9">
      <c r="A33" s="5"/>
      <c r="B33" s="5" t="s">
        <v>30</v>
      </c>
      <c r="C33" s="4">
        <v>0</v>
      </c>
      <c r="D33" s="4"/>
      <c r="F33" s="12"/>
      <c r="G33" s="12"/>
      <c r="H33" s="13">
        <f t="shared" si="0"/>
        <v>0</v>
      </c>
      <c r="I33" s="13">
        <f t="shared" si="1"/>
        <v>0</v>
      </c>
    </row>
    <row r="34" spans="1:9">
      <c r="A34" s="5"/>
      <c r="B34" s="5" t="s">
        <v>31</v>
      </c>
      <c r="C34" s="4">
        <v>0</v>
      </c>
      <c r="D34" s="4"/>
      <c r="F34" s="12"/>
      <c r="G34" s="12"/>
      <c r="H34" s="13">
        <f t="shared" si="0"/>
        <v>0</v>
      </c>
      <c r="I34" s="13">
        <f t="shared" si="1"/>
        <v>0</v>
      </c>
    </row>
    <row r="35" spans="1:9">
      <c r="A35" s="5"/>
      <c r="B35" s="5" t="s">
        <v>32</v>
      </c>
      <c r="C35" s="4"/>
      <c r="D35" s="4">
        <v>27051.65</v>
      </c>
      <c r="F35" s="12"/>
      <c r="G35" s="12"/>
      <c r="H35" s="13">
        <f t="shared" si="0"/>
        <v>0</v>
      </c>
      <c r="I35" s="13">
        <f t="shared" si="1"/>
        <v>27051.65</v>
      </c>
    </row>
    <row r="36" spans="1:9">
      <c r="A36" s="5"/>
      <c r="B36" s="5" t="s">
        <v>33</v>
      </c>
      <c r="C36" s="4"/>
      <c r="D36" s="4">
        <v>518.91</v>
      </c>
      <c r="F36" s="12"/>
      <c r="G36" s="12"/>
      <c r="H36" s="13">
        <f t="shared" si="0"/>
        <v>0</v>
      </c>
      <c r="I36" s="13">
        <f t="shared" si="1"/>
        <v>518.91</v>
      </c>
    </row>
    <row r="37" spans="1:9">
      <c r="A37" s="5"/>
      <c r="B37" s="5" t="s">
        <v>34</v>
      </c>
      <c r="C37" s="4"/>
      <c r="D37" s="4">
        <v>1882.59</v>
      </c>
      <c r="F37" s="12"/>
      <c r="G37" s="12"/>
      <c r="H37" s="13">
        <f t="shared" si="0"/>
        <v>0</v>
      </c>
      <c r="I37" s="13">
        <f t="shared" si="1"/>
        <v>1882.59</v>
      </c>
    </row>
    <row r="38" spans="1:9">
      <c r="A38" s="5"/>
      <c r="B38" s="5" t="s">
        <v>35</v>
      </c>
      <c r="C38" s="4"/>
      <c r="D38" s="4">
        <v>6787.25</v>
      </c>
      <c r="F38" s="12"/>
      <c r="G38" s="12"/>
      <c r="H38" s="13">
        <f t="shared" si="0"/>
        <v>0</v>
      </c>
      <c r="I38" s="13">
        <f t="shared" si="1"/>
        <v>6787.25</v>
      </c>
    </row>
    <row r="39" spans="1:9">
      <c r="A39" s="5"/>
      <c r="B39" s="5" t="s">
        <v>36</v>
      </c>
      <c r="C39" s="4"/>
      <c r="D39" s="4">
        <v>0</v>
      </c>
      <c r="E39" s="8" t="s">
        <v>106</v>
      </c>
      <c r="F39" s="12"/>
      <c r="G39" s="12">
        <v>15580</v>
      </c>
      <c r="H39" s="13">
        <v>0</v>
      </c>
      <c r="I39" s="13">
        <f t="shared" si="1"/>
        <v>15580</v>
      </c>
    </row>
    <row r="40" spans="1:9">
      <c r="A40" s="5"/>
      <c r="B40" s="5" t="s">
        <v>37</v>
      </c>
      <c r="C40" s="4"/>
      <c r="D40" s="4">
        <v>123.26</v>
      </c>
      <c r="F40" s="12"/>
      <c r="G40" s="12"/>
      <c r="H40" s="13">
        <f t="shared" si="0"/>
        <v>0</v>
      </c>
      <c r="I40" s="13">
        <f t="shared" si="1"/>
        <v>123.26</v>
      </c>
    </row>
    <row r="41" spans="1:9">
      <c r="A41" s="5"/>
      <c r="B41" s="5" t="s">
        <v>38</v>
      </c>
      <c r="C41" s="4"/>
      <c r="D41" s="4">
        <f>15579.81+148796.37</f>
        <v>164376.18</v>
      </c>
      <c r="E41" s="8" t="s">
        <v>106</v>
      </c>
      <c r="F41" s="12">
        <v>15580</v>
      </c>
      <c r="G41" s="12"/>
      <c r="H41" s="13">
        <v>0</v>
      </c>
      <c r="I41" s="13">
        <f t="shared" si="1"/>
        <v>148796.18</v>
      </c>
    </row>
    <row r="42" spans="1:9">
      <c r="A42" s="5"/>
      <c r="B42" s="5" t="s">
        <v>39</v>
      </c>
      <c r="C42" s="4"/>
      <c r="D42" s="4">
        <v>908.56</v>
      </c>
      <c r="F42" s="12"/>
      <c r="G42" s="12"/>
      <c r="H42" s="13">
        <f t="shared" si="0"/>
        <v>0</v>
      </c>
      <c r="I42" s="13">
        <f t="shared" si="1"/>
        <v>908.56</v>
      </c>
    </row>
    <row r="43" spans="1:9">
      <c r="A43" s="5"/>
      <c r="B43" s="5" t="s">
        <v>40</v>
      </c>
      <c r="C43" s="4"/>
      <c r="D43" s="4">
        <v>301000</v>
      </c>
      <c r="F43" s="12"/>
      <c r="G43" s="12"/>
      <c r="H43" s="13">
        <f t="shared" si="0"/>
        <v>0</v>
      </c>
      <c r="I43" s="13">
        <f t="shared" si="1"/>
        <v>301000</v>
      </c>
    </row>
    <row r="44" spans="1:9">
      <c r="A44" s="5"/>
      <c r="B44" s="5" t="s">
        <v>41</v>
      </c>
      <c r="C44" s="4"/>
      <c r="D44" s="4">
        <v>427200</v>
      </c>
      <c r="F44" s="12"/>
      <c r="G44" s="12"/>
      <c r="H44" s="13">
        <f t="shared" si="0"/>
        <v>0</v>
      </c>
      <c r="I44" s="13">
        <f t="shared" si="1"/>
        <v>427200</v>
      </c>
    </row>
    <row r="45" spans="1:9">
      <c r="A45" s="5"/>
      <c r="B45" s="5" t="s">
        <v>42</v>
      </c>
      <c r="C45" s="4"/>
      <c r="D45" s="4">
        <v>280500</v>
      </c>
      <c r="F45" s="12"/>
      <c r="G45" s="12"/>
      <c r="H45" s="13">
        <f t="shared" si="0"/>
        <v>0</v>
      </c>
      <c r="I45" s="13">
        <f t="shared" si="1"/>
        <v>280500</v>
      </c>
    </row>
    <row r="46" spans="1:9">
      <c r="A46" s="5"/>
      <c r="B46" s="5" t="s">
        <v>43</v>
      </c>
      <c r="C46" s="4"/>
      <c r="D46" s="4">
        <v>310000</v>
      </c>
      <c r="F46" s="12"/>
      <c r="G46" s="12"/>
      <c r="H46" s="13">
        <f t="shared" si="0"/>
        <v>0</v>
      </c>
      <c r="I46" s="13">
        <f t="shared" si="1"/>
        <v>310000</v>
      </c>
    </row>
    <row r="47" spans="1:9">
      <c r="A47" s="5"/>
      <c r="B47" s="5" t="s">
        <v>44</v>
      </c>
      <c r="C47" s="4"/>
      <c r="D47" s="4">
        <v>31270.29</v>
      </c>
      <c r="F47" s="12"/>
      <c r="G47" s="12"/>
      <c r="H47" s="13">
        <f t="shared" si="0"/>
        <v>0</v>
      </c>
      <c r="I47" s="13">
        <f t="shared" si="1"/>
        <v>31270.29</v>
      </c>
    </row>
    <row r="48" spans="1:9">
      <c r="A48" s="5"/>
      <c r="B48" s="5" t="s">
        <v>45</v>
      </c>
      <c r="C48" s="4"/>
      <c r="D48" s="4">
        <v>28050</v>
      </c>
      <c r="F48" s="12"/>
      <c r="G48" s="12"/>
      <c r="H48" s="13">
        <f t="shared" si="0"/>
        <v>0</v>
      </c>
      <c r="I48" s="13">
        <f t="shared" si="1"/>
        <v>28050</v>
      </c>
    </row>
    <row r="49" spans="1:9">
      <c r="A49" s="5"/>
      <c r="B49" s="5"/>
      <c r="C49" s="4"/>
      <c r="D49" s="4"/>
      <c r="E49" s="8" t="s">
        <v>104</v>
      </c>
      <c r="F49" s="12"/>
      <c r="G49" s="12">
        <v>12749</v>
      </c>
      <c r="H49" s="13">
        <v>0</v>
      </c>
      <c r="I49" s="13">
        <f>-F49+G49-F50+G50</f>
        <v>14050</v>
      </c>
    </row>
    <row r="50" spans="1:9">
      <c r="A50" s="5"/>
      <c r="B50" s="5"/>
      <c r="C50" s="4"/>
      <c r="D50" s="4"/>
      <c r="E50" s="8" t="s">
        <v>105</v>
      </c>
      <c r="F50" s="12"/>
      <c r="G50" s="12">
        <v>1301</v>
      </c>
      <c r="H50" s="13">
        <v>0</v>
      </c>
      <c r="I50" s="13"/>
    </row>
    <row r="51" spans="1:9">
      <c r="A51" s="5"/>
      <c r="B51" s="5" t="s">
        <v>46</v>
      </c>
      <c r="C51" s="4">
        <v>303194</v>
      </c>
      <c r="D51" s="4"/>
      <c r="F51" s="12"/>
      <c r="G51" s="12"/>
      <c r="H51" s="13">
        <f t="shared" si="0"/>
        <v>303194</v>
      </c>
      <c r="I51" s="13">
        <f t="shared" si="1"/>
        <v>0</v>
      </c>
    </row>
    <row r="52" spans="1:9">
      <c r="A52" s="5"/>
      <c r="B52" s="5" t="s">
        <v>47</v>
      </c>
      <c r="C52" s="4"/>
      <c r="D52" s="4">
        <v>328045</v>
      </c>
      <c r="F52" s="12"/>
      <c r="G52" s="12"/>
      <c r="H52" s="13">
        <f t="shared" si="0"/>
        <v>0</v>
      </c>
      <c r="I52" s="13">
        <f t="shared" si="1"/>
        <v>328045</v>
      </c>
    </row>
    <row r="53" spans="1:9">
      <c r="A53" s="5"/>
      <c r="B53" s="5" t="s">
        <v>48</v>
      </c>
      <c r="C53" s="4"/>
      <c r="D53" s="4">
        <v>125333</v>
      </c>
      <c r="F53" s="12"/>
      <c r="G53" s="12"/>
      <c r="H53" s="13">
        <f t="shared" si="0"/>
        <v>0</v>
      </c>
      <c r="I53" s="13">
        <f t="shared" si="1"/>
        <v>125333</v>
      </c>
    </row>
    <row r="54" spans="1:9">
      <c r="A54" s="5"/>
      <c r="B54" s="5" t="s">
        <v>49</v>
      </c>
      <c r="C54" s="4"/>
      <c r="D54" s="4">
        <v>112628</v>
      </c>
      <c r="F54" s="12"/>
      <c r="G54" s="12"/>
      <c r="H54" s="13">
        <f t="shared" si="0"/>
        <v>0</v>
      </c>
      <c r="I54" s="13">
        <f t="shared" si="1"/>
        <v>112628</v>
      </c>
    </row>
    <row r="55" spans="1:9">
      <c r="A55" s="5"/>
      <c r="B55" s="5" t="s">
        <v>50</v>
      </c>
      <c r="C55" s="4"/>
      <c r="D55" s="4">
        <v>7343615</v>
      </c>
      <c r="F55" s="12"/>
      <c r="G55" s="12"/>
      <c r="H55" s="13">
        <f t="shared" si="0"/>
        <v>0</v>
      </c>
      <c r="I55" s="13">
        <f t="shared" si="1"/>
        <v>7343615</v>
      </c>
    </row>
    <row r="56" spans="1:9">
      <c r="A56" s="5"/>
      <c r="B56" s="5" t="s">
        <v>51</v>
      </c>
      <c r="C56" s="4">
        <v>122191</v>
      </c>
      <c r="D56" s="4"/>
      <c r="F56" s="12"/>
      <c r="G56" s="12"/>
      <c r="H56" s="13">
        <f t="shared" si="0"/>
        <v>122191</v>
      </c>
      <c r="I56" s="13">
        <f t="shared" si="1"/>
        <v>0</v>
      </c>
    </row>
    <row r="57" spans="1:9">
      <c r="A57" s="5"/>
      <c r="B57" s="5" t="s">
        <v>52</v>
      </c>
      <c r="C57" s="4"/>
      <c r="D57" s="4">
        <v>724368.16</v>
      </c>
      <c r="F57" s="12"/>
      <c r="G57" s="12"/>
      <c r="H57" s="13">
        <f t="shared" si="0"/>
        <v>0</v>
      </c>
      <c r="I57" s="13">
        <f t="shared" si="1"/>
        <v>724368.16</v>
      </c>
    </row>
    <row r="58" spans="1:9">
      <c r="A58" s="5"/>
      <c r="B58" s="5" t="s">
        <v>53</v>
      </c>
      <c r="C58" s="4"/>
      <c r="D58" s="4">
        <v>42772.6</v>
      </c>
      <c r="F58" s="12"/>
      <c r="G58" s="12"/>
      <c r="H58" s="13">
        <f t="shared" si="0"/>
        <v>0</v>
      </c>
      <c r="I58" s="13">
        <f t="shared" si="1"/>
        <v>42772.6</v>
      </c>
    </row>
    <row r="59" spans="1:9">
      <c r="A59" s="5"/>
      <c r="B59" s="5" t="s">
        <v>54</v>
      </c>
      <c r="C59" s="4"/>
      <c r="D59" s="4">
        <v>12515.12</v>
      </c>
      <c r="F59" s="12"/>
      <c r="G59" s="12"/>
      <c r="H59" s="13">
        <f t="shared" si="0"/>
        <v>0</v>
      </c>
      <c r="I59" s="13">
        <f t="shared" si="1"/>
        <v>12515.12</v>
      </c>
    </row>
    <row r="60" spans="1:9">
      <c r="A60" s="5"/>
      <c r="B60" s="5" t="s">
        <v>55</v>
      </c>
      <c r="C60" s="4"/>
      <c r="D60" s="4">
        <v>12748.85</v>
      </c>
      <c r="E60" s="8" t="s">
        <v>104</v>
      </c>
      <c r="F60" s="12">
        <v>12749</v>
      </c>
      <c r="G60" s="12"/>
      <c r="H60" s="13">
        <v>0</v>
      </c>
      <c r="I60" s="13">
        <f t="shared" si="1"/>
        <v>-0.1499999999996362</v>
      </c>
    </row>
    <row r="61" spans="1:9">
      <c r="A61" s="5"/>
      <c r="B61" s="5" t="s">
        <v>56</v>
      </c>
      <c r="C61" s="4"/>
      <c r="D61" s="4">
        <v>30645.24</v>
      </c>
      <c r="F61" s="12"/>
      <c r="G61" s="12"/>
      <c r="H61" s="13">
        <f t="shared" si="0"/>
        <v>0</v>
      </c>
      <c r="I61" s="13">
        <f t="shared" si="1"/>
        <v>30645.24</v>
      </c>
    </row>
    <row r="62" spans="1:9">
      <c r="A62" s="5"/>
      <c r="B62" s="5" t="s">
        <v>57</v>
      </c>
      <c r="C62" s="4"/>
      <c r="D62" s="4">
        <v>30854.54</v>
      </c>
      <c r="F62" s="12"/>
      <c r="G62" s="12"/>
      <c r="H62" s="13">
        <f t="shared" si="0"/>
        <v>0</v>
      </c>
      <c r="I62" s="13">
        <f t="shared" si="1"/>
        <v>30854.54</v>
      </c>
    </row>
    <row r="63" spans="1:9">
      <c r="A63" s="5"/>
      <c r="B63" s="5" t="s">
        <v>58</v>
      </c>
      <c r="C63" s="4">
        <v>28727.46</v>
      </c>
      <c r="D63" s="4"/>
      <c r="F63" s="12"/>
      <c r="G63" s="12"/>
      <c r="H63" s="13">
        <f t="shared" si="0"/>
        <v>28727.46</v>
      </c>
      <c r="I63" s="13">
        <f t="shared" si="1"/>
        <v>0</v>
      </c>
    </row>
    <row r="64" spans="1:9">
      <c r="A64" s="5"/>
      <c r="B64" s="5" t="s">
        <v>59</v>
      </c>
      <c r="C64" s="4">
        <v>229547.3</v>
      </c>
      <c r="D64" s="4"/>
      <c r="E64" s="8" t="s">
        <v>103</v>
      </c>
      <c r="F64" s="12">
        <v>7315</v>
      </c>
      <c r="G64" s="12"/>
      <c r="H64" s="13">
        <f t="shared" si="0"/>
        <v>236862.3</v>
      </c>
      <c r="I64" s="13">
        <v>0</v>
      </c>
    </row>
    <row r="65" spans="1:9">
      <c r="A65" s="5"/>
      <c r="B65" s="5" t="s">
        <v>60</v>
      </c>
      <c r="C65" s="4">
        <v>5408.67</v>
      </c>
      <c r="D65" s="4"/>
      <c r="F65" s="12"/>
      <c r="G65" s="12"/>
      <c r="H65" s="13">
        <f t="shared" si="0"/>
        <v>5408.67</v>
      </c>
      <c r="I65" s="13">
        <f t="shared" si="1"/>
        <v>0</v>
      </c>
    </row>
    <row r="66" spans="1:9">
      <c r="A66" s="5"/>
      <c r="B66" s="5" t="s">
        <v>61</v>
      </c>
      <c r="C66" s="4">
        <v>62.44</v>
      </c>
      <c r="D66" s="4"/>
      <c r="F66" s="12"/>
      <c r="G66" s="12"/>
      <c r="H66" s="13">
        <f t="shared" si="0"/>
        <v>62.44</v>
      </c>
      <c r="I66" s="13">
        <f t="shared" si="1"/>
        <v>0</v>
      </c>
    </row>
    <row r="67" spans="1:9">
      <c r="A67" s="5"/>
      <c r="B67" s="5" t="s">
        <v>62</v>
      </c>
      <c r="C67" s="4">
        <v>48374.54</v>
      </c>
      <c r="D67" s="4"/>
      <c r="F67" s="12"/>
      <c r="G67" s="12"/>
      <c r="H67" s="13">
        <f t="shared" si="0"/>
        <v>48374.54</v>
      </c>
      <c r="I67" s="13">
        <f t="shared" si="1"/>
        <v>0</v>
      </c>
    </row>
    <row r="68" spans="1:9">
      <c r="A68" s="5"/>
      <c r="B68" s="5" t="s">
        <v>63</v>
      </c>
      <c r="C68" s="4">
        <v>70559.63</v>
      </c>
      <c r="D68" s="4"/>
      <c r="F68" s="12"/>
      <c r="G68" s="12"/>
      <c r="H68" s="13">
        <f t="shared" si="0"/>
        <v>70559.63</v>
      </c>
      <c r="I68" s="13">
        <f t="shared" si="1"/>
        <v>0</v>
      </c>
    </row>
    <row r="69" spans="1:9">
      <c r="A69" s="5"/>
      <c r="B69" s="5" t="s">
        <v>64</v>
      </c>
      <c r="C69" s="4">
        <v>41745.06</v>
      </c>
      <c r="D69" s="4"/>
      <c r="F69" s="12"/>
      <c r="G69" s="12"/>
      <c r="H69" s="13">
        <f t="shared" ref="H69:H104" si="2">+C69+F69-G69</f>
        <v>41745.06</v>
      </c>
      <c r="I69" s="13">
        <f t="shared" ref="I69:I104" si="3">+D69-F69+G69</f>
        <v>0</v>
      </c>
    </row>
    <row r="70" spans="1:9">
      <c r="A70" s="5"/>
      <c r="B70" s="5" t="s">
        <v>65</v>
      </c>
      <c r="C70" s="4">
        <v>8299.32</v>
      </c>
      <c r="D70" s="4"/>
      <c r="F70" s="12"/>
      <c r="G70" s="12"/>
      <c r="H70" s="13">
        <f t="shared" si="2"/>
        <v>8299.32</v>
      </c>
      <c r="I70" s="13">
        <f t="shared" si="3"/>
        <v>0</v>
      </c>
    </row>
    <row r="71" spans="1:9">
      <c r="A71" s="5"/>
      <c r="B71" s="5" t="s">
        <v>66</v>
      </c>
      <c r="C71" s="4">
        <v>43530.03</v>
      </c>
      <c r="D71" s="4"/>
      <c r="F71" s="12"/>
      <c r="G71" s="12"/>
      <c r="H71" s="13">
        <f t="shared" si="2"/>
        <v>43530.03</v>
      </c>
      <c r="I71" s="13">
        <f t="shared" si="3"/>
        <v>0</v>
      </c>
    </row>
    <row r="72" spans="1:9">
      <c r="A72" s="5"/>
      <c r="B72" s="5" t="s">
        <v>67</v>
      </c>
      <c r="C72" s="4">
        <v>7179.52</v>
      </c>
      <c r="D72" s="4"/>
      <c r="F72" s="12"/>
      <c r="G72" s="12"/>
      <c r="H72" s="13">
        <f t="shared" si="2"/>
        <v>7179.52</v>
      </c>
      <c r="I72" s="13">
        <f t="shared" si="3"/>
        <v>0</v>
      </c>
    </row>
    <row r="73" spans="1:9">
      <c r="A73" s="5"/>
      <c r="B73" s="5" t="s">
        <v>68</v>
      </c>
      <c r="C73" s="4">
        <v>31053.95</v>
      </c>
      <c r="D73" s="4"/>
      <c r="E73" s="8" t="s">
        <v>107</v>
      </c>
      <c r="F73" s="12"/>
      <c r="G73" s="12">
        <v>16877</v>
      </c>
      <c r="H73" s="13">
        <f t="shared" si="2"/>
        <v>14176.95</v>
      </c>
      <c r="I73" s="13">
        <v>0</v>
      </c>
    </row>
    <row r="74" spans="1:9">
      <c r="A74" s="5"/>
      <c r="B74" s="5" t="s">
        <v>69</v>
      </c>
      <c r="C74" s="4">
        <v>13767.93</v>
      </c>
      <c r="D74" s="4"/>
      <c r="F74" s="12"/>
      <c r="G74" s="12"/>
      <c r="H74" s="13">
        <f t="shared" si="2"/>
        <v>13767.93</v>
      </c>
      <c r="I74" s="13">
        <v>0</v>
      </c>
    </row>
    <row r="75" spans="1:9">
      <c r="A75" s="5"/>
      <c r="B75" s="5" t="s">
        <v>70</v>
      </c>
      <c r="C75" s="4">
        <v>16392.61</v>
      </c>
      <c r="D75" s="4"/>
      <c r="F75" s="12"/>
      <c r="G75" s="12"/>
      <c r="H75" s="13">
        <f t="shared" si="2"/>
        <v>16392.61</v>
      </c>
      <c r="I75" s="13">
        <f t="shared" si="3"/>
        <v>0</v>
      </c>
    </row>
    <row r="76" spans="1:9">
      <c r="A76" s="5"/>
      <c r="B76" s="5" t="s">
        <v>71</v>
      </c>
      <c r="C76" s="4">
        <v>2026.76</v>
      </c>
      <c r="D76" s="4"/>
      <c r="E76" s="8" t="s">
        <v>102</v>
      </c>
      <c r="F76" s="12">
        <v>17648</v>
      </c>
      <c r="G76" s="12"/>
      <c r="H76" s="13">
        <f t="shared" si="2"/>
        <v>19674.759999999998</v>
      </c>
      <c r="I76" s="13">
        <v>0</v>
      </c>
    </row>
    <row r="77" spans="1:9">
      <c r="A77" s="5"/>
      <c r="B77" s="5" t="s">
        <v>72</v>
      </c>
      <c r="C77" s="4">
        <v>2547.2600000000002</v>
      </c>
      <c r="D77" s="4"/>
      <c r="F77" s="12"/>
      <c r="G77" s="12"/>
      <c r="H77" s="13">
        <f t="shared" si="2"/>
        <v>2547.2600000000002</v>
      </c>
      <c r="I77" s="13">
        <f t="shared" si="3"/>
        <v>0</v>
      </c>
    </row>
    <row r="78" spans="1:9">
      <c r="A78" s="5"/>
      <c r="B78" s="5" t="s">
        <v>73</v>
      </c>
      <c r="C78" s="4">
        <v>20525.3</v>
      </c>
      <c r="D78" s="4"/>
      <c r="F78" s="12"/>
      <c r="G78" s="12"/>
      <c r="H78" s="13">
        <f t="shared" si="2"/>
        <v>20525.3</v>
      </c>
      <c r="I78" s="13">
        <f t="shared" si="3"/>
        <v>0</v>
      </c>
    </row>
    <row r="79" spans="1:9">
      <c r="A79" s="5"/>
      <c r="B79" s="5" t="s">
        <v>74</v>
      </c>
      <c r="C79" s="4">
        <v>1258.8699999999999</v>
      </c>
      <c r="D79" s="4"/>
      <c r="F79" s="12"/>
      <c r="G79" s="12"/>
      <c r="H79" s="13">
        <f t="shared" si="2"/>
        <v>1258.8699999999999</v>
      </c>
      <c r="I79" s="13">
        <f t="shared" si="3"/>
        <v>0</v>
      </c>
    </row>
    <row r="80" spans="1:9">
      <c r="A80" s="5"/>
      <c r="B80" s="5" t="s">
        <v>75</v>
      </c>
      <c r="C80" s="4"/>
      <c r="D80" s="4">
        <v>0.45</v>
      </c>
      <c r="F80" s="12"/>
      <c r="G80" s="12"/>
      <c r="H80" s="13">
        <f t="shared" si="2"/>
        <v>0</v>
      </c>
      <c r="I80" s="13">
        <f t="shared" si="3"/>
        <v>0.45</v>
      </c>
    </row>
    <row r="81" spans="1:9">
      <c r="A81" s="5"/>
      <c r="B81" s="5" t="s">
        <v>76</v>
      </c>
      <c r="C81" s="4">
        <v>13194.19</v>
      </c>
      <c r="D81" s="4"/>
      <c r="F81" s="12"/>
      <c r="G81" s="12"/>
      <c r="H81" s="13">
        <f t="shared" si="2"/>
        <v>13194.19</v>
      </c>
      <c r="I81" s="13">
        <f t="shared" si="3"/>
        <v>0</v>
      </c>
    </row>
    <row r="82" spans="1:9">
      <c r="A82" s="5"/>
      <c r="B82" s="5" t="s">
        <v>77</v>
      </c>
      <c r="C82" s="4">
        <v>9476.77</v>
      </c>
      <c r="D82" s="4"/>
      <c r="F82" s="12"/>
      <c r="G82" s="12"/>
      <c r="H82" s="13">
        <f t="shared" si="2"/>
        <v>9476.77</v>
      </c>
      <c r="I82" s="13">
        <f t="shared" si="3"/>
        <v>0</v>
      </c>
    </row>
    <row r="83" spans="1:9">
      <c r="A83" s="5"/>
      <c r="B83" s="5" t="s">
        <v>78</v>
      </c>
      <c r="C83" s="4">
        <v>5319.47</v>
      </c>
      <c r="D83" s="4"/>
      <c r="F83" s="12"/>
      <c r="G83" s="12"/>
      <c r="H83" s="13">
        <f t="shared" si="2"/>
        <v>5319.47</v>
      </c>
      <c r="I83" s="13">
        <f t="shared" si="3"/>
        <v>0</v>
      </c>
    </row>
    <row r="84" spans="1:9">
      <c r="A84" s="5"/>
      <c r="B84" s="5" t="s">
        <v>79</v>
      </c>
      <c r="C84" s="4">
        <v>60697.23</v>
      </c>
      <c r="D84" s="4"/>
      <c r="F84" s="12"/>
      <c r="G84" s="12"/>
      <c r="H84" s="13">
        <f t="shared" si="2"/>
        <v>60697.23</v>
      </c>
      <c r="I84" s="13">
        <f t="shared" si="3"/>
        <v>0</v>
      </c>
    </row>
    <row r="85" spans="1:9">
      <c r="A85" s="5"/>
      <c r="B85" s="5" t="s">
        <v>80</v>
      </c>
      <c r="C85" s="4">
        <v>86606.97</v>
      </c>
      <c r="D85" s="4"/>
      <c r="E85" s="8" t="s">
        <v>105</v>
      </c>
      <c r="F85" s="12">
        <v>1301</v>
      </c>
      <c r="G85" s="12"/>
      <c r="H85" s="13">
        <f t="shared" si="2"/>
        <v>87907.97</v>
      </c>
      <c r="I85" s="13">
        <v>0</v>
      </c>
    </row>
    <row r="86" spans="1:9">
      <c r="A86" s="5"/>
      <c r="B86" s="5" t="s">
        <v>81</v>
      </c>
      <c r="C86" s="4">
        <v>950</v>
      </c>
      <c r="D86" s="4"/>
      <c r="F86" s="12"/>
      <c r="G86" s="12"/>
      <c r="H86" s="13">
        <f t="shared" si="2"/>
        <v>950</v>
      </c>
      <c r="I86" s="13">
        <f t="shared" si="3"/>
        <v>0</v>
      </c>
    </row>
    <row r="87" spans="1:9">
      <c r="A87" s="5"/>
      <c r="B87" s="5" t="s">
        <v>82</v>
      </c>
      <c r="C87" s="4">
        <v>2848.1</v>
      </c>
      <c r="D87" s="4"/>
      <c r="F87" s="12"/>
      <c r="G87" s="12"/>
      <c r="H87" s="13">
        <f t="shared" si="2"/>
        <v>2848.1</v>
      </c>
      <c r="I87" s="13">
        <f t="shared" si="3"/>
        <v>0</v>
      </c>
    </row>
    <row r="88" spans="1:9">
      <c r="A88" s="5"/>
      <c r="B88" s="5" t="s">
        <v>83</v>
      </c>
      <c r="C88" s="4">
        <v>13096.75</v>
      </c>
      <c r="D88" s="4"/>
      <c r="E88" s="8" t="s">
        <v>108</v>
      </c>
      <c r="F88" s="12"/>
      <c r="G88" s="12">
        <v>6615</v>
      </c>
      <c r="H88" s="13">
        <f t="shared" si="2"/>
        <v>6481.75</v>
      </c>
      <c r="I88" s="13">
        <v>0</v>
      </c>
    </row>
    <row r="89" spans="1:9">
      <c r="A89" s="5"/>
      <c r="B89" s="5" t="s">
        <v>84</v>
      </c>
      <c r="C89" s="4">
        <v>3675.67</v>
      </c>
      <c r="D89" s="4"/>
      <c r="F89" s="12"/>
      <c r="G89" s="12"/>
      <c r="H89" s="13">
        <f t="shared" si="2"/>
        <v>3675.67</v>
      </c>
      <c r="I89" s="13">
        <f t="shared" si="3"/>
        <v>0</v>
      </c>
    </row>
    <row r="90" spans="1:9">
      <c r="A90" s="5"/>
      <c r="B90" s="5" t="s">
        <v>85</v>
      </c>
      <c r="C90" s="4">
        <v>2968.56</v>
      </c>
      <c r="D90" s="4"/>
      <c r="F90" s="12"/>
      <c r="G90" s="12"/>
      <c r="H90" s="13">
        <f t="shared" si="2"/>
        <v>2968.56</v>
      </c>
      <c r="I90" s="13">
        <f t="shared" si="3"/>
        <v>0</v>
      </c>
    </row>
    <row r="91" spans="1:9">
      <c r="A91" s="5"/>
      <c r="B91" s="5" t="s">
        <v>86</v>
      </c>
      <c r="C91" s="4">
        <v>24030.59</v>
      </c>
      <c r="D91" s="4"/>
      <c r="F91" s="12"/>
      <c r="G91" s="12"/>
      <c r="H91" s="13">
        <f t="shared" si="2"/>
        <v>24030.59</v>
      </c>
      <c r="I91" s="13">
        <f t="shared" si="3"/>
        <v>0</v>
      </c>
    </row>
    <row r="92" spans="1:9">
      <c r="A92" s="5"/>
      <c r="B92" s="5" t="s">
        <v>87</v>
      </c>
      <c r="C92" s="4">
        <v>3159</v>
      </c>
      <c r="D92" s="4"/>
      <c r="F92" s="12"/>
      <c r="G92" s="12"/>
      <c r="H92" s="13">
        <f t="shared" si="2"/>
        <v>3159</v>
      </c>
      <c r="I92" s="13">
        <f t="shared" si="3"/>
        <v>0</v>
      </c>
    </row>
    <row r="93" spans="1:9">
      <c r="A93" s="5"/>
      <c r="B93" s="5" t="s">
        <v>88</v>
      </c>
      <c r="C93" s="4">
        <v>243527.58</v>
      </c>
      <c r="D93" s="4"/>
      <c r="E93" s="8" t="s">
        <v>107</v>
      </c>
      <c r="F93" s="12"/>
      <c r="G93" s="12">
        <v>1409</v>
      </c>
      <c r="H93" s="13">
        <f t="shared" si="2"/>
        <v>242118.58</v>
      </c>
      <c r="I93" s="13">
        <v>0</v>
      </c>
    </row>
    <row r="94" spans="1:9">
      <c r="A94" s="5"/>
      <c r="B94" s="5" t="s">
        <v>89</v>
      </c>
      <c r="C94" s="4">
        <v>24962.5</v>
      </c>
      <c r="D94" s="4"/>
      <c r="E94" s="8" t="s">
        <v>102</v>
      </c>
      <c r="F94" s="12"/>
      <c r="G94" s="12">
        <v>17648</v>
      </c>
      <c r="H94" s="13">
        <f>+C94+F94-G94+F95-G95</f>
        <v>-0.5</v>
      </c>
      <c r="I94" s="13"/>
    </row>
    <row r="95" spans="1:9">
      <c r="A95" s="5"/>
      <c r="B95" s="5"/>
      <c r="C95" s="4"/>
      <c r="D95" s="4"/>
      <c r="E95" s="8" t="s">
        <v>103</v>
      </c>
      <c r="F95" s="12"/>
      <c r="G95" s="12">
        <v>7315</v>
      </c>
      <c r="H95" s="13"/>
      <c r="I95" s="13"/>
    </row>
    <row r="96" spans="1:9">
      <c r="A96" s="5"/>
      <c r="B96" s="5" t="s">
        <v>90</v>
      </c>
      <c r="C96" s="4">
        <v>583.38</v>
      </c>
      <c r="D96" s="4"/>
      <c r="F96" s="12"/>
      <c r="G96" s="12"/>
      <c r="H96" s="13">
        <f t="shared" si="2"/>
        <v>583.38</v>
      </c>
      <c r="I96" s="13">
        <f t="shared" si="3"/>
        <v>0</v>
      </c>
    </row>
    <row r="97" spans="1:9">
      <c r="A97" s="5"/>
      <c r="B97" s="5" t="s">
        <v>91</v>
      </c>
      <c r="C97" s="4">
        <v>538.95000000000005</v>
      </c>
      <c r="D97" s="4"/>
      <c r="F97" s="12"/>
      <c r="G97" s="12"/>
      <c r="H97" s="13">
        <f t="shared" si="2"/>
        <v>538.95000000000005</v>
      </c>
      <c r="I97" s="13">
        <f t="shared" si="3"/>
        <v>0</v>
      </c>
    </row>
    <row r="98" spans="1:9">
      <c r="A98" s="5"/>
      <c r="B98" s="5" t="s">
        <v>92</v>
      </c>
      <c r="C98" s="4"/>
      <c r="D98" s="4">
        <v>95.73</v>
      </c>
      <c r="F98" s="12"/>
      <c r="G98" s="12"/>
      <c r="H98" s="13">
        <f t="shared" si="2"/>
        <v>0</v>
      </c>
      <c r="I98" s="13">
        <f t="shared" si="3"/>
        <v>95.73</v>
      </c>
    </row>
    <row r="99" spans="1:9">
      <c r="A99" s="5"/>
      <c r="B99" s="5" t="s">
        <v>93</v>
      </c>
      <c r="C99" s="4"/>
      <c r="D99" s="4">
        <v>90250.9</v>
      </c>
      <c r="F99" s="12"/>
      <c r="G99" s="12"/>
      <c r="H99" s="13">
        <f t="shared" si="2"/>
        <v>0</v>
      </c>
      <c r="I99" s="13">
        <f t="shared" si="3"/>
        <v>90250.9</v>
      </c>
    </row>
    <row r="100" spans="1:9">
      <c r="A100" s="5"/>
      <c r="B100" s="5" t="s">
        <v>94</v>
      </c>
      <c r="C100" s="4">
        <v>55191.57</v>
      </c>
      <c r="D100" s="4"/>
      <c r="F100" s="12"/>
      <c r="G100" s="12"/>
      <c r="H100" s="13">
        <f t="shared" si="2"/>
        <v>55191.57</v>
      </c>
      <c r="I100" s="13">
        <f t="shared" si="3"/>
        <v>0</v>
      </c>
    </row>
    <row r="101" spans="1:9">
      <c r="A101" s="5"/>
      <c r="B101" s="5" t="s">
        <v>95</v>
      </c>
      <c r="C101" s="4">
        <v>25</v>
      </c>
      <c r="D101" s="4"/>
      <c r="F101" s="12"/>
      <c r="G101" s="12"/>
      <c r="H101" s="13">
        <f t="shared" si="2"/>
        <v>25</v>
      </c>
      <c r="I101" s="13">
        <f t="shared" si="3"/>
        <v>0</v>
      </c>
    </row>
    <row r="102" spans="1:9">
      <c r="A102" s="5"/>
      <c r="B102" s="5" t="s">
        <v>96</v>
      </c>
      <c r="C102" s="4">
        <v>3.4</v>
      </c>
      <c r="D102" s="4"/>
      <c r="F102" s="12"/>
      <c r="G102" s="12"/>
      <c r="H102" s="13">
        <f t="shared" si="2"/>
        <v>3.4</v>
      </c>
      <c r="I102" s="13">
        <f t="shared" si="3"/>
        <v>0</v>
      </c>
    </row>
    <row r="103" spans="1:9">
      <c r="A103" s="5"/>
      <c r="B103" s="5" t="s">
        <v>97</v>
      </c>
      <c r="C103" s="4">
        <v>1320</v>
      </c>
      <c r="D103" s="4"/>
      <c r="F103" s="12"/>
      <c r="G103" s="12"/>
      <c r="H103" s="13">
        <f t="shared" si="2"/>
        <v>1320</v>
      </c>
      <c r="I103" s="13">
        <f t="shared" si="3"/>
        <v>0</v>
      </c>
    </row>
    <row r="104" spans="1:9" ht="13.5" thickBot="1">
      <c r="A104" s="5"/>
      <c r="B104" s="5" t="s">
        <v>98</v>
      </c>
      <c r="C104" s="14">
        <v>100</v>
      </c>
      <c r="D104" s="14"/>
      <c r="F104" s="15"/>
      <c r="G104" s="15"/>
      <c r="H104" s="13">
        <f t="shared" si="2"/>
        <v>100</v>
      </c>
      <c r="I104" s="13">
        <f t="shared" si="3"/>
        <v>0</v>
      </c>
    </row>
    <row r="105" spans="1:9" s="17" customFormat="1" ht="13.5" thickBot="1">
      <c r="A105" s="5" t="s">
        <v>99</v>
      </c>
      <c r="B105" s="5"/>
      <c r="C105" s="16">
        <f>ROUND(SUM(C3:C104),5)</f>
        <v>14844761.41</v>
      </c>
      <c r="D105" s="16">
        <f>ROUND(SUM(D3:D104),5)</f>
        <v>14844761.41</v>
      </c>
      <c r="F105" s="18">
        <f>SUM(F3:F104)</f>
        <v>79527</v>
      </c>
      <c r="G105" s="18">
        <f>SUM(G3:G104)</f>
        <v>79527</v>
      </c>
      <c r="H105" s="18">
        <f t="shared" ref="H105:I105" si="4">SUM(H3:H104)</f>
        <v>14844653.41</v>
      </c>
      <c r="I105" s="18">
        <f t="shared" si="4"/>
        <v>14844653.409999998</v>
      </c>
    </row>
    <row r="106" spans="1:9" ht="13.5" thickTop="1">
      <c r="H106" s="13">
        <f>+H105-I105</f>
        <v>0</v>
      </c>
    </row>
  </sheetData>
  <mergeCells count="2">
    <mergeCell ref="F1:G1"/>
    <mergeCell ref="H1:I1"/>
  </mergeCells>
  <pageMargins left="0.2" right="0.2" top="0.75" bottom="0.25" header="0.1" footer="0.3"/>
  <pageSetup orientation="landscape" r:id="rId1"/>
  <headerFooter>
    <oddHeader>&amp;L&amp;"Arial,Bold"&amp;8 3:57 PM
&amp;"Arial,Bold"&amp;8 10/28/20
&amp;"Arial,Bold"&amp;8 Accrual Basis&amp;C&amp;"Arial,Bold"&amp;12 CAWOOD WATER DISTRICT
&amp;"Arial,Bold"&amp;14 Trial Balance
&amp;"Arial,Bold"&amp;10 As of December 31, 2019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2020-10-29T11:18:43Z</cp:lastPrinted>
  <dcterms:created xsi:type="dcterms:W3CDTF">2020-10-28T19:57:26Z</dcterms:created>
  <dcterms:modified xsi:type="dcterms:W3CDTF">2020-11-01T18:27:01Z</dcterms:modified>
</cp:coreProperties>
</file>