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Danny Lynn\"/>
    </mc:Choice>
  </mc:AlternateContent>
  <xr:revisionPtr revIDLastSave="0" documentId="13_ncr:1_{38206512-20CC-4787-8EF4-01B37BF91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CO-G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0" i="1" l="1"/>
  <c r="Q19" i="1"/>
  <c r="Q18" i="1"/>
  <c r="P18" i="1" s="1"/>
  <c r="Q16" i="1"/>
  <c r="AB4" i="1"/>
  <c r="AB5" i="1"/>
  <c r="AB3" i="1"/>
  <c r="Q15" i="1"/>
  <c r="P19" i="1" l="1"/>
  <c r="P20" i="1" s="1"/>
  <c r="P9" i="1"/>
  <c r="J30" i="1" l="1"/>
  <c r="J207" i="1" l="1"/>
  <c r="P8" i="1"/>
  <c r="P7" i="1"/>
  <c r="AC5" i="1" l="1"/>
  <c r="A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Jessie Turpin</author>
  </authors>
  <commentList>
    <comment ref="A1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Jessie Turpin:</t>
        </r>
        <r>
          <rPr>
            <sz val="9"/>
            <color indexed="81"/>
            <rFont val="Tahoma"/>
            <family val="2"/>
          </rPr>
          <t xml:space="preserve">
Mr Cashel hired Wilderness Trace Solar to move 10 panel from an existing array (installed 2103) to a new metering point, therefore, not changing the total.</t>
        </r>
      </text>
    </comment>
    <comment ref="J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Jessie Turpin:</t>
        </r>
        <r>
          <rPr>
            <sz val="9"/>
            <color indexed="81"/>
            <rFont val="Tahoma"/>
            <family val="2"/>
          </rPr>
          <t xml:space="preserve">
Phillip installed an addational 3.6KW of solar to existing installation June 2018.</t>
        </r>
      </text>
    </comment>
  </commentList>
</comments>
</file>

<file path=xl/sharedStrings.xml><?xml version="1.0" encoding="utf-8"?>
<sst xmlns="http://schemas.openxmlformats.org/spreadsheetml/2006/main" count="1377" uniqueCount="651">
  <si>
    <t>David Anderson</t>
  </si>
  <si>
    <t>KW</t>
  </si>
  <si>
    <t>Peter Cashel</t>
  </si>
  <si>
    <t>Gary Hilt</t>
  </si>
  <si>
    <t>Paul Sherwood</t>
  </si>
  <si>
    <t>James Rousey</t>
  </si>
  <si>
    <t>Richard Hempel</t>
  </si>
  <si>
    <t>Install Year</t>
  </si>
  <si>
    <t>Charlie Hutt</t>
  </si>
  <si>
    <t>Cindy Wilson</t>
  </si>
  <si>
    <t>James Cutter</t>
  </si>
  <si>
    <t>Bruce Cummings</t>
  </si>
  <si>
    <t>Installed Net Metering Capacity</t>
  </si>
  <si>
    <t>Anne Lubbers</t>
  </si>
  <si>
    <t>Phillip Cummings</t>
  </si>
  <si>
    <t>Katherine Bright</t>
  </si>
  <si>
    <t>Peter Tate</t>
  </si>
  <si>
    <t>Scott Land</t>
  </si>
  <si>
    <t>Denise Edwards</t>
  </si>
  <si>
    <t>Year</t>
  </si>
  <si>
    <t>ICE System Peak (KW)</t>
  </si>
  <si>
    <t>Installed %Capacity</t>
  </si>
  <si>
    <t>Paul McCurdy</t>
  </si>
  <si>
    <t>Ron Royer</t>
  </si>
  <si>
    <t>Scott Dehm</t>
  </si>
  <si>
    <t>Shannon Causey</t>
  </si>
  <si>
    <t>Lisa Goens</t>
  </si>
  <si>
    <t>Rebecca Findlay</t>
  </si>
  <si>
    <t>Donald Diloreto</t>
  </si>
  <si>
    <t>Shannon Causey (Expansion)</t>
  </si>
  <si>
    <t>Patrick Leslie Dan</t>
  </si>
  <si>
    <t>Richard Hempel (Expansion)</t>
  </si>
  <si>
    <t>Miles Preston</t>
  </si>
  <si>
    <t>Stephen Jones</t>
  </si>
  <si>
    <t>Scott Early</t>
  </si>
  <si>
    <t>John Boone</t>
  </si>
  <si>
    <t>Rhonda Cochran</t>
  </si>
  <si>
    <t>Total</t>
  </si>
  <si>
    <t>Per Year</t>
  </si>
  <si>
    <t>Karen Bednarski</t>
  </si>
  <si>
    <t>Evan Myers</t>
  </si>
  <si>
    <t>Jennifer Wheeler</t>
  </si>
  <si>
    <t>Michael Dean</t>
  </si>
  <si>
    <t>Betty Cook</t>
  </si>
  <si>
    <t>Sheldon Burdin</t>
  </si>
  <si>
    <t>William Warlick</t>
  </si>
  <si>
    <t>Clark Andrew</t>
  </si>
  <si>
    <t>Bill Conner</t>
  </si>
  <si>
    <t>Jack Shipley Jr</t>
  </si>
  <si>
    <t>Nabil Alshaikh</t>
  </si>
  <si>
    <t>Chad Schubert</t>
  </si>
  <si>
    <t>Phillip Coots</t>
  </si>
  <si>
    <t>Charlie Hutt (Expansion)</t>
  </si>
  <si>
    <t>Matthew Kapfhammer</t>
  </si>
  <si>
    <t>Rick Pingleton</t>
  </si>
  <si>
    <t>Vantage Engineering</t>
  </si>
  <si>
    <t>Leo Trumble - Pending</t>
  </si>
  <si>
    <t>Address</t>
  </si>
  <si>
    <t>City</t>
  </si>
  <si>
    <t>County</t>
  </si>
  <si>
    <t>State</t>
  </si>
  <si>
    <t>Zip</t>
  </si>
  <si>
    <t>Acct #</t>
  </si>
  <si>
    <t>Date</t>
  </si>
  <si>
    <t>Type</t>
  </si>
  <si>
    <t>PV</t>
  </si>
  <si>
    <t>Last</t>
  </si>
  <si>
    <t>First</t>
  </si>
  <si>
    <t>360 Nerinx Rd</t>
  </si>
  <si>
    <t>Loretto</t>
  </si>
  <si>
    <t>Marion</t>
  </si>
  <si>
    <t>KY</t>
  </si>
  <si>
    <t>73231-001</t>
  </si>
  <si>
    <t>Mattingly</t>
  </si>
  <si>
    <t>William</t>
  </si>
  <si>
    <t>Ronald</t>
  </si>
  <si>
    <t>Matthew</t>
  </si>
  <si>
    <t>Angela</t>
  </si>
  <si>
    <t>Bill</t>
  </si>
  <si>
    <t>Ernest</t>
  </si>
  <si>
    <t>Kelley</t>
  </si>
  <si>
    <t>Wade</t>
  </si>
  <si>
    <t>Judy</t>
  </si>
  <si>
    <t>Josh</t>
  </si>
  <si>
    <t>Jerry</t>
  </si>
  <si>
    <t>Thomas</t>
  </si>
  <si>
    <t>Glenn</t>
  </si>
  <si>
    <t>Clark</t>
  </si>
  <si>
    <t>Richard</t>
  </si>
  <si>
    <t>Peggy</t>
  </si>
  <si>
    <t>Joseph</t>
  </si>
  <si>
    <t>Tina</t>
  </si>
  <si>
    <t>Clay</t>
  </si>
  <si>
    <t>Wanda</t>
  </si>
  <si>
    <t>Eric</t>
  </si>
  <si>
    <t>Tim</t>
  </si>
  <si>
    <t>Tharen</t>
  </si>
  <si>
    <t>Cook</t>
  </si>
  <si>
    <t>1198 Paradise Camp Rd</t>
  </si>
  <si>
    <t>Harrodsburg</t>
  </si>
  <si>
    <t>Mercer</t>
  </si>
  <si>
    <t>41746-002</t>
  </si>
  <si>
    <t>119 Ruth Ln</t>
  </si>
  <si>
    <t>Saint Francis</t>
  </si>
  <si>
    <t>116281-001</t>
  </si>
  <si>
    <t>Kapfhammer</t>
  </si>
  <si>
    <t>3317 Shucks Creek Rd</t>
  </si>
  <si>
    <t>Liberty</t>
  </si>
  <si>
    <t>Casey</t>
  </si>
  <si>
    <t>116902-003</t>
  </si>
  <si>
    <t>Battery</t>
  </si>
  <si>
    <t>Tesla</t>
  </si>
  <si>
    <t>116902-002</t>
  </si>
  <si>
    <t>Shannon</t>
  </si>
  <si>
    <t>Anthony</t>
  </si>
  <si>
    <t>Jackie</t>
  </si>
  <si>
    <t>Evans</t>
  </si>
  <si>
    <t>Maylen</t>
  </si>
  <si>
    <t>Davidson</t>
  </si>
  <si>
    <t>1580 KY HWY 698</t>
  </si>
  <si>
    <t>Standford</t>
  </si>
  <si>
    <t>Lincoln</t>
  </si>
  <si>
    <t>111920-001</t>
  </si>
  <si>
    <t>Libby</t>
  </si>
  <si>
    <t>4097 Hamilton Valley Rd</t>
  </si>
  <si>
    <t>Crab Orchard</t>
  </si>
  <si>
    <t>2038 Danville Rd</t>
  </si>
  <si>
    <t>90815-001</t>
  </si>
  <si>
    <t>Patrick</t>
  </si>
  <si>
    <t>127 Sunrise Shores</t>
  </si>
  <si>
    <t>104268-001</t>
  </si>
  <si>
    <t>Underwood</t>
  </si>
  <si>
    <t>Pamel</t>
  </si>
  <si>
    <t xml:space="preserve">Matt </t>
  </si>
  <si>
    <t>Danville</t>
  </si>
  <si>
    <t>Boyle</t>
  </si>
  <si>
    <t>2529 Mitchellsburg Rd</t>
  </si>
  <si>
    <t>111058-001</t>
  </si>
  <si>
    <t>87964-002</t>
  </si>
  <si>
    <t>Elliot</t>
  </si>
  <si>
    <t>1985 HWY 208</t>
  </si>
  <si>
    <t>Lebanon</t>
  </si>
  <si>
    <t>114200-001</t>
  </si>
  <si>
    <t>DeAtley</t>
  </si>
  <si>
    <t>3849 Snake Ridge Rd</t>
  </si>
  <si>
    <t>117590-001</t>
  </si>
  <si>
    <t>Dimatteo</t>
  </si>
  <si>
    <t>7382 Upper Brush Creek Rd</t>
  </si>
  <si>
    <t>Hustonville</t>
  </si>
  <si>
    <t>85013-002</t>
  </si>
  <si>
    <t>Huegel</t>
  </si>
  <si>
    <t>Ruth</t>
  </si>
  <si>
    <t>Robert</t>
  </si>
  <si>
    <t>Sherry</t>
  </si>
  <si>
    <t>Dondi</t>
  </si>
  <si>
    <t>Leslie</t>
  </si>
  <si>
    <t>219 Ridgerunner Rd</t>
  </si>
  <si>
    <t>Lancaster</t>
  </si>
  <si>
    <t>Garrard</t>
  </si>
  <si>
    <t>101458-001</t>
  </si>
  <si>
    <t>Johnson</t>
  </si>
  <si>
    <t>Bolton</t>
  </si>
  <si>
    <t>1281 Kelly Ridge Rd</t>
  </si>
  <si>
    <t>91667-001</t>
  </si>
  <si>
    <t>Bliss</t>
  </si>
  <si>
    <t>494 Cattlett Rd</t>
  </si>
  <si>
    <t>105800-001</t>
  </si>
  <si>
    <t>Lee</t>
  </si>
  <si>
    <t>5127 Gleanings Rd</t>
  </si>
  <si>
    <t>New Hope</t>
  </si>
  <si>
    <t>100610-002</t>
  </si>
  <si>
    <t>Bickett</t>
  </si>
  <si>
    <t>97 Stiles Rd</t>
  </si>
  <si>
    <t>106769-001</t>
  </si>
  <si>
    <t>222 Hughley Ln</t>
  </si>
  <si>
    <t>113066-001</t>
  </si>
  <si>
    <t>Walker</t>
  </si>
  <si>
    <t>3459 Nina Rige Rd</t>
  </si>
  <si>
    <t>89998-001</t>
  </si>
  <si>
    <t>89998-002</t>
  </si>
  <si>
    <t>76 Lakeside Dr</t>
  </si>
  <si>
    <t>114143-001</t>
  </si>
  <si>
    <t>Padgett</t>
  </si>
  <si>
    <t>Generac</t>
  </si>
  <si>
    <t>Navarro</t>
  </si>
  <si>
    <t>2800 Old Standford Rd</t>
  </si>
  <si>
    <t>85204-003</t>
  </si>
  <si>
    <t>Wilson</t>
  </si>
  <si>
    <t>5919 Buckeye Rd</t>
  </si>
  <si>
    <t>103467-002</t>
  </si>
  <si>
    <t>Sheets</t>
  </si>
  <si>
    <t>347 Snake Rige Rd</t>
  </si>
  <si>
    <t>90124-001</t>
  </si>
  <si>
    <t>Hackney</t>
  </si>
  <si>
    <t>2939 Kemper Ln</t>
  </si>
  <si>
    <t>80970-001</t>
  </si>
  <si>
    <t>Wagner</t>
  </si>
  <si>
    <t>4168 US HWY 127</t>
  </si>
  <si>
    <t>28349-015</t>
  </si>
  <si>
    <t>Germann</t>
  </si>
  <si>
    <t>1504 Quarry Rd</t>
  </si>
  <si>
    <t>101286-001</t>
  </si>
  <si>
    <t>Lewis</t>
  </si>
  <si>
    <t>206 Carter School Rd</t>
  </si>
  <si>
    <t>117602-001</t>
  </si>
  <si>
    <t>Turner</t>
  </si>
  <si>
    <t>1125 Tennessee Ridge Rd</t>
  </si>
  <si>
    <t>Parksville</t>
  </si>
  <si>
    <t>57530-004</t>
  </si>
  <si>
    <t>Stevens</t>
  </si>
  <si>
    <t>2569 Nina Ridge Rd</t>
  </si>
  <si>
    <t>106991-001</t>
  </si>
  <si>
    <t>Valle</t>
  </si>
  <si>
    <t>3612 Spice Ridge Rd</t>
  </si>
  <si>
    <t>118316-001</t>
  </si>
  <si>
    <t>Griggs</t>
  </si>
  <si>
    <t>507 Hatcher Rd</t>
  </si>
  <si>
    <t>83460-001</t>
  </si>
  <si>
    <t>21 W Maple St</t>
  </si>
  <si>
    <t>110444-002</t>
  </si>
  <si>
    <t>Honaker</t>
  </si>
  <si>
    <t>Harrison</t>
  </si>
  <si>
    <t>4314 Mackville Rd</t>
  </si>
  <si>
    <t>49020-002</t>
  </si>
  <si>
    <t>Bailey</t>
  </si>
  <si>
    <t>Diaz</t>
  </si>
  <si>
    <t>Bell</t>
  </si>
  <si>
    <t>Dykes</t>
  </si>
  <si>
    <t>Lehman</t>
  </si>
  <si>
    <t>275 Cocanougher Rd</t>
  </si>
  <si>
    <t>Perryville</t>
  </si>
  <si>
    <t>117982-001</t>
  </si>
  <si>
    <t>32 Ray Wilson Rd</t>
  </si>
  <si>
    <t>77684-003</t>
  </si>
  <si>
    <t>McMurtry</t>
  </si>
  <si>
    <t>464 N Otter Creek Rd</t>
  </si>
  <si>
    <t>Buffalo</t>
  </si>
  <si>
    <t>Larue</t>
  </si>
  <si>
    <t>111226-001</t>
  </si>
  <si>
    <t>221 Windy Ln</t>
  </si>
  <si>
    <t>112707-001</t>
  </si>
  <si>
    <t>849 Paper Mill Rd</t>
  </si>
  <si>
    <t>101545-001</t>
  </si>
  <si>
    <t>136 Sunrise Dr</t>
  </si>
  <si>
    <t>55220-001</t>
  </si>
  <si>
    <t>McCaine</t>
  </si>
  <si>
    <t>Jarrod</t>
  </si>
  <si>
    <t>3712 White Lick Rd</t>
  </si>
  <si>
    <t>Paint Lick</t>
  </si>
  <si>
    <t>115849-001</t>
  </si>
  <si>
    <t>Brit</t>
  </si>
  <si>
    <t>4977 Mackville Rd</t>
  </si>
  <si>
    <t>ky</t>
  </si>
  <si>
    <t>106577-001</t>
  </si>
  <si>
    <t>Timothy</t>
  </si>
  <si>
    <t xml:space="preserve">Yoder </t>
  </si>
  <si>
    <t>3855 KY Highway 198</t>
  </si>
  <si>
    <t>116293-002</t>
  </si>
  <si>
    <t>Stephen</t>
  </si>
  <si>
    <t>Bright</t>
  </si>
  <si>
    <t>763 Pope Rd</t>
  </si>
  <si>
    <t>91656-001</t>
  </si>
  <si>
    <t>Blue Ion</t>
  </si>
  <si>
    <t>Putnam</t>
  </si>
  <si>
    <t>Jennifer</t>
  </si>
  <si>
    <t>3717 Nina Ridge Rd</t>
  </si>
  <si>
    <t>77975-001</t>
  </si>
  <si>
    <t>Hammons</t>
  </si>
  <si>
    <t>Clyde</t>
  </si>
  <si>
    <t>135 Allyson Circle</t>
  </si>
  <si>
    <t>Junction</t>
  </si>
  <si>
    <t>Ky</t>
  </si>
  <si>
    <t>84606-002</t>
  </si>
  <si>
    <t>Hull</t>
  </si>
  <si>
    <t>Alex</t>
  </si>
  <si>
    <t>1245 Riley Gravel Switch</t>
  </si>
  <si>
    <t>Gravel Swith</t>
  </si>
  <si>
    <t>114652-001</t>
  </si>
  <si>
    <t xml:space="preserve">Micheal </t>
  </si>
  <si>
    <t>Neal</t>
  </si>
  <si>
    <t>US 68 W 5796</t>
  </si>
  <si>
    <t>114606-001</t>
  </si>
  <si>
    <t>Jeffery</t>
  </si>
  <si>
    <t xml:space="preserve">Mein </t>
  </si>
  <si>
    <t>163 Sam Baughman rd</t>
  </si>
  <si>
    <t>118596-001</t>
  </si>
  <si>
    <t>Scott</t>
  </si>
  <si>
    <t xml:space="preserve">Bailey </t>
  </si>
  <si>
    <t>410 Chestnut Grove Rd</t>
  </si>
  <si>
    <t>118411-001</t>
  </si>
  <si>
    <t>Harold</t>
  </si>
  <si>
    <t>Howell</t>
  </si>
  <si>
    <t>119 Hale LN</t>
  </si>
  <si>
    <t>60722-001</t>
  </si>
  <si>
    <t>Parsley</t>
  </si>
  <si>
    <t>2065 Buckeye Rd</t>
  </si>
  <si>
    <t>118127-001</t>
  </si>
  <si>
    <t>Berry</t>
  </si>
  <si>
    <t>2350 Holy Cross Rd</t>
  </si>
  <si>
    <t>71646-001</t>
  </si>
  <si>
    <t>11945 Ky Highway 698</t>
  </si>
  <si>
    <t>1005 moores ln</t>
  </si>
  <si>
    <t>Brittany</t>
  </si>
  <si>
    <t xml:space="preserve">Parsons </t>
  </si>
  <si>
    <t>David</t>
  </si>
  <si>
    <t xml:space="preserve">Williams </t>
  </si>
  <si>
    <t>S OLD OTTENHEIM RD</t>
  </si>
  <si>
    <t>418 Tewmey lane</t>
  </si>
  <si>
    <t>78153-003</t>
  </si>
  <si>
    <t>2135 Crystal Springs rd</t>
  </si>
  <si>
    <t xml:space="preserve">Griffieth </t>
  </si>
  <si>
    <t>Shanks</t>
  </si>
  <si>
    <t>Daniel J.</t>
  </si>
  <si>
    <t>Luster</t>
  </si>
  <si>
    <t>Douglas</t>
  </si>
  <si>
    <t>Dingman</t>
  </si>
  <si>
    <t>775 Tennessee Ridge rd</t>
  </si>
  <si>
    <t>119403-001</t>
  </si>
  <si>
    <t>ESS HYB-G2</t>
  </si>
  <si>
    <t>Gordon</t>
  </si>
  <si>
    <t>John</t>
  </si>
  <si>
    <t>Steven</t>
  </si>
  <si>
    <t>Jacqueline</t>
  </si>
  <si>
    <t>Jackson</t>
  </si>
  <si>
    <t>Royalty</t>
  </si>
  <si>
    <t xml:space="preserve"> Smith </t>
  </si>
  <si>
    <t xml:space="preserve"> Sullivan</t>
  </si>
  <si>
    <t>201 Land ln</t>
  </si>
  <si>
    <t>1645 Sulphur Springs rd</t>
  </si>
  <si>
    <t>2232 Mackville rd</t>
  </si>
  <si>
    <t>Dustin</t>
  </si>
  <si>
    <t>Bonner</t>
  </si>
  <si>
    <t>4885 KY Highway 300</t>
  </si>
  <si>
    <t>109568-002</t>
  </si>
  <si>
    <t>Gnade</t>
  </si>
  <si>
    <t>Terry</t>
  </si>
  <si>
    <t>119024-001</t>
  </si>
  <si>
    <t>pv</t>
  </si>
  <si>
    <t>Tricia J</t>
  </si>
  <si>
    <t>Ford</t>
  </si>
  <si>
    <t>90 Glenmore HTS</t>
  </si>
  <si>
    <t>113201-002</t>
  </si>
  <si>
    <t xml:space="preserve">pv </t>
  </si>
  <si>
    <t>1635 Pleasant Valley</t>
  </si>
  <si>
    <t>Bradfordville</t>
  </si>
  <si>
    <t>116619-001</t>
  </si>
  <si>
    <t>Pv</t>
  </si>
  <si>
    <t>Gavre</t>
  </si>
  <si>
    <t>Viktoria</t>
  </si>
  <si>
    <t>Sarah</t>
  </si>
  <si>
    <t>Ocorcoran</t>
  </si>
  <si>
    <t>96 Mildred</t>
  </si>
  <si>
    <t>Ronald Luster-Pending</t>
  </si>
  <si>
    <t xml:space="preserve">Marqette </t>
  </si>
  <si>
    <t>Linda</t>
  </si>
  <si>
    <t>11705 Owl Creel LN</t>
  </si>
  <si>
    <t>87670-001</t>
  </si>
  <si>
    <t>430 Abert Schuler rd</t>
  </si>
  <si>
    <t>Wayneburg</t>
  </si>
  <si>
    <t>119218-001</t>
  </si>
  <si>
    <t>Abbott</t>
  </si>
  <si>
    <t xml:space="preserve">Ronald </t>
  </si>
  <si>
    <t>Lear</t>
  </si>
  <si>
    <t>470 Roy Walker davis rd</t>
  </si>
  <si>
    <t>LG Chem RESU16</t>
  </si>
  <si>
    <t>James</t>
  </si>
  <si>
    <t>Owens</t>
  </si>
  <si>
    <t>256 Cold Springs dr</t>
  </si>
  <si>
    <t>117266-002</t>
  </si>
  <si>
    <t>Causey</t>
  </si>
  <si>
    <t>Larry</t>
  </si>
  <si>
    <t>884 Hamilton Vally RD</t>
  </si>
  <si>
    <t>28573-001</t>
  </si>
  <si>
    <t xml:space="preserve"> Robert</t>
  </si>
  <si>
    <t>1450 Perryville RD</t>
  </si>
  <si>
    <t>Kohout</t>
  </si>
  <si>
    <t>Brenda &amp; Fred</t>
  </si>
  <si>
    <t>1629 Logan Hill RD</t>
  </si>
  <si>
    <t>75490-002</t>
  </si>
  <si>
    <t>Rodney</t>
  </si>
  <si>
    <t>Lanigan</t>
  </si>
  <si>
    <t>1054 Nield RD</t>
  </si>
  <si>
    <t>87661-002</t>
  </si>
  <si>
    <t>87661-001</t>
  </si>
  <si>
    <t>87661-005</t>
  </si>
  <si>
    <t>Hourigan</t>
  </si>
  <si>
    <t>925 Rice LN</t>
  </si>
  <si>
    <t xml:space="preserve">Gnade </t>
  </si>
  <si>
    <t>Donald</t>
  </si>
  <si>
    <t>Eddie</t>
  </si>
  <si>
    <t>Peterson</t>
  </si>
  <si>
    <t>Peake</t>
  </si>
  <si>
    <t>390 Highway 52</t>
  </si>
  <si>
    <t>87438-002</t>
  </si>
  <si>
    <t>1065 N Saint Francis RD</t>
  </si>
  <si>
    <t>46284-002</t>
  </si>
  <si>
    <t>Solar Edge</t>
  </si>
  <si>
    <t>Susana</t>
  </si>
  <si>
    <t>Palacios</t>
  </si>
  <si>
    <t>2390 Gabbard RD</t>
  </si>
  <si>
    <t>Berea</t>
  </si>
  <si>
    <t>Cummings</t>
  </si>
  <si>
    <t>Bruce</t>
  </si>
  <si>
    <t>1487 Minors Branch RD</t>
  </si>
  <si>
    <t>Dallas</t>
  </si>
  <si>
    <t>4100 Levelwoods rd</t>
  </si>
  <si>
    <t>Campbellsville</t>
  </si>
  <si>
    <t>Robinson</t>
  </si>
  <si>
    <t>Bowman</t>
  </si>
  <si>
    <t>675 Tuggle RD</t>
  </si>
  <si>
    <t>Rockhill</t>
  </si>
  <si>
    <t>Maureen</t>
  </si>
  <si>
    <t>1094 Maupin RF</t>
  </si>
  <si>
    <t>Beachy</t>
  </si>
  <si>
    <t>Rhoda</t>
  </si>
  <si>
    <t>1065 William Whitley RD</t>
  </si>
  <si>
    <t>Ruth &amp;  REX</t>
  </si>
  <si>
    <t>Wilkes</t>
  </si>
  <si>
    <t>Abel</t>
  </si>
  <si>
    <t>Stephanie</t>
  </si>
  <si>
    <t>108619-003</t>
  </si>
  <si>
    <t>Fair Ground RD</t>
  </si>
  <si>
    <t>740 Lakeside FR</t>
  </si>
  <si>
    <t>50690-010</t>
  </si>
  <si>
    <t>Sizemore</t>
  </si>
  <si>
    <t xml:space="preserve">Yvonne Plyler &amp; Wesley </t>
  </si>
  <si>
    <t>120577-001</t>
  </si>
  <si>
    <t xml:space="preserve">Deck </t>
  </si>
  <si>
    <t>Gary</t>
  </si>
  <si>
    <t>118 Clay Ave</t>
  </si>
  <si>
    <t xml:space="preserve">3100 US HIGHWAY 27S </t>
  </si>
  <si>
    <t>109235-001</t>
  </si>
  <si>
    <t xml:space="preserve">William P. &amp; Teresa G. </t>
  </si>
  <si>
    <t>Campbellsville RD Barn 2</t>
  </si>
  <si>
    <t>87570-001</t>
  </si>
  <si>
    <t>Burdette</t>
  </si>
  <si>
    <t>Ryan</t>
  </si>
  <si>
    <t>65 Mill Dam RD</t>
  </si>
  <si>
    <t>118467-001</t>
  </si>
  <si>
    <t>Ott</t>
  </si>
  <si>
    <t>Deborah</t>
  </si>
  <si>
    <t xml:space="preserve">4620 Mackville RD </t>
  </si>
  <si>
    <t>11817-001</t>
  </si>
  <si>
    <t>Gerke</t>
  </si>
  <si>
    <t>McCarthy</t>
  </si>
  <si>
    <t>Tonia</t>
  </si>
  <si>
    <t>Roger</t>
  </si>
  <si>
    <t>1005 KY Highway 1108</t>
  </si>
  <si>
    <t>62101-001</t>
  </si>
  <si>
    <t>4331 Webster RD</t>
  </si>
  <si>
    <t>119828-001</t>
  </si>
  <si>
    <t>Natasha</t>
  </si>
  <si>
    <t xml:space="preserve">Blevins </t>
  </si>
  <si>
    <t>1100 Sugar Creek RF</t>
  </si>
  <si>
    <t>Miller</t>
  </si>
  <si>
    <t>Susan</t>
  </si>
  <si>
    <t>4437 Highway 198</t>
  </si>
  <si>
    <t>114493-004</t>
  </si>
  <si>
    <t>Booker</t>
  </si>
  <si>
    <t>101 Sparrow LN</t>
  </si>
  <si>
    <t>119459-001</t>
  </si>
  <si>
    <t>Rogers</t>
  </si>
  <si>
    <t>Thompson</t>
  </si>
  <si>
    <t>Devon</t>
  </si>
  <si>
    <t>2240 Crystal Springs RD</t>
  </si>
  <si>
    <t>117939-001</t>
  </si>
  <si>
    <t>Bradfordsville</t>
  </si>
  <si>
    <t>Raywick</t>
  </si>
  <si>
    <t>Slack</t>
  </si>
  <si>
    <t>209 Jack Turner</t>
  </si>
  <si>
    <t>105101-001</t>
  </si>
  <si>
    <t>Jerome</t>
  </si>
  <si>
    <t>Grisanti</t>
  </si>
  <si>
    <t>4489 Mackville RD</t>
  </si>
  <si>
    <t xml:space="preserve">Lyons </t>
  </si>
  <si>
    <t>Mary</t>
  </si>
  <si>
    <t>6045 Liberty RD.</t>
  </si>
  <si>
    <t>104215-003</t>
  </si>
  <si>
    <t>Joey</t>
  </si>
  <si>
    <t>Buday</t>
  </si>
  <si>
    <t>1245 Dry Fork</t>
  </si>
  <si>
    <t>Satterly</t>
  </si>
  <si>
    <t>245 Martin LN</t>
  </si>
  <si>
    <t>Booth</t>
  </si>
  <si>
    <t>Whitney</t>
  </si>
  <si>
    <t>2274 Perryville RD</t>
  </si>
  <si>
    <t>Lunsford</t>
  </si>
  <si>
    <t>Michael</t>
  </si>
  <si>
    <t>215 Sea Cadet CT.</t>
  </si>
  <si>
    <t>77901-002</t>
  </si>
  <si>
    <t>120533-001</t>
  </si>
  <si>
    <t>116242-001</t>
  </si>
  <si>
    <t>74099-002</t>
  </si>
  <si>
    <t>108814-001</t>
  </si>
  <si>
    <t>115919-001</t>
  </si>
  <si>
    <t>112556-001</t>
  </si>
  <si>
    <t>119024-002</t>
  </si>
  <si>
    <t>118807-001</t>
  </si>
  <si>
    <t>40737-001</t>
  </si>
  <si>
    <t>108951-002</t>
  </si>
  <si>
    <t>113916-001</t>
  </si>
  <si>
    <t>111082-001</t>
  </si>
  <si>
    <t>101368-001</t>
  </si>
  <si>
    <t>75218-001</t>
  </si>
  <si>
    <t>100215-002</t>
  </si>
  <si>
    <t>119797-001</t>
  </si>
  <si>
    <t>115282-001</t>
  </si>
  <si>
    <t>85742-001</t>
  </si>
  <si>
    <t>72375-001</t>
  </si>
  <si>
    <t>56296-002</t>
  </si>
  <si>
    <t>112305-003</t>
  </si>
  <si>
    <t>118969-001</t>
  </si>
  <si>
    <t>120412-001</t>
  </si>
  <si>
    <t>2746 Long Branch RD</t>
  </si>
  <si>
    <t>Middleburg</t>
  </si>
  <si>
    <t>116462-001</t>
  </si>
  <si>
    <t>4016 Kirksville rd</t>
  </si>
  <si>
    <t>1124 HAMILTON SPRINGS</t>
  </si>
  <si>
    <t>119201-001</t>
  </si>
  <si>
    <t>Smith</t>
  </si>
  <si>
    <t>Stephanie Laine</t>
  </si>
  <si>
    <t>239 Tankersley LN</t>
  </si>
  <si>
    <t>116357-001</t>
  </si>
  <si>
    <t xml:space="preserve">1198 MORRIS LN </t>
  </si>
  <si>
    <t>22261-002</t>
  </si>
  <si>
    <t>870 Craintown RD</t>
  </si>
  <si>
    <t>Wendell</t>
  </si>
  <si>
    <t>Brad</t>
  </si>
  <si>
    <t>Morris</t>
  </si>
  <si>
    <t>Marcil</t>
  </si>
  <si>
    <t>Hawkins</t>
  </si>
  <si>
    <t xml:space="preserve">Simmons </t>
  </si>
  <si>
    <t xml:space="preserve">11087 KY HIGHWAY 643 </t>
  </si>
  <si>
    <t>Tony</t>
  </si>
  <si>
    <t>Tompkins</t>
  </si>
  <si>
    <t>935 Cowherd ln</t>
  </si>
  <si>
    <t xml:space="preserve">706 Hunter DR  </t>
  </si>
  <si>
    <t>Conley</t>
  </si>
  <si>
    <t>5580 US 68 W</t>
  </si>
  <si>
    <t>118470-003</t>
  </si>
  <si>
    <t>8375 Danville HWY</t>
  </si>
  <si>
    <t>115282-002</t>
  </si>
  <si>
    <t>1327 KY Highway 2750</t>
  </si>
  <si>
    <t>Samuel</t>
  </si>
  <si>
    <t>Ferreira</t>
  </si>
  <si>
    <t>117911-002</t>
  </si>
  <si>
    <t>828 Deer Run RD.</t>
  </si>
  <si>
    <t>114741-001</t>
  </si>
  <si>
    <t>Alan</t>
  </si>
  <si>
    <t>Don</t>
  </si>
  <si>
    <t>Kenny</t>
  </si>
  <si>
    <t>Howard</t>
  </si>
  <si>
    <t>Leo</t>
  </si>
  <si>
    <t>Joseph M.</t>
  </si>
  <si>
    <t>Jaglowicz</t>
  </si>
  <si>
    <t xml:space="preserve">Phillips </t>
  </si>
  <si>
    <t>105 lorah Ln</t>
  </si>
  <si>
    <t>1672 Landers Creek RD</t>
  </si>
  <si>
    <t>79759-002</t>
  </si>
  <si>
    <t>63957-001</t>
  </si>
  <si>
    <t xml:space="preserve">Browning </t>
  </si>
  <si>
    <t xml:space="preserve">Daniels </t>
  </si>
  <si>
    <t>Gash</t>
  </si>
  <si>
    <t xml:space="preserve">Steven </t>
  </si>
  <si>
    <t xml:space="preserve">Shilot </t>
  </si>
  <si>
    <t>Carolyn</t>
  </si>
  <si>
    <t>401 Curtis RD</t>
  </si>
  <si>
    <t>Ison</t>
  </si>
  <si>
    <t>1790 Landers Creek RD</t>
  </si>
  <si>
    <t>Cummins</t>
  </si>
  <si>
    <t>621 Ky HWY 590</t>
  </si>
  <si>
    <t>Gray</t>
  </si>
  <si>
    <t>Juanita</t>
  </si>
  <si>
    <t>Daniels</t>
  </si>
  <si>
    <t>O'Daniel</t>
  </si>
  <si>
    <t>Hugh</t>
  </si>
  <si>
    <t>1145 HWY 52</t>
  </si>
  <si>
    <t>Camden</t>
  </si>
  <si>
    <t>Christopher &amp; Brenda</t>
  </si>
  <si>
    <t>5680 Alum Springs</t>
  </si>
  <si>
    <t>IQ 10</t>
  </si>
  <si>
    <t>14 Meadow Point</t>
  </si>
  <si>
    <t>Sol-Ark</t>
  </si>
  <si>
    <t>Marquette-Pending</t>
  </si>
  <si>
    <t>Mischelle</t>
  </si>
  <si>
    <t>459 Mockingbird DR</t>
  </si>
  <si>
    <t xml:space="preserve">Donald </t>
  </si>
  <si>
    <t xml:space="preserve">70 Lamb rd </t>
  </si>
  <si>
    <t>Welch- Pending</t>
  </si>
  <si>
    <t>Barbara</t>
  </si>
  <si>
    <t>75 Logan Creek Dr.</t>
  </si>
  <si>
    <t>1545 Wells landing RD</t>
  </si>
  <si>
    <t>Hanks</t>
  </si>
  <si>
    <t>Bowles</t>
  </si>
  <si>
    <t>CO-GEN NET METERING</t>
  </si>
  <si>
    <t>426 KY 906</t>
  </si>
  <si>
    <t>CO-GEN</t>
  </si>
  <si>
    <t>GEN TYPE</t>
  </si>
  <si>
    <t>SOLAR</t>
  </si>
  <si>
    <t xml:space="preserve">Schmidt </t>
  </si>
  <si>
    <t>Eklund</t>
  </si>
  <si>
    <t>130 Winterhawk ln</t>
  </si>
  <si>
    <t>Neil</t>
  </si>
  <si>
    <t>1420 Bluegrass Pike</t>
  </si>
  <si>
    <t xml:space="preserve">Danville </t>
  </si>
  <si>
    <t>Peterson Farms</t>
  </si>
  <si>
    <t>830 Sallie Ray Pike</t>
  </si>
  <si>
    <t>Wind Mill</t>
  </si>
  <si>
    <t>Joe Paul-Pending</t>
  </si>
  <si>
    <t>3220 Saint Joseph RD</t>
  </si>
  <si>
    <t>1155 Deep CR.Rd</t>
  </si>
  <si>
    <t>Veek</t>
  </si>
  <si>
    <t xml:space="preserve">Teresa </t>
  </si>
  <si>
    <t xml:space="preserve">Deboard </t>
  </si>
  <si>
    <t xml:space="preserve">114 Edgewood dr </t>
  </si>
  <si>
    <t>5625 Lebanon Rd</t>
  </si>
  <si>
    <t>Charles</t>
  </si>
  <si>
    <t>Watkins</t>
  </si>
  <si>
    <t xml:space="preserve">227 Rebecca Ln </t>
  </si>
  <si>
    <t xml:space="preserve">704 Perkins Ave </t>
  </si>
  <si>
    <t>431 Brush Ford RD.</t>
  </si>
  <si>
    <t>MadisonKY</t>
  </si>
  <si>
    <t>136 Angela way</t>
  </si>
  <si>
    <t>Royse</t>
  </si>
  <si>
    <t xml:space="preserve">Jake </t>
  </si>
  <si>
    <t>Anna L.</t>
  </si>
  <si>
    <t>Dulaney</t>
  </si>
  <si>
    <t>George</t>
  </si>
  <si>
    <t>Dessauer</t>
  </si>
  <si>
    <t>Jessica R.</t>
  </si>
  <si>
    <t>Rathburn</t>
  </si>
  <si>
    <t xml:space="preserve">Michael Tetirick- Pending </t>
  </si>
  <si>
    <t>483 Gun Range RD.</t>
  </si>
  <si>
    <t>5650 Holy Cross Rd.</t>
  </si>
  <si>
    <t>OV</t>
  </si>
  <si>
    <t>EG4</t>
  </si>
  <si>
    <t>5125 Danville HWY</t>
  </si>
  <si>
    <t>Sandusky</t>
  </si>
  <si>
    <t xml:space="preserve">Bradshaw </t>
  </si>
  <si>
    <t>75 Gray St.</t>
  </si>
  <si>
    <t>Tetirick</t>
  </si>
  <si>
    <t>Williams</t>
  </si>
  <si>
    <t>Hugh Odaniel -Pending- Expansion</t>
  </si>
  <si>
    <t>1488 Fisher Ford</t>
  </si>
  <si>
    <t>Debra L.</t>
  </si>
  <si>
    <t xml:space="preserve">West-Mouzes </t>
  </si>
  <si>
    <t>Penny L.</t>
  </si>
  <si>
    <t xml:space="preserve">Stephens </t>
  </si>
  <si>
    <t>Gaddys Ford RD</t>
  </si>
  <si>
    <t>New Haven</t>
  </si>
  <si>
    <t>John Boone-Pending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</si>
</sst>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 tint="-9.9978637043366805E-2"/>
      </top>
      <bottom style="thin">
        <color theme="2"/>
      </bottom>
      <diagonal/>
    </border>
    <border>
      <left style="thin">
        <color theme="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 tint="-9.9978637043366805E-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0" tint="-0.14999847407452621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97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6" xfId="0" applyFill="1" applyBorder="1"/>
    <xf numFmtId="0" fontId="0" fillId="0" borderId="1" xfId="0" applyBorder="1"/>
    <xf numFmtId="0" fontId="0" fillId="3" borderId="3" xfId="0" applyFill="1" applyBorder="1"/>
    <xf numFmtId="0" fontId="0" fillId="3" borderId="7" xfId="0" applyFill="1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0" fillId="0" borderId="5" xfId="0" applyBorder="1"/>
    <xf numFmtId="14" fontId="0" fillId="0" borderId="0" xfId="0" applyNumberFormat="1"/>
    <xf numFmtId="0" fontId="0" fillId="0" borderId="11" xfId="0" applyBorder="1"/>
    <xf numFmtId="0" fontId="0" fillId="0" borderId="12" xfId="0" applyBorder="1"/>
    <xf numFmtId="0" fontId="0" fillId="3" borderId="13" xfId="0" applyFill="1" applyBorder="1"/>
    <xf numFmtId="0" fontId="0" fillId="0" borderId="13" xfId="0" applyBorder="1"/>
    <xf numFmtId="0" fontId="0" fillId="3" borderId="2" xfId="0" applyFill="1" applyBorder="1"/>
    <xf numFmtId="0" fontId="0" fillId="3" borderId="12" xfId="0" applyFill="1" applyBorder="1"/>
    <xf numFmtId="14" fontId="0" fillId="0" borderId="12" xfId="0" applyNumberFormat="1" applyBorder="1"/>
    <xf numFmtId="0" fontId="0" fillId="3" borderId="8" xfId="0" applyFill="1" applyBorder="1"/>
    <xf numFmtId="0" fontId="0" fillId="0" borderId="8" xfId="0" applyBorder="1"/>
    <xf numFmtId="0" fontId="0" fillId="2" borderId="5" xfId="0" applyFill="1" applyBorder="1"/>
    <xf numFmtId="0" fontId="0" fillId="0" borderId="4" xfId="0" applyBorder="1"/>
    <xf numFmtId="0" fontId="0" fillId="3" borderId="5" xfId="0" applyFill="1" applyBorder="1"/>
    <xf numFmtId="0" fontId="0" fillId="3" borderId="14" xfId="0" applyFill="1" applyBorder="1"/>
    <xf numFmtId="0" fontId="0" fillId="3" borderId="1" xfId="0" applyFill="1" applyBorder="1"/>
    <xf numFmtId="0" fontId="0" fillId="0" borderId="15" xfId="0" applyBorder="1"/>
    <xf numFmtId="0" fontId="0" fillId="3" borderId="15" xfId="0" applyFill="1" applyBorder="1"/>
    <xf numFmtId="14" fontId="0" fillId="2" borderId="2" xfId="0" applyNumberFormat="1" applyFill="1" applyBorder="1"/>
    <xf numFmtId="14" fontId="0" fillId="3" borderId="15" xfId="0" applyNumberFormat="1" applyFill="1" applyBorder="1"/>
    <xf numFmtId="0" fontId="0" fillId="0" borderId="16" xfId="0" applyBorder="1"/>
    <xf numFmtId="0" fontId="0" fillId="0" borderId="17" xfId="0" applyBorder="1"/>
    <xf numFmtId="0" fontId="0" fillId="3" borderId="18" xfId="0" applyFill="1" applyBorder="1"/>
    <xf numFmtId="0" fontId="0" fillId="0" borderId="19" xfId="0" applyBorder="1"/>
    <xf numFmtId="14" fontId="0" fillId="3" borderId="13" xfId="0" applyNumberFormat="1" applyFill="1" applyBorder="1"/>
    <xf numFmtId="0" fontId="0" fillId="3" borderId="20" xfId="0" applyFill="1" applyBorder="1"/>
    <xf numFmtId="0" fontId="3" fillId="3" borderId="3" xfId="0" applyFont="1" applyFill="1" applyBorder="1"/>
    <xf numFmtId="0" fontId="3" fillId="3" borderId="5" xfId="0" applyFont="1" applyFill="1" applyBorder="1"/>
    <xf numFmtId="14" fontId="3" fillId="3" borderId="15" xfId="0" applyNumberFormat="1" applyFont="1" applyFill="1" applyBorder="1"/>
    <xf numFmtId="0" fontId="3" fillId="3" borderId="6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0" fontId="3" fillId="3" borderId="20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3" borderId="27" xfId="0" applyFill="1" applyBorder="1"/>
    <xf numFmtId="14" fontId="0" fillId="3" borderId="3" xfId="0" applyNumberFormat="1" applyFill="1" applyBorder="1"/>
    <xf numFmtId="0" fontId="0" fillId="3" borderId="28" xfId="0" applyFill="1" applyBorder="1"/>
    <xf numFmtId="0" fontId="0" fillId="3" borderId="21" xfId="0" applyFill="1" applyBorder="1"/>
    <xf numFmtId="14" fontId="0" fillId="3" borderId="4" xfId="0" applyNumberFormat="1" applyFill="1" applyBorder="1"/>
    <xf numFmtId="14" fontId="0" fillId="3" borderId="6" xfId="0" applyNumberFormat="1" applyFill="1" applyBorder="1"/>
    <xf numFmtId="14" fontId="0" fillId="2" borderId="3" xfId="0" applyNumberFormat="1" applyFill="1" applyBorder="1"/>
    <xf numFmtId="0" fontId="0" fillId="3" borderId="10" xfId="0" applyFill="1" applyBorder="1"/>
    <xf numFmtId="0" fontId="0" fillId="3" borderId="30" xfId="0" applyFill="1" applyBorder="1"/>
    <xf numFmtId="0" fontId="0" fillId="3" borderId="32" xfId="0" applyFill="1" applyBorder="1"/>
    <xf numFmtId="0" fontId="0" fillId="3" borderId="33" xfId="0" applyFill="1" applyBorder="1"/>
    <xf numFmtId="0" fontId="0" fillId="2" borderId="33" xfId="0" applyFill="1" applyBorder="1"/>
    <xf numFmtId="0" fontId="0" fillId="3" borderId="34" xfId="0" applyFill="1" applyBorder="1"/>
    <xf numFmtId="0" fontId="0" fillId="3" borderId="31" xfId="0" applyFill="1" applyBorder="1"/>
    <xf numFmtId="0" fontId="0" fillId="3" borderId="29" xfId="0" applyFill="1" applyBorder="1"/>
    <xf numFmtId="0" fontId="0" fillId="3" borderId="35" xfId="0" applyFill="1" applyBorder="1"/>
    <xf numFmtId="0" fontId="0" fillId="3" borderId="36" xfId="0" applyFill="1" applyBorder="1"/>
    <xf numFmtId="0" fontId="0" fillId="3" borderId="37" xfId="0" applyFill="1" applyBorder="1"/>
    <xf numFmtId="0" fontId="0" fillId="2" borderId="8" xfId="0" applyFill="1" applyBorder="1"/>
    <xf numFmtId="164" fontId="0" fillId="0" borderId="0" xfId="0" applyNumberFormat="1"/>
    <xf numFmtId="0" fontId="0" fillId="0" borderId="38" xfId="0" applyBorder="1"/>
    <xf numFmtId="0" fontId="0" fillId="3" borderId="39" xfId="0" applyFill="1" applyBorder="1"/>
    <xf numFmtId="0" fontId="0" fillId="0" borderId="39" xfId="0" applyBorder="1"/>
    <xf numFmtId="0" fontId="0" fillId="0" borderId="41" xfId="0" applyBorder="1"/>
    <xf numFmtId="14" fontId="0" fillId="3" borderId="39" xfId="0" applyNumberFormat="1" applyFill="1" applyBorder="1"/>
    <xf numFmtId="0" fontId="0" fillId="3" borderId="40" xfId="0" applyFill="1" applyBorder="1"/>
    <xf numFmtId="0" fontId="0" fillId="3" borderId="45" xfId="0" applyFill="1" applyBorder="1"/>
    <xf numFmtId="0" fontId="0" fillId="3" borderId="46" xfId="0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23" xfId="0" applyFill="1" applyBorder="1"/>
    <xf numFmtId="0" fontId="0" fillId="3" borderId="47" xfId="0" applyFill="1" applyBorder="1"/>
    <xf numFmtId="0" fontId="0" fillId="3" borderId="44" xfId="0" applyFill="1" applyBorder="1"/>
    <xf numFmtId="0" fontId="0" fillId="3" borderId="16" xfId="0" applyFill="1" applyBorder="1"/>
    <xf numFmtId="14" fontId="0" fillId="3" borderId="44" xfId="0" applyNumberFormat="1" applyFill="1" applyBorder="1"/>
    <xf numFmtId="0" fontId="0" fillId="3" borderId="0" xfId="0" applyFill="1"/>
    <xf numFmtId="0" fontId="4" fillId="3" borderId="6" xfId="0" applyFont="1" applyFill="1" applyBorder="1"/>
    <xf numFmtId="0" fontId="4" fillId="2" borderId="6" xfId="0" applyFont="1" applyFill="1" applyBorder="1"/>
    <xf numFmtId="0" fontId="0" fillId="2" borderId="13" xfId="0" applyFill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KW Installed Total</a:t>
            </a:r>
          </a:p>
        </c:rich>
      </c:tx>
      <c:layout>
        <c:manualLayout>
          <c:xMode val="edge"/>
          <c:yMode val="edge"/>
          <c:x val="0.31193744531933504"/>
          <c:y val="2.4844720496894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Sheet1!$O$4:$O$20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Sheet1!$P$4:$P$20</c:f>
              <c:numCache>
                <c:formatCode>#,##0.0</c:formatCode>
                <c:ptCount val="17"/>
                <c:pt idx="0" formatCode="General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14.680000000000001</c:v>
                </c:pt>
                <c:pt idx="4">
                  <c:v>79.87</c:v>
                </c:pt>
                <c:pt idx="5">
                  <c:v>104.11000000000001</c:v>
                </c:pt>
                <c:pt idx="6">
                  <c:v>134.31</c:v>
                </c:pt>
                <c:pt idx="7">
                  <c:v>145.38999999999999</c:v>
                </c:pt>
                <c:pt idx="8">
                  <c:v>184.99</c:v>
                </c:pt>
                <c:pt idx="9">
                  <c:v>219.22</c:v>
                </c:pt>
                <c:pt idx="10">
                  <c:v>335.74</c:v>
                </c:pt>
                <c:pt idx="11">
                  <c:v>498.93</c:v>
                </c:pt>
                <c:pt idx="12">
                  <c:v>862.53</c:v>
                </c:pt>
                <c:pt idx="13">
                  <c:v>1389</c:v>
                </c:pt>
                <c:pt idx="14">
                  <c:v>1551.3</c:v>
                </c:pt>
                <c:pt idx="15">
                  <c:v>1640.11</c:v>
                </c:pt>
                <c:pt idx="16">
                  <c:v>1753.51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C-466A-AD28-8E08EE224F0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Sheet1!$O$4:$O$20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Sheet1!$P$4:$P$20</c:f>
              <c:numCache>
                <c:formatCode>#,##0.0</c:formatCode>
                <c:ptCount val="17"/>
                <c:pt idx="0" formatCode="General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14.680000000000001</c:v>
                </c:pt>
                <c:pt idx="4">
                  <c:v>79.87</c:v>
                </c:pt>
                <c:pt idx="5">
                  <c:v>104.11000000000001</c:v>
                </c:pt>
                <c:pt idx="6">
                  <c:v>134.31</c:v>
                </c:pt>
                <c:pt idx="7">
                  <c:v>145.38999999999999</c:v>
                </c:pt>
                <c:pt idx="8">
                  <c:v>184.99</c:v>
                </c:pt>
                <c:pt idx="9">
                  <c:v>219.22</c:v>
                </c:pt>
                <c:pt idx="10">
                  <c:v>335.74</c:v>
                </c:pt>
                <c:pt idx="11">
                  <c:v>498.93</c:v>
                </c:pt>
                <c:pt idx="12">
                  <c:v>862.53</c:v>
                </c:pt>
                <c:pt idx="13">
                  <c:v>1389</c:v>
                </c:pt>
                <c:pt idx="14">
                  <c:v>1551.3</c:v>
                </c:pt>
                <c:pt idx="15">
                  <c:v>1640.11</c:v>
                </c:pt>
                <c:pt idx="16">
                  <c:v>1753.51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E7-4390-8FE5-6F6413DAC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65344"/>
        <c:axId val="431765736"/>
      </c:lineChart>
      <c:catAx>
        <c:axId val="43176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65736"/>
        <c:crosses val="autoZero"/>
        <c:auto val="1"/>
        <c:lblAlgn val="ctr"/>
        <c:lblOffset val="100"/>
        <c:noMultiLvlLbl val="0"/>
      </c:catAx>
      <c:valAx>
        <c:axId val="431765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6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KW Installed</a:t>
            </a:r>
            <a:r>
              <a:rPr lang="en-US" baseline="0"/>
              <a:t> Per Year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Sheet1!$O$4:$O$20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Sheet1!$Q$4:$Q$20</c:f>
              <c:numCache>
                <c:formatCode>General</c:formatCode>
                <c:ptCount val="17"/>
                <c:pt idx="0">
                  <c:v>1.8</c:v>
                </c:pt>
                <c:pt idx="1">
                  <c:v>0</c:v>
                </c:pt>
                <c:pt idx="2">
                  <c:v>0</c:v>
                </c:pt>
                <c:pt idx="3">
                  <c:v>12.88</c:v>
                </c:pt>
                <c:pt idx="4">
                  <c:v>9.5399999999999991</c:v>
                </c:pt>
                <c:pt idx="5">
                  <c:v>24.24</c:v>
                </c:pt>
                <c:pt idx="6">
                  <c:v>41.28</c:v>
                </c:pt>
                <c:pt idx="7">
                  <c:v>5.2</c:v>
                </c:pt>
                <c:pt idx="8">
                  <c:v>39.6</c:v>
                </c:pt>
                <c:pt idx="9">
                  <c:v>34.32</c:v>
                </c:pt>
                <c:pt idx="10">
                  <c:v>116.52</c:v>
                </c:pt>
                <c:pt idx="11">
                  <c:v>155.49</c:v>
                </c:pt>
                <c:pt idx="12">
                  <c:v>332.24</c:v>
                </c:pt>
                <c:pt idx="13">
                  <c:v>450</c:v>
                </c:pt>
                <c:pt idx="14">
                  <c:v>162.30000000000001</c:v>
                </c:pt>
                <c:pt idx="15">
                  <c:v>88.81</c:v>
                </c:pt>
                <c:pt idx="16">
                  <c:v>113.4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CE-4E3A-BB77-20A07FA90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66520"/>
        <c:axId val="431766912"/>
      </c:barChart>
      <c:catAx>
        <c:axId val="431766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66912"/>
        <c:crosses val="autoZero"/>
        <c:auto val="1"/>
        <c:lblAlgn val="ctr"/>
        <c:lblOffset val="100"/>
        <c:noMultiLvlLbl val="0"/>
      </c:catAx>
      <c:valAx>
        <c:axId val="43176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66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45242</xdr:colOff>
      <xdr:row>6</xdr:row>
      <xdr:rowOff>11907</xdr:rowOff>
    </xdr:from>
    <xdr:to>
      <xdr:col>25</xdr:col>
      <xdr:colOff>607218</xdr:colOff>
      <xdr:row>21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85723</xdr:colOff>
      <xdr:row>23</xdr:row>
      <xdr:rowOff>50006</xdr:rowOff>
    </xdr:from>
    <xdr:to>
      <xdr:col>25</xdr:col>
      <xdr:colOff>583405</xdr:colOff>
      <xdr:row>39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4"/>
  <sheetViews>
    <sheetView tabSelected="1" topLeftCell="A189" zoomScale="80" zoomScaleNormal="80" workbookViewId="0">
      <selection activeCell="A199" sqref="A199:O199"/>
    </sheetView>
  </sheetViews>
  <sheetFormatPr defaultRowHeight="15" x14ac:dyDescent="0.25"/>
  <cols>
    <col min="1" max="1" width="35.140625" bestFit="1" customWidth="1"/>
    <col min="2" max="2" width="22.85546875" bestFit="1" customWidth="1"/>
    <col min="3" max="3" width="21.5703125" bestFit="1" customWidth="1"/>
    <col min="4" max="4" width="13" customWidth="1"/>
    <col min="5" max="7" width="8.140625" customWidth="1"/>
    <col min="8" max="8" width="11.5703125" customWidth="1"/>
    <col min="9" max="9" width="11.7109375" customWidth="1"/>
    <col min="11" max="11" width="12.140625" customWidth="1"/>
    <col min="12" max="12" width="10.7109375" bestFit="1" customWidth="1"/>
    <col min="13" max="14" width="7.28515625" customWidth="1"/>
    <col min="15" max="15" width="15.140625" customWidth="1"/>
    <col min="17" max="17" width="8" customWidth="1"/>
    <col min="27" max="27" width="13.28515625" customWidth="1"/>
    <col min="29" max="29" width="12.140625" customWidth="1"/>
  </cols>
  <sheetData>
    <row r="1" spans="1:29" x14ac:dyDescent="0.25">
      <c r="A1" t="s">
        <v>12</v>
      </c>
    </row>
    <row r="2" spans="1:29" ht="30" x14ac:dyDescent="0.25">
      <c r="Z2" t="s">
        <v>19</v>
      </c>
      <c r="AA2" s="2" t="s">
        <v>20</v>
      </c>
      <c r="AB2" s="1">
        <v>0.01</v>
      </c>
      <c r="AC2" s="2" t="s">
        <v>21</v>
      </c>
    </row>
    <row r="3" spans="1:29" x14ac:dyDescent="0.25">
      <c r="A3" t="s">
        <v>66</v>
      </c>
      <c r="B3" t="s">
        <v>67</v>
      </c>
      <c r="C3" t="s">
        <v>57</v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>
        <v>63</v>
      </c>
      <c r="J3" t="s">
        <v>1</v>
      </c>
      <c r="K3" t="s">
        <v>64</v>
      </c>
      <c r="L3" t="s">
        <v>7</v>
      </c>
      <c r="N3" t="s">
        <v>110</v>
      </c>
      <c r="P3" t="s">
        <v>37</v>
      </c>
      <c r="Q3" t="s">
        <v>38</v>
      </c>
      <c r="Z3">
        <v>2015</v>
      </c>
      <c r="AA3">
        <v>175971</v>
      </c>
      <c r="AB3">
        <f>AA3*0.01</f>
        <v>1759.71</v>
      </c>
      <c r="AC3" s="3">
        <f>J207/AB3</f>
        <v>1.0794505912906103</v>
      </c>
    </row>
    <row r="4" spans="1:29" x14ac:dyDescent="0.25">
      <c r="A4" t="s">
        <v>0</v>
      </c>
      <c r="I4" s="20"/>
      <c r="J4">
        <v>1.8</v>
      </c>
      <c r="K4" t="s">
        <v>65</v>
      </c>
      <c r="L4">
        <v>2009</v>
      </c>
      <c r="O4">
        <v>2009</v>
      </c>
      <c r="P4">
        <v>1.8</v>
      </c>
      <c r="Q4">
        <v>1.8</v>
      </c>
      <c r="Z4">
        <v>2018</v>
      </c>
      <c r="AA4">
        <v>167548</v>
      </c>
      <c r="AB4">
        <f t="shared" ref="AB4:AB5" si="0">AA4*0.01</f>
        <v>1675.48</v>
      </c>
    </row>
    <row r="5" spans="1:29" x14ac:dyDescent="0.25">
      <c r="A5" t="s">
        <v>3</v>
      </c>
      <c r="I5" s="20"/>
      <c r="J5">
        <v>12.88</v>
      </c>
      <c r="K5" t="s">
        <v>65</v>
      </c>
      <c r="L5">
        <v>2012</v>
      </c>
      <c r="O5">
        <v>2010</v>
      </c>
      <c r="P5" s="76">
        <v>1.8</v>
      </c>
      <c r="Q5">
        <v>0</v>
      </c>
      <c r="Z5">
        <v>2022</v>
      </c>
      <c r="AA5">
        <v>202462</v>
      </c>
      <c r="AB5">
        <f t="shared" si="0"/>
        <v>2024.6200000000001</v>
      </c>
      <c r="AC5" s="3">
        <f>J207/AB5</f>
        <v>0.93821062717942116</v>
      </c>
    </row>
    <row r="6" spans="1:29" x14ac:dyDescent="0.25">
      <c r="A6" t="s">
        <v>2</v>
      </c>
      <c r="I6" s="20"/>
      <c r="J6">
        <v>55.65</v>
      </c>
      <c r="K6" t="s">
        <v>65</v>
      </c>
      <c r="L6">
        <v>2013</v>
      </c>
      <c r="O6">
        <v>2011</v>
      </c>
      <c r="P6" s="76">
        <v>1.8</v>
      </c>
      <c r="Q6">
        <v>0</v>
      </c>
    </row>
    <row r="7" spans="1:29" x14ac:dyDescent="0.25">
      <c r="A7" t="s">
        <v>4</v>
      </c>
      <c r="I7" s="20"/>
      <c r="J7">
        <v>9.5399999999999991</v>
      </c>
      <c r="K7" t="s">
        <v>65</v>
      </c>
      <c r="L7">
        <v>2013</v>
      </c>
      <c r="O7">
        <v>2012</v>
      </c>
      <c r="P7" s="76">
        <f>1.8+12.88</f>
        <v>14.680000000000001</v>
      </c>
      <c r="Q7">
        <v>12.88</v>
      </c>
    </row>
    <row r="8" spans="1:29" x14ac:dyDescent="0.25">
      <c r="A8" t="s">
        <v>5</v>
      </c>
      <c r="I8" s="20"/>
      <c r="J8">
        <v>11.28</v>
      </c>
      <c r="K8" t="s">
        <v>65</v>
      </c>
      <c r="L8">
        <v>2014</v>
      </c>
      <c r="O8">
        <v>2013</v>
      </c>
      <c r="P8" s="76">
        <f>1.8+12.88+9.54+55.65</f>
        <v>79.87</v>
      </c>
      <c r="Q8">
        <v>9.5399999999999991</v>
      </c>
    </row>
    <row r="9" spans="1:29" x14ac:dyDescent="0.25">
      <c r="A9" t="s">
        <v>6</v>
      </c>
      <c r="I9" s="20"/>
      <c r="J9">
        <v>12.96</v>
      </c>
      <c r="K9" t="s">
        <v>65</v>
      </c>
      <c r="L9">
        <v>2014</v>
      </c>
      <c r="O9">
        <v>2014</v>
      </c>
      <c r="P9" s="76">
        <f>1.8+12.88+9.54+55.65+11.28+12.96</f>
        <v>104.11000000000001</v>
      </c>
      <c r="Q9">
        <v>24.24</v>
      </c>
    </row>
    <row r="10" spans="1:29" x14ac:dyDescent="0.25">
      <c r="A10" t="s">
        <v>8</v>
      </c>
      <c r="I10" s="20"/>
      <c r="J10">
        <v>5.88</v>
      </c>
      <c r="K10" t="s">
        <v>65</v>
      </c>
      <c r="L10">
        <v>2015</v>
      </c>
      <c r="O10">
        <v>2015</v>
      </c>
      <c r="P10" s="76">
        <v>134.31</v>
      </c>
      <c r="Q10">
        <v>41.28</v>
      </c>
    </row>
    <row r="11" spans="1:29" x14ac:dyDescent="0.25">
      <c r="A11" t="s">
        <v>9</v>
      </c>
      <c r="I11" s="20"/>
      <c r="J11">
        <v>13.2</v>
      </c>
      <c r="K11" t="s">
        <v>65</v>
      </c>
      <c r="L11">
        <v>2015</v>
      </c>
      <c r="O11">
        <v>2016</v>
      </c>
      <c r="P11" s="76">
        <v>145.38999999999999</v>
      </c>
      <c r="Q11">
        <v>5.2</v>
      </c>
    </row>
    <row r="12" spans="1:29" x14ac:dyDescent="0.25">
      <c r="A12" t="s">
        <v>10</v>
      </c>
      <c r="I12" s="20"/>
      <c r="J12">
        <v>17</v>
      </c>
      <c r="K12" t="s">
        <v>65</v>
      </c>
      <c r="L12">
        <v>2015</v>
      </c>
      <c r="O12">
        <v>2017</v>
      </c>
      <c r="P12" s="76">
        <v>184.99</v>
      </c>
      <c r="Q12">
        <v>39.6</v>
      </c>
    </row>
    <row r="13" spans="1:29" x14ac:dyDescent="0.25">
      <c r="A13" t="s">
        <v>9</v>
      </c>
      <c r="I13" s="20"/>
      <c r="J13">
        <v>5.2</v>
      </c>
      <c r="K13" t="s">
        <v>65</v>
      </c>
      <c r="L13">
        <v>2016</v>
      </c>
      <c r="O13">
        <v>2018</v>
      </c>
      <c r="P13" s="76">
        <v>219.22</v>
      </c>
      <c r="Q13">
        <v>34.32</v>
      </c>
    </row>
    <row r="14" spans="1:29" x14ac:dyDescent="0.25">
      <c r="A14" t="s">
        <v>2</v>
      </c>
      <c r="I14" s="20"/>
      <c r="J14">
        <v>0</v>
      </c>
      <c r="K14" t="s">
        <v>65</v>
      </c>
      <c r="L14">
        <v>2017</v>
      </c>
      <c r="O14">
        <v>2019</v>
      </c>
      <c r="P14" s="76">
        <v>335.74</v>
      </c>
      <c r="Q14">
        <v>116.52</v>
      </c>
    </row>
    <row r="15" spans="1:29" x14ac:dyDescent="0.25">
      <c r="A15" t="s">
        <v>11</v>
      </c>
      <c r="I15" s="20"/>
      <c r="J15">
        <v>7.7</v>
      </c>
      <c r="K15" t="s">
        <v>65</v>
      </c>
      <c r="L15">
        <v>2017</v>
      </c>
      <c r="O15">
        <v>2020</v>
      </c>
      <c r="P15" s="76">
        <v>498.93</v>
      </c>
      <c r="Q15">
        <f>SUM(J39:J58)</f>
        <v>155.49</v>
      </c>
    </row>
    <row r="16" spans="1:29" x14ac:dyDescent="0.25">
      <c r="A16" t="s">
        <v>13</v>
      </c>
      <c r="I16" s="20"/>
      <c r="J16">
        <v>5</v>
      </c>
      <c r="K16" t="s">
        <v>65</v>
      </c>
      <c r="L16">
        <v>2017</v>
      </c>
      <c r="O16">
        <v>2021</v>
      </c>
      <c r="P16" s="76">
        <v>862.53</v>
      </c>
      <c r="Q16">
        <f>SUM(J59:J92)</f>
        <v>332.24</v>
      </c>
    </row>
    <row r="17" spans="1:17" x14ac:dyDescent="0.25">
      <c r="A17" t="s">
        <v>14</v>
      </c>
      <c r="I17" s="20"/>
      <c r="J17">
        <v>3.36</v>
      </c>
      <c r="K17" t="s">
        <v>65</v>
      </c>
      <c r="L17">
        <v>2017</v>
      </c>
      <c r="O17">
        <v>2022</v>
      </c>
      <c r="P17" s="76">
        <v>1389</v>
      </c>
      <c r="Q17">
        <v>450</v>
      </c>
    </row>
    <row r="18" spans="1:17" x14ac:dyDescent="0.25">
      <c r="A18" t="s">
        <v>15</v>
      </c>
      <c r="I18" s="20"/>
      <c r="J18">
        <v>15.84</v>
      </c>
      <c r="K18" t="s">
        <v>65</v>
      </c>
      <c r="L18">
        <v>2017</v>
      </c>
      <c r="O18">
        <v>2023</v>
      </c>
      <c r="P18" s="76">
        <f>+P17+Q18</f>
        <v>1551.3</v>
      </c>
      <c r="Q18">
        <f>+SUM(J157:J173)</f>
        <v>162.30000000000001</v>
      </c>
    </row>
    <row r="19" spans="1:17" x14ac:dyDescent="0.25">
      <c r="A19" t="s">
        <v>16</v>
      </c>
      <c r="I19" s="20"/>
      <c r="J19">
        <v>7.7</v>
      </c>
      <c r="K19" t="s">
        <v>65</v>
      </c>
      <c r="L19">
        <v>2017</v>
      </c>
      <c r="O19">
        <v>2024</v>
      </c>
      <c r="P19" s="76">
        <f>+P18+Q19</f>
        <v>1640.11</v>
      </c>
      <c r="Q19">
        <f>+SUM(J174:J183)</f>
        <v>88.81</v>
      </c>
    </row>
    <row r="20" spans="1:17" x14ac:dyDescent="0.25">
      <c r="A20" t="s">
        <v>17</v>
      </c>
      <c r="I20" s="20"/>
      <c r="J20">
        <v>7.7</v>
      </c>
      <c r="K20" t="s">
        <v>65</v>
      </c>
      <c r="L20">
        <v>2018</v>
      </c>
      <c r="O20">
        <v>2025</v>
      </c>
      <c r="P20" s="76">
        <f>+P19+Q20</f>
        <v>1753.51</v>
      </c>
      <c r="Q20">
        <f>+SUM(J184:J194)</f>
        <v>113.4</v>
      </c>
    </row>
    <row r="21" spans="1:17" x14ac:dyDescent="0.25">
      <c r="A21" t="s">
        <v>18</v>
      </c>
      <c r="I21" s="20"/>
      <c r="J21">
        <v>7.7</v>
      </c>
      <c r="K21" t="s">
        <v>65</v>
      </c>
      <c r="L21">
        <v>2018</v>
      </c>
    </row>
    <row r="22" spans="1:17" x14ac:dyDescent="0.25">
      <c r="A22" t="s">
        <v>14</v>
      </c>
      <c r="I22" s="20"/>
      <c r="J22">
        <v>3.6</v>
      </c>
      <c r="K22" t="s">
        <v>65</v>
      </c>
      <c r="L22">
        <v>2018</v>
      </c>
    </row>
    <row r="23" spans="1:17" x14ac:dyDescent="0.25">
      <c r="A23" t="s">
        <v>22</v>
      </c>
      <c r="I23" s="20"/>
      <c r="J23">
        <v>7.63</v>
      </c>
      <c r="K23" t="s">
        <v>65</v>
      </c>
      <c r="L23">
        <v>2018</v>
      </c>
    </row>
    <row r="24" spans="1:17" x14ac:dyDescent="0.25">
      <c r="A24" t="s">
        <v>23</v>
      </c>
      <c r="I24" s="20"/>
      <c r="J24">
        <v>7.6</v>
      </c>
      <c r="K24" t="s">
        <v>65</v>
      </c>
      <c r="L24">
        <v>2018</v>
      </c>
    </row>
    <row r="25" spans="1:17" x14ac:dyDescent="0.25">
      <c r="A25" t="s">
        <v>24</v>
      </c>
      <c r="I25" s="20"/>
      <c r="J25">
        <v>7.6</v>
      </c>
      <c r="K25" t="s">
        <v>65</v>
      </c>
      <c r="L25">
        <v>2019</v>
      </c>
    </row>
    <row r="26" spans="1:17" x14ac:dyDescent="0.25">
      <c r="A26" t="s">
        <v>25</v>
      </c>
      <c r="I26" s="20"/>
      <c r="J26">
        <v>5.4749999999999996</v>
      </c>
      <c r="K26" t="s">
        <v>65</v>
      </c>
      <c r="L26">
        <v>2019</v>
      </c>
    </row>
    <row r="27" spans="1:17" x14ac:dyDescent="0.25">
      <c r="A27" t="s">
        <v>26</v>
      </c>
      <c r="I27" s="20"/>
      <c r="J27">
        <v>13</v>
      </c>
      <c r="K27" t="s">
        <v>65</v>
      </c>
      <c r="L27">
        <v>2019</v>
      </c>
    </row>
    <row r="28" spans="1:17" x14ac:dyDescent="0.25">
      <c r="A28" t="s">
        <v>27</v>
      </c>
      <c r="I28" s="20"/>
      <c r="J28">
        <v>7.7</v>
      </c>
      <c r="K28" t="s">
        <v>65</v>
      </c>
      <c r="L28">
        <v>2019</v>
      </c>
    </row>
    <row r="29" spans="1:17" x14ac:dyDescent="0.25">
      <c r="A29" t="s">
        <v>28</v>
      </c>
      <c r="I29" s="20"/>
      <c r="J29">
        <v>11.4</v>
      </c>
      <c r="K29" t="s">
        <v>65</v>
      </c>
      <c r="L29">
        <v>2019</v>
      </c>
    </row>
    <row r="30" spans="1:17" x14ac:dyDescent="0.25">
      <c r="A30" t="s">
        <v>29</v>
      </c>
      <c r="I30" s="20"/>
      <c r="J30">
        <f>10.91-5.475</f>
        <v>5.4350000000000005</v>
      </c>
      <c r="K30" t="s">
        <v>65</v>
      </c>
      <c r="L30">
        <v>2019</v>
      </c>
    </row>
    <row r="31" spans="1:17" x14ac:dyDescent="0.25">
      <c r="A31" t="s">
        <v>30</v>
      </c>
      <c r="I31" s="20"/>
      <c r="J31">
        <v>11.4</v>
      </c>
      <c r="K31" t="s">
        <v>65</v>
      </c>
      <c r="L31">
        <v>2019</v>
      </c>
    </row>
    <row r="32" spans="1:17" x14ac:dyDescent="0.25">
      <c r="A32" t="s">
        <v>31</v>
      </c>
      <c r="I32" s="20"/>
      <c r="J32">
        <v>4.08</v>
      </c>
      <c r="K32" t="s">
        <v>65</v>
      </c>
      <c r="L32">
        <v>2019</v>
      </c>
    </row>
    <row r="33" spans="1:13" x14ac:dyDescent="0.25">
      <c r="A33" t="s">
        <v>32</v>
      </c>
      <c r="I33" s="20"/>
      <c r="J33">
        <v>12</v>
      </c>
      <c r="K33" t="s">
        <v>65</v>
      </c>
      <c r="L33">
        <v>2019</v>
      </c>
      <c r="M33">
        <v>12.96</v>
      </c>
    </row>
    <row r="34" spans="1:13" x14ac:dyDescent="0.25">
      <c r="A34" t="s">
        <v>33</v>
      </c>
      <c r="I34" s="20"/>
      <c r="J34">
        <v>6</v>
      </c>
      <c r="K34" t="s">
        <v>65</v>
      </c>
      <c r="L34">
        <v>2019</v>
      </c>
    </row>
    <row r="35" spans="1:13" x14ac:dyDescent="0.25">
      <c r="A35" t="s">
        <v>34</v>
      </c>
      <c r="I35" s="20"/>
      <c r="J35">
        <v>7.83</v>
      </c>
      <c r="K35" t="s">
        <v>65</v>
      </c>
      <c r="L35">
        <v>2019</v>
      </c>
      <c r="M35">
        <v>8.7750000000000004</v>
      </c>
    </row>
    <row r="36" spans="1:13" x14ac:dyDescent="0.25">
      <c r="A36" t="s">
        <v>36</v>
      </c>
      <c r="I36" s="20"/>
      <c r="J36">
        <v>11.4</v>
      </c>
      <c r="K36" t="s">
        <v>65</v>
      </c>
      <c r="L36">
        <v>2019</v>
      </c>
      <c r="M36">
        <v>12.06</v>
      </c>
    </row>
    <row r="37" spans="1:13" x14ac:dyDescent="0.25">
      <c r="A37" t="s">
        <v>35</v>
      </c>
      <c r="I37" s="20"/>
      <c r="J37">
        <v>13.2</v>
      </c>
      <c r="K37" t="s">
        <v>65</v>
      </c>
      <c r="L37">
        <v>2019</v>
      </c>
      <c r="M37">
        <v>16.170000000000002</v>
      </c>
    </row>
    <row r="38" spans="1:13" x14ac:dyDescent="0.25">
      <c r="A38" t="s">
        <v>52</v>
      </c>
      <c r="I38" s="20"/>
      <c r="J38">
        <v>7.7</v>
      </c>
      <c r="K38" t="s">
        <v>65</v>
      </c>
      <c r="L38">
        <v>2019</v>
      </c>
    </row>
    <row r="39" spans="1:13" x14ac:dyDescent="0.25">
      <c r="A39" t="s">
        <v>39</v>
      </c>
      <c r="I39" s="20"/>
      <c r="J39">
        <v>14</v>
      </c>
      <c r="K39" t="s">
        <v>65</v>
      </c>
      <c r="L39">
        <v>2020</v>
      </c>
      <c r="M39">
        <v>12.95</v>
      </c>
    </row>
    <row r="40" spans="1:13" x14ac:dyDescent="0.25">
      <c r="A40" t="s">
        <v>40</v>
      </c>
      <c r="I40" s="20"/>
      <c r="J40">
        <v>2.48</v>
      </c>
      <c r="K40" t="s">
        <v>65</v>
      </c>
      <c r="L40">
        <v>2020</v>
      </c>
      <c r="M40">
        <v>2.48</v>
      </c>
    </row>
    <row r="41" spans="1:13" x14ac:dyDescent="0.25">
      <c r="A41" t="s">
        <v>41</v>
      </c>
      <c r="I41" s="20"/>
      <c r="J41">
        <v>3.1</v>
      </c>
      <c r="K41" t="s">
        <v>65</v>
      </c>
      <c r="L41">
        <v>2020</v>
      </c>
      <c r="M41">
        <v>3.1</v>
      </c>
    </row>
    <row r="42" spans="1:13" x14ac:dyDescent="0.25">
      <c r="A42" t="s">
        <v>42</v>
      </c>
      <c r="I42" s="20"/>
      <c r="J42">
        <v>5.12</v>
      </c>
      <c r="K42" t="s">
        <v>65</v>
      </c>
      <c r="L42">
        <v>2020</v>
      </c>
    </row>
    <row r="43" spans="1:13" x14ac:dyDescent="0.25">
      <c r="A43" t="s">
        <v>43</v>
      </c>
      <c r="I43" s="20"/>
      <c r="J43">
        <v>3.1</v>
      </c>
      <c r="K43" t="s">
        <v>65</v>
      </c>
      <c r="L43">
        <v>2020</v>
      </c>
      <c r="M43">
        <v>3.1</v>
      </c>
    </row>
    <row r="44" spans="1:13" x14ac:dyDescent="0.25">
      <c r="A44" t="s">
        <v>45</v>
      </c>
      <c r="I44" s="20"/>
      <c r="J44">
        <v>7.6</v>
      </c>
      <c r="K44" t="s">
        <v>65</v>
      </c>
      <c r="L44">
        <v>2020</v>
      </c>
      <c r="M44">
        <v>6.16</v>
      </c>
    </row>
    <row r="45" spans="1:13" x14ac:dyDescent="0.25">
      <c r="A45" t="s">
        <v>44</v>
      </c>
      <c r="I45" s="20"/>
      <c r="J45">
        <v>11.4</v>
      </c>
      <c r="K45" t="s">
        <v>65</v>
      </c>
      <c r="L45">
        <v>2020</v>
      </c>
    </row>
    <row r="46" spans="1:13" x14ac:dyDescent="0.25">
      <c r="A46" t="s">
        <v>46</v>
      </c>
      <c r="I46" s="20"/>
      <c r="J46">
        <v>11.4</v>
      </c>
      <c r="K46" t="s">
        <v>65</v>
      </c>
      <c r="L46">
        <v>2020</v>
      </c>
    </row>
    <row r="47" spans="1:13" x14ac:dyDescent="0.25">
      <c r="A47" t="s">
        <v>47</v>
      </c>
      <c r="I47" s="20"/>
      <c r="J47">
        <v>11.4</v>
      </c>
      <c r="K47" t="s">
        <v>65</v>
      </c>
      <c r="L47">
        <v>2020</v>
      </c>
    </row>
    <row r="48" spans="1:13" x14ac:dyDescent="0.25">
      <c r="A48" t="s">
        <v>48</v>
      </c>
      <c r="I48" s="20"/>
      <c r="J48">
        <v>4.95</v>
      </c>
      <c r="K48" t="s">
        <v>65</v>
      </c>
      <c r="L48">
        <v>2020</v>
      </c>
    </row>
    <row r="49" spans="1:15" x14ac:dyDescent="0.25">
      <c r="A49" t="s">
        <v>50</v>
      </c>
      <c r="I49" s="20"/>
      <c r="J49">
        <v>5</v>
      </c>
      <c r="K49" t="s">
        <v>65</v>
      </c>
      <c r="L49">
        <v>2020</v>
      </c>
    </row>
    <row r="50" spans="1:15" x14ac:dyDescent="0.25">
      <c r="A50" t="s">
        <v>49</v>
      </c>
      <c r="I50" s="20"/>
      <c r="J50">
        <v>7</v>
      </c>
      <c r="K50" t="s">
        <v>65</v>
      </c>
      <c r="L50">
        <v>2020</v>
      </c>
    </row>
    <row r="51" spans="1:15" x14ac:dyDescent="0.25">
      <c r="A51" t="s">
        <v>51</v>
      </c>
      <c r="I51" s="20"/>
      <c r="J51">
        <v>11.4</v>
      </c>
      <c r="K51" t="s">
        <v>65</v>
      </c>
      <c r="L51">
        <v>2020</v>
      </c>
      <c r="M51">
        <v>13.44</v>
      </c>
    </row>
    <row r="52" spans="1:15" x14ac:dyDescent="0.25">
      <c r="A52" t="s">
        <v>97</v>
      </c>
      <c r="B52" t="s">
        <v>75</v>
      </c>
      <c r="C52" t="s">
        <v>102</v>
      </c>
      <c r="D52" t="s">
        <v>103</v>
      </c>
      <c r="E52" t="s">
        <v>70</v>
      </c>
      <c r="F52" t="s">
        <v>71</v>
      </c>
      <c r="G52">
        <v>40062</v>
      </c>
      <c r="H52" t="s">
        <v>104</v>
      </c>
      <c r="I52" s="20">
        <v>44141</v>
      </c>
      <c r="J52">
        <v>12</v>
      </c>
      <c r="K52" t="s">
        <v>65</v>
      </c>
      <c r="L52">
        <v>2020</v>
      </c>
      <c r="N52">
        <v>5</v>
      </c>
      <c r="O52" t="s">
        <v>111</v>
      </c>
    </row>
    <row r="53" spans="1:15" x14ac:dyDescent="0.25">
      <c r="A53" t="s">
        <v>105</v>
      </c>
      <c r="B53" t="s">
        <v>76</v>
      </c>
      <c r="C53" t="s">
        <v>106</v>
      </c>
      <c r="D53" t="s">
        <v>107</v>
      </c>
      <c r="E53" t="s">
        <v>108</v>
      </c>
      <c r="F53" t="s">
        <v>71</v>
      </c>
      <c r="G53">
        <v>42539</v>
      </c>
      <c r="H53" t="s">
        <v>112</v>
      </c>
      <c r="I53" s="20">
        <v>44154</v>
      </c>
      <c r="J53">
        <v>3.8</v>
      </c>
      <c r="K53" t="s">
        <v>65</v>
      </c>
      <c r="L53">
        <v>2020</v>
      </c>
      <c r="N53">
        <v>0</v>
      </c>
    </row>
    <row r="54" spans="1:15" x14ac:dyDescent="0.25">
      <c r="A54" t="s">
        <v>53</v>
      </c>
      <c r="B54" t="s">
        <v>76</v>
      </c>
      <c r="C54" t="s">
        <v>106</v>
      </c>
      <c r="D54" t="s">
        <v>107</v>
      </c>
      <c r="E54" t="s">
        <v>108</v>
      </c>
      <c r="F54" t="s">
        <v>71</v>
      </c>
      <c r="G54">
        <v>42539</v>
      </c>
      <c r="H54" t="s">
        <v>109</v>
      </c>
      <c r="I54" s="20">
        <v>44154</v>
      </c>
      <c r="J54">
        <v>6</v>
      </c>
      <c r="K54" t="s">
        <v>65</v>
      </c>
      <c r="L54">
        <v>2020</v>
      </c>
      <c r="N54">
        <v>0</v>
      </c>
    </row>
    <row r="55" spans="1:15" x14ac:dyDescent="0.25">
      <c r="A55" t="s">
        <v>73</v>
      </c>
      <c r="B55" t="s">
        <v>74</v>
      </c>
      <c r="C55" t="s">
        <v>68</v>
      </c>
      <c r="D55" t="s">
        <v>69</v>
      </c>
      <c r="E55" t="s">
        <v>70</v>
      </c>
      <c r="F55" t="s">
        <v>71</v>
      </c>
      <c r="G55">
        <v>40037</v>
      </c>
      <c r="H55" t="s">
        <v>72</v>
      </c>
      <c r="I55" s="20">
        <v>44154</v>
      </c>
      <c r="J55">
        <v>4</v>
      </c>
      <c r="K55" t="s">
        <v>65</v>
      </c>
      <c r="L55">
        <v>2020</v>
      </c>
      <c r="M55">
        <v>5</v>
      </c>
      <c r="N55">
        <v>0</v>
      </c>
    </row>
    <row r="56" spans="1:15" x14ac:dyDescent="0.25">
      <c r="A56" t="s">
        <v>118</v>
      </c>
      <c r="B56" t="s">
        <v>77</v>
      </c>
      <c r="C56" t="s">
        <v>119</v>
      </c>
      <c r="D56" t="s">
        <v>120</v>
      </c>
      <c r="E56" t="s">
        <v>121</v>
      </c>
      <c r="F56" t="s">
        <v>71</v>
      </c>
      <c r="G56">
        <v>40484</v>
      </c>
      <c r="H56" t="s">
        <v>122</v>
      </c>
      <c r="I56" s="20">
        <v>44154</v>
      </c>
      <c r="J56">
        <v>4.34</v>
      </c>
      <c r="K56" t="s">
        <v>65</v>
      </c>
      <c r="L56">
        <v>2020</v>
      </c>
      <c r="M56">
        <v>4.34</v>
      </c>
      <c r="N56">
        <v>0</v>
      </c>
    </row>
    <row r="57" spans="1:15" x14ac:dyDescent="0.25">
      <c r="A57" t="s">
        <v>54</v>
      </c>
      <c r="B57" t="s">
        <v>123</v>
      </c>
      <c r="C57" t="s">
        <v>124</v>
      </c>
      <c r="D57" t="s">
        <v>125</v>
      </c>
      <c r="E57" t="s">
        <v>121</v>
      </c>
      <c r="F57" t="s">
        <v>71</v>
      </c>
      <c r="G57">
        <v>40418</v>
      </c>
      <c r="H57" t="s">
        <v>138</v>
      </c>
      <c r="I57" s="20">
        <v>44159</v>
      </c>
      <c r="J57">
        <v>2.4</v>
      </c>
      <c r="K57" t="s">
        <v>65</v>
      </c>
      <c r="L57">
        <v>2020</v>
      </c>
      <c r="M57">
        <v>2.4</v>
      </c>
      <c r="N57">
        <v>0</v>
      </c>
    </row>
    <row r="58" spans="1:15" x14ac:dyDescent="0.25">
      <c r="A58" t="s">
        <v>55</v>
      </c>
      <c r="C58" t="s">
        <v>126</v>
      </c>
      <c r="D58" t="s">
        <v>99</v>
      </c>
      <c r="E58" t="s">
        <v>100</v>
      </c>
      <c r="F58" t="s">
        <v>71</v>
      </c>
      <c r="G58">
        <v>40330</v>
      </c>
      <c r="H58" t="s">
        <v>127</v>
      </c>
      <c r="I58" s="20">
        <v>44188</v>
      </c>
      <c r="J58">
        <v>25</v>
      </c>
      <c r="K58" t="s">
        <v>65</v>
      </c>
      <c r="L58">
        <v>2020</v>
      </c>
      <c r="M58">
        <v>25</v>
      </c>
      <c r="N58">
        <v>0</v>
      </c>
    </row>
    <row r="59" spans="1:15" x14ac:dyDescent="0.25">
      <c r="A59" t="s">
        <v>128</v>
      </c>
      <c r="B59" t="s">
        <v>78</v>
      </c>
      <c r="C59" t="s">
        <v>98</v>
      </c>
      <c r="D59" t="s">
        <v>99</v>
      </c>
      <c r="E59" t="s">
        <v>100</v>
      </c>
      <c r="F59" t="s">
        <v>71</v>
      </c>
      <c r="G59">
        <v>40330</v>
      </c>
      <c r="H59" t="s">
        <v>101</v>
      </c>
      <c r="I59" s="20">
        <v>44202</v>
      </c>
      <c r="J59">
        <v>4.08</v>
      </c>
      <c r="K59" t="s">
        <v>65</v>
      </c>
      <c r="L59">
        <v>2021</v>
      </c>
      <c r="N59">
        <v>0</v>
      </c>
    </row>
    <row r="60" spans="1:15" x14ac:dyDescent="0.25">
      <c r="A60" t="s">
        <v>131</v>
      </c>
      <c r="B60" t="s">
        <v>79</v>
      </c>
      <c r="C60" t="s">
        <v>129</v>
      </c>
      <c r="D60" t="s">
        <v>99</v>
      </c>
      <c r="E60" t="s">
        <v>100</v>
      </c>
      <c r="F60" t="s">
        <v>71</v>
      </c>
      <c r="G60">
        <v>40330</v>
      </c>
      <c r="H60" t="s">
        <v>130</v>
      </c>
      <c r="I60" s="20">
        <v>44202</v>
      </c>
      <c r="J60">
        <v>3.1</v>
      </c>
      <c r="K60" t="s">
        <v>65</v>
      </c>
      <c r="L60">
        <v>2021</v>
      </c>
      <c r="M60">
        <v>3.1</v>
      </c>
      <c r="N60">
        <v>0</v>
      </c>
    </row>
    <row r="61" spans="1:15" x14ac:dyDescent="0.25">
      <c r="A61" t="s">
        <v>250</v>
      </c>
      <c r="B61" t="s">
        <v>132</v>
      </c>
      <c r="C61" t="s">
        <v>136</v>
      </c>
      <c r="D61" t="s">
        <v>134</v>
      </c>
      <c r="E61" t="s">
        <v>135</v>
      </c>
      <c r="F61" t="s">
        <v>71</v>
      </c>
      <c r="G61">
        <v>40422</v>
      </c>
      <c r="H61" t="s">
        <v>137</v>
      </c>
      <c r="I61" s="20">
        <v>44210</v>
      </c>
      <c r="J61">
        <v>7</v>
      </c>
      <c r="K61" t="s">
        <v>65</v>
      </c>
      <c r="L61">
        <v>2021</v>
      </c>
      <c r="M61">
        <v>7.6</v>
      </c>
      <c r="N61">
        <v>0</v>
      </c>
    </row>
    <row r="62" spans="1:15" x14ac:dyDescent="0.25">
      <c r="A62" t="s">
        <v>143</v>
      </c>
      <c r="B62" t="s">
        <v>139</v>
      </c>
      <c r="C62" t="s">
        <v>140</v>
      </c>
      <c r="D62" t="s">
        <v>141</v>
      </c>
      <c r="E62" t="s">
        <v>70</v>
      </c>
      <c r="F62" t="s">
        <v>71</v>
      </c>
      <c r="G62">
        <v>40033</v>
      </c>
      <c r="H62" t="s">
        <v>142</v>
      </c>
      <c r="I62" s="20">
        <v>44218</v>
      </c>
      <c r="J62">
        <v>29.6</v>
      </c>
      <c r="K62" t="s">
        <v>65</v>
      </c>
      <c r="L62">
        <v>2021</v>
      </c>
      <c r="M62">
        <v>29.8</v>
      </c>
      <c r="N62">
        <v>0</v>
      </c>
    </row>
    <row r="63" spans="1:15" x14ac:dyDescent="0.25">
      <c r="A63" t="s">
        <v>146</v>
      </c>
      <c r="B63" t="s">
        <v>133</v>
      </c>
      <c r="C63" t="s">
        <v>144</v>
      </c>
      <c r="D63" t="s">
        <v>107</v>
      </c>
      <c r="E63" t="s">
        <v>108</v>
      </c>
      <c r="F63" t="s">
        <v>71</v>
      </c>
      <c r="G63">
        <v>42539</v>
      </c>
      <c r="H63" t="s">
        <v>145</v>
      </c>
      <c r="I63" s="20">
        <v>44231</v>
      </c>
      <c r="J63">
        <v>6</v>
      </c>
      <c r="K63" t="s">
        <v>65</v>
      </c>
      <c r="L63">
        <v>2021</v>
      </c>
      <c r="M63">
        <v>7.2</v>
      </c>
      <c r="N63">
        <v>0</v>
      </c>
    </row>
    <row r="64" spans="1:15" x14ac:dyDescent="0.25">
      <c r="A64" t="s">
        <v>150</v>
      </c>
      <c r="B64" t="s">
        <v>82</v>
      </c>
      <c r="C64" t="s">
        <v>147</v>
      </c>
      <c r="D64" t="s">
        <v>148</v>
      </c>
      <c r="E64" t="s">
        <v>108</v>
      </c>
      <c r="F64" t="s">
        <v>71</v>
      </c>
      <c r="G64">
        <v>40437</v>
      </c>
      <c r="H64" t="s">
        <v>149</v>
      </c>
      <c r="I64" s="20">
        <v>44237</v>
      </c>
      <c r="J64">
        <v>16</v>
      </c>
      <c r="K64" t="s">
        <v>65</v>
      </c>
      <c r="L64">
        <v>2021</v>
      </c>
      <c r="M64">
        <v>15.68</v>
      </c>
      <c r="N64">
        <v>0</v>
      </c>
    </row>
    <row r="65" spans="1:15" x14ac:dyDescent="0.25">
      <c r="A65" t="s">
        <v>160</v>
      </c>
      <c r="B65" t="s">
        <v>81</v>
      </c>
      <c r="C65" t="s">
        <v>156</v>
      </c>
      <c r="D65" t="s">
        <v>157</v>
      </c>
      <c r="E65" t="s">
        <v>158</v>
      </c>
      <c r="F65" t="s">
        <v>71</v>
      </c>
      <c r="G65">
        <v>40444</v>
      </c>
      <c r="H65" t="s">
        <v>159</v>
      </c>
      <c r="I65" s="20">
        <v>44237</v>
      </c>
      <c r="J65">
        <v>22.8</v>
      </c>
      <c r="K65" t="s">
        <v>65</v>
      </c>
      <c r="L65">
        <v>2021</v>
      </c>
      <c r="M65">
        <v>24</v>
      </c>
      <c r="N65">
        <v>0</v>
      </c>
    </row>
    <row r="66" spans="1:15" x14ac:dyDescent="0.25">
      <c r="A66" t="s">
        <v>161</v>
      </c>
      <c r="B66" t="s">
        <v>83</v>
      </c>
      <c r="C66" t="s">
        <v>162</v>
      </c>
      <c r="D66" t="s">
        <v>157</v>
      </c>
      <c r="E66" t="s">
        <v>158</v>
      </c>
      <c r="F66" t="s">
        <v>71</v>
      </c>
      <c r="G66">
        <v>40444</v>
      </c>
      <c r="H66" t="s">
        <v>163</v>
      </c>
      <c r="I66" s="20">
        <v>44259</v>
      </c>
      <c r="J66">
        <v>10</v>
      </c>
      <c r="K66" t="s">
        <v>65</v>
      </c>
      <c r="L66">
        <v>2021</v>
      </c>
      <c r="M66">
        <v>11.2</v>
      </c>
      <c r="N66">
        <v>0</v>
      </c>
    </row>
    <row r="67" spans="1:15" x14ac:dyDescent="0.25">
      <c r="A67" t="s">
        <v>164</v>
      </c>
      <c r="B67" t="s">
        <v>84</v>
      </c>
      <c r="C67" t="s">
        <v>165</v>
      </c>
      <c r="D67" t="s">
        <v>99</v>
      </c>
      <c r="E67" t="s">
        <v>100</v>
      </c>
      <c r="F67" t="s">
        <v>71</v>
      </c>
      <c r="G67">
        <v>40330</v>
      </c>
      <c r="H67" t="s">
        <v>166</v>
      </c>
      <c r="I67" s="20">
        <v>44271</v>
      </c>
      <c r="J67">
        <v>11.4</v>
      </c>
      <c r="K67" t="s">
        <v>65</v>
      </c>
      <c r="L67">
        <v>2021</v>
      </c>
      <c r="M67">
        <v>12</v>
      </c>
      <c r="N67">
        <v>0</v>
      </c>
    </row>
    <row r="68" spans="1:15" x14ac:dyDescent="0.25">
      <c r="A68" t="s">
        <v>167</v>
      </c>
      <c r="B68" t="s">
        <v>86</v>
      </c>
      <c r="C68" t="s">
        <v>168</v>
      </c>
      <c r="D68" t="s">
        <v>169</v>
      </c>
      <c r="E68" t="s">
        <v>70</v>
      </c>
      <c r="F68" t="s">
        <v>71</v>
      </c>
      <c r="G68">
        <v>40052</v>
      </c>
      <c r="H68" t="s">
        <v>170</v>
      </c>
      <c r="I68" s="20">
        <v>44284</v>
      </c>
      <c r="J68">
        <v>10</v>
      </c>
      <c r="K68" t="s">
        <v>65</v>
      </c>
      <c r="L68">
        <v>2021</v>
      </c>
      <c r="M68">
        <v>13.6</v>
      </c>
      <c r="N68">
        <v>0</v>
      </c>
    </row>
    <row r="69" spans="1:15" x14ac:dyDescent="0.25">
      <c r="A69" t="s">
        <v>171</v>
      </c>
      <c r="B69" t="s">
        <v>85</v>
      </c>
      <c r="C69" t="s">
        <v>172</v>
      </c>
      <c r="D69" t="s">
        <v>169</v>
      </c>
      <c r="E69" t="s">
        <v>70</v>
      </c>
      <c r="F69" t="s">
        <v>71</v>
      </c>
      <c r="G69">
        <v>40052</v>
      </c>
      <c r="H69" t="s">
        <v>173</v>
      </c>
      <c r="I69" s="20">
        <v>44284</v>
      </c>
      <c r="J69">
        <v>7.6</v>
      </c>
      <c r="K69" t="s">
        <v>65</v>
      </c>
      <c r="L69">
        <v>2021</v>
      </c>
      <c r="M69">
        <v>7.68</v>
      </c>
      <c r="N69">
        <v>0</v>
      </c>
    </row>
    <row r="70" spans="1:15" x14ac:dyDescent="0.25">
      <c r="A70" t="s">
        <v>176</v>
      </c>
      <c r="B70" t="s">
        <v>87</v>
      </c>
      <c r="C70" t="s">
        <v>174</v>
      </c>
      <c r="D70" t="s">
        <v>99</v>
      </c>
      <c r="E70" t="s">
        <v>100</v>
      </c>
      <c r="F70" t="s">
        <v>71</v>
      </c>
      <c r="G70">
        <v>40330</v>
      </c>
      <c r="H70" t="s">
        <v>175</v>
      </c>
      <c r="I70" s="20">
        <v>44300</v>
      </c>
      <c r="J70">
        <v>10</v>
      </c>
      <c r="K70" t="s">
        <v>65</v>
      </c>
      <c r="L70">
        <v>2021</v>
      </c>
      <c r="M70">
        <v>9.6</v>
      </c>
      <c r="N70">
        <v>0</v>
      </c>
    </row>
    <row r="71" spans="1:15" x14ac:dyDescent="0.25">
      <c r="A71" t="s">
        <v>184</v>
      </c>
      <c r="B71" t="s">
        <v>88</v>
      </c>
      <c r="C71" t="s">
        <v>177</v>
      </c>
      <c r="D71" t="s">
        <v>157</v>
      </c>
      <c r="E71" t="s">
        <v>158</v>
      </c>
      <c r="F71" t="s">
        <v>71</v>
      </c>
      <c r="G71">
        <v>40444</v>
      </c>
      <c r="H71" t="s">
        <v>178</v>
      </c>
      <c r="I71" s="20">
        <v>44300</v>
      </c>
      <c r="J71">
        <v>11.4</v>
      </c>
      <c r="K71" t="s">
        <v>65</v>
      </c>
      <c r="L71">
        <v>2021</v>
      </c>
      <c r="M71">
        <v>13.44</v>
      </c>
      <c r="N71">
        <v>0</v>
      </c>
    </row>
    <row r="72" spans="1:15" x14ac:dyDescent="0.25">
      <c r="A72" t="s">
        <v>184</v>
      </c>
      <c r="B72" t="s">
        <v>88</v>
      </c>
      <c r="C72" t="s">
        <v>177</v>
      </c>
      <c r="D72" t="s">
        <v>157</v>
      </c>
      <c r="E72" t="s">
        <v>158</v>
      </c>
      <c r="F72" t="s">
        <v>71</v>
      </c>
      <c r="G72">
        <v>40444</v>
      </c>
      <c r="H72" t="s">
        <v>179</v>
      </c>
      <c r="I72" s="20">
        <v>44300</v>
      </c>
      <c r="J72">
        <v>3.2</v>
      </c>
      <c r="K72" t="s">
        <v>65</v>
      </c>
      <c r="L72">
        <v>2021</v>
      </c>
      <c r="M72">
        <v>3.8</v>
      </c>
      <c r="N72">
        <v>0</v>
      </c>
    </row>
    <row r="73" spans="1:15" x14ac:dyDescent="0.25">
      <c r="A73" t="s">
        <v>182</v>
      </c>
      <c r="B73" t="s">
        <v>89</v>
      </c>
      <c r="C73" t="s">
        <v>180</v>
      </c>
      <c r="D73" t="s">
        <v>157</v>
      </c>
      <c r="E73" t="s">
        <v>158</v>
      </c>
      <c r="F73" t="s">
        <v>71</v>
      </c>
      <c r="G73">
        <v>40444</v>
      </c>
      <c r="H73" t="s">
        <v>181</v>
      </c>
      <c r="I73" s="20">
        <v>44313</v>
      </c>
      <c r="J73">
        <v>7.6</v>
      </c>
      <c r="K73" t="s">
        <v>65</v>
      </c>
      <c r="L73">
        <v>2021</v>
      </c>
      <c r="M73">
        <v>4</v>
      </c>
      <c r="N73">
        <v>4.5</v>
      </c>
      <c r="O73" t="s">
        <v>183</v>
      </c>
    </row>
    <row r="74" spans="1:15" x14ac:dyDescent="0.25">
      <c r="A74" t="s">
        <v>187</v>
      </c>
      <c r="B74" t="s">
        <v>90</v>
      </c>
      <c r="C74" t="s">
        <v>185</v>
      </c>
      <c r="D74" t="s">
        <v>134</v>
      </c>
      <c r="E74" t="s">
        <v>135</v>
      </c>
      <c r="F74" t="s">
        <v>71</v>
      </c>
      <c r="G74">
        <v>40422</v>
      </c>
      <c r="H74" t="s">
        <v>186</v>
      </c>
      <c r="I74" s="20">
        <v>44350</v>
      </c>
      <c r="J74">
        <v>6.6</v>
      </c>
      <c r="K74" t="s">
        <v>65</v>
      </c>
      <c r="L74">
        <v>2021</v>
      </c>
      <c r="M74">
        <v>7.98</v>
      </c>
      <c r="N74">
        <v>0</v>
      </c>
    </row>
    <row r="75" spans="1:15" x14ac:dyDescent="0.25">
      <c r="A75" t="s">
        <v>190</v>
      </c>
      <c r="B75" t="s">
        <v>91</v>
      </c>
      <c r="C75" t="s">
        <v>188</v>
      </c>
      <c r="D75" t="s">
        <v>157</v>
      </c>
      <c r="E75" t="s">
        <v>158</v>
      </c>
      <c r="F75" t="s">
        <v>71</v>
      </c>
      <c r="G75">
        <v>40444</v>
      </c>
      <c r="H75" t="s">
        <v>189</v>
      </c>
      <c r="I75" s="20">
        <v>44356</v>
      </c>
      <c r="J75">
        <v>5</v>
      </c>
      <c r="K75" t="s">
        <v>65</v>
      </c>
      <c r="L75">
        <v>2021</v>
      </c>
      <c r="M75">
        <v>4</v>
      </c>
      <c r="N75">
        <v>0</v>
      </c>
    </row>
    <row r="76" spans="1:15" x14ac:dyDescent="0.25">
      <c r="A76" t="s">
        <v>193</v>
      </c>
      <c r="B76" t="s">
        <v>92</v>
      </c>
      <c r="C76" t="s">
        <v>191</v>
      </c>
      <c r="D76" t="s">
        <v>107</v>
      </c>
      <c r="E76" t="s">
        <v>108</v>
      </c>
      <c r="F76" t="s">
        <v>71</v>
      </c>
      <c r="G76">
        <v>42539</v>
      </c>
      <c r="H76" t="s">
        <v>192</v>
      </c>
      <c r="I76" s="20">
        <v>44357</v>
      </c>
      <c r="J76">
        <v>15</v>
      </c>
      <c r="K76" t="s">
        <v>65</v>
      </c>
      <c r="L76">
        <v>2021</v>
      </c>
      <c r="M76">
        <v>16</v>
      </c>
      <c r="N76">
        <v>0</v>
      </c>
    </row>
    <row r="77" spans="1:15" x14ac:dyDescent="0.25">
      <c r="A77" t="s">
        <v>196</v>
      </c>
      <c r="B77" t="s">
        <v>93</v>
      </c>
      <c r="C77" t="s">
        <v>194</v>
      </c>
      <c r="D77" t="s">
        <v>157</v>
      </c>
      <c r="E77" t="s">
        <v>158</v>
      </c>
      <c r="F77" t="s">
        <v>71</v>
      </c>
      <c r="G77">
        <v>40444</v>
      </c>
      <c r="H77" t="s">
        <v>195</v>
      </c>
      <c r="I77" s="20">
        <v>44369</v>
      </c>
      <c r="J77">
        <v>5</v>
      </c>
      <c r="K77" t="s">
        <v>65</v>
      </c>
      <c r="L77">
        <v>2021</v>
      </c>
      <c r="M77">
        <v>4</v>
      </c>
      <c r="N77">
        <v>0</v>
      </c>
    </row>
    <row r="78" spans="1:15" x14ac:dyDescent="0.25">
      <c r="A78" t="s">
        <v>199</v>
      </c>
      <c r="B78" t="s">
        <v>84</v>
      </c>
      <c r="C78" t="s">
        <v>197</v>
      </c>
      <c r="D78" t="s">
        <v>134</v>
      </c>
      <c r="E78" t="s">
        <v>135</v>
      </c>
      <c r="F78" t="s">
        <v>71</v>
      </c>
      <c r="G78">
        <v>40422</v>
      </c>
      <c r="H78" t="s">
        <v>198</v>
      </c>
      <c r="I78" s="20">
        <v>44369</v>
      </c>
      <c r="J78">
        <v>10</v>
      </c>
      <c r="K78" t="s">
        <v>65</v>
      </c>
      <c r="L78">
        <v>2021</v>
      </c>
      <c r="M78">
        <v>11.2</v>
      </c>
      <c r="N78">
        <v>0</v>
      </c>
    </row>
    <row r="79" spans="1:15" x14ac:dyDescent="0.25">
      <c r="A79" t="s">
        <v>202</v>
      </c>
      <c r="B79" t="s">
        <v>94</v>
      </c>
      <c r="C79" t="s">
        <v>200</v>
      </c>
      <c r="D79" t="s">
        <v>134</v>
      </c>
      <c r="E79" t="s">
        <v>135</v>
      </c>
      <c r="F79" t="s">
        <v>71</v>
      </c>
      <c r="G79">
        <v>40422</v>
      </c>
      <c r="H79" t="s">
        <v>201</v>
      </c>
      <c r="I79" s="20">
        <v>44399</v>
      </c>
      <c r="J79">
        <v>25</v>
      </c>
      <c r="K79" t="s">
        <v>65</v>
      </c>
      <c r="L79">
        <v>2021</v>
      </c>
      <c r="M79">
        <v>24</v>
      </c>
      <c r="N79">
        <v>0</v>
      </c>
    </row>
    <row r="80" spans="1:15" x14ac:dyDescent="0.25">
      <c r="A80" t="s">
        <v>205</v>
      </c>
      <c r="B80" t="s">
        <v>95</v>
      </c>
      <c r="C80" t="s">
        <v>203</v>
      </c>
      <c r="D80" t="s">
        <v>120</v>
      </c>
      <c r="E80" t="s">
        <v>121</v>
      </c>
      <c r="F80" t="s">
        <v>71</v>
      </c>
      <c r="G80">
        <v>40484</v>
      </c>
      <c r="H80" t="s">
        <v>204</v>
      </c>
      <c r="I80" s="20">
        <v>44412</v>
      </c>
      <c r="J80">
        <v>2.8</v>
      </c>
      <c r="K80" t="s">
        <v>65</v>
      </c>
      <c r="L80">
        <v>2021</v>
      </c>
      <c r="M80">
        <v>3.8</v>
      </c>
      <c r="N80">
        <v>0</v>
      </c>
    </row>
    <row r="81" spans="1:15" x14ac:dyDescent="0.25">
      <c r="A81" t="s">
        <v>209</v>
      </c>
      <c r="B81" t="s">
        <v>96</v>
      </c>
      <c r="C81" t="s">
        <v>206</v>
      </c>
      <c r="D81" t="s">
        <v>207</v>
      </c>
      <c r="E81" t="s">
        <v>135</v>
      </c>
      <c r="F81" t="s">
        <v>71</v>
      </c>
      <c r="G81">
        <v>40464</v>
      </c>
      <c r="H81" t="s">
        <v>208</v>
      </c>
      <c r="I81" s="20">
        <v>44419</v>
      </c>
      <c r="J81">
        <v>7.6</v>
      </c>
      <c r="K81" t="s">
        <v>65</v>
      </c>
      <c r="L81">
        <v>2021</v>
      </c>
      <c r="M81">
        <v>6.72</v>
      </c>
      <c r="N81">
        <v>5</v>
      </c>
      <c r="O81" t="s">
        <v>183</v>
      </c>
    </row>
    <row r="82" spans="1:15" x14ac:dyDescent="0.25">
      <c r="A82" s="5" t="s">
        <v>212</v>
      </c>
      <c r="B82" s="19" t="s">
        <v>113</v>
      </c>
      <c r="C82" s="19" t="s">
        <v>210</v>
      </c>
      <c r="D82" s="19" t="s">
        <v>157</v>
      </c>
      <c r="E82" s="19" t="s">
        <v>158</v>
      </c>
      <c r="F82" s="19" t="s">
        <v>71</v>
      </c>
      <c r="G82" s="19">
        <v>40444</v>
      </c>
      <c r="H82" s="19" t="s">
        <v>211</v>
      </c>
      <c r="I82" s="20">
        <v>44420</v>
      </c>
      <c r="J82" s="4">
        <v>10</v>
      </c>
      <c r="K82" t="s">
        <v>65</v>
      </c>
      <c r="L82">
        <v>2021</v>
      </c>
      <c r="M82">
        <v>10.88</v>
      </c>
      <c r="N82">
        <v>0</v>
      </c>
    </row>
    <row r="83" spans="1:15" x14ac:dyDescent="0.25">
      <c r="A83" s="6" t="s">
        <v>215</v>
      </c>
      <c r="B83" s="6" t="s">
        <v>114</v>
      </c>
      <c r="C83" s="6" t="s">
        <v>213</v>
      </c>
      <c r="D83" s="6" t="s">
        <v>120</v>
      </c>
      <c r="E83" s="6" t="s">
        <v>121</v>
      </c>
      <c r="F83" s="6" t="s">
        <v>71</v>
      </c>
      <c r="G83" s="6">
        <v>40484</v>
      </c>
      <c r="H83" s="6" t="s">
        <v>214</v>
      </c>
      <c r="I83" s="20">
        <v>44442</v>
      </c>
      <c r="J83" s="11">
        <v>7.6</v>
      </c>
      <c r="K83" t="s">
        <v>65</v>
      </c>
      <c r="L83">
        <v>2021</v>
      </c>
      <c r="M83">
        <v>8</v>
      </c>
      <c r="N83">
        <v>0</v>
      </c>
    </row>
    <row r="84" spans="1:15" x14ac:dyDescent="0.25">
      <c r="A84" s="6" t="s">
        <v>220</v>
      </c>
      <c r="B84" s="6" t="s">
        <v>114</v>
      </c>
      <c r="C84" s="6" t="s">
        <v>216</v>
      </c>
      <c r="D84" s="6" t="s">
        <v>120</v>
      </c>
      <c r="E84" s="6" t="s">
        <v>121</v>
      </c>
      <c r="F84" s="6" t="s">
        <v>71</v>
      </c>
      <c r="G84" s="6">
        <v>40484</v>
      </c>
      <c r="H84" s="6" t="s">
        <v>217</v>
      </c>
      <c r="I84" s="20">
        <v>44442</v>
      </c>
      <c r="J84" s="11">
        <v>7.6</v>
      </c>
      <c r="K84" t="s">
        <v>65</v>
      </c>
      <c r="L84">
        <v>2021</v>
      </c>
      <c r="M84">
        <v>7</v>
      </c>
      <c r="N84">
        <v>0</v>
      </c>
    </row>
    <row r="85" spans="1:15" x14ac:dyDescent="0.25">
      <c r="A85" s="6" t="s">
        <v>221</v>
      </c>
      <c r="B85" s="6" t="s">
        <v>115</v>
      </c>
      <c r="C85" s="6" t="s">
        <v>218</v>
      </c>
      <c r="D85" s="6" t="s">
        <v>125</v>
      </c>
      <c r="E85" s="6" t="s">
        <v>121</v>
      </c>
      <c r="F85" s="6" t="s">
        <v>71</v>
      </c>
      <c r="G85" s="6">
        <v>40419</v>
      </c>
      <c r="H85" s="6" t="s">
        <v>219</v>
      </c>
      <c r="I85" s="20">
        <v>44442</v>
      </c>
      <c r="J85" s="11">
        <v>8</v>
      </c>
      <c r="K85" t="s">
        <v>65</v>
      </c>
      <c r="L85">
        <v>2021</v>
      </c>
      <c r="M85">
        <v>8</v>
      </c>
      <c r="N85">
        <v>0</v>
      </c>
    </row>
    <row r="86" spans="1:15" x14ac:dyDescent="0.25">
      <c r="A86" s="6" t="s">
        <v>224</v>
      </c>
      <c r="B86" s="6" t="s">
        <v>116</v>
      </c>
      <c r="C86" s="6" t="s">
        <v>222</v>
      </c>
      <c r="D86" s="6" t="s">
        <v>99</v>
      </c>
      <c r="E86" s="6" t="s">
        <v>100</v>
      </c>
      <c r="F86" s="6" t="s">
        <v>71</v>
      </c>
      <c r="G86" s="6">
        <v>40330</v>
      </c>
      <c r="H86" s="6" t="s">
        <v>223</v>
      </c>
      <c r="I86" s="20">
        <v>44449</v>
      </c>
      <c r="J86" s="11">
        <v>11.4</v>
      </c>
      <c r="K86" t="s">
        <v>65</v>
      </c>
      <c r="L86">
        <v>2021</v>
      </c>
      <c r="M86">
        <v>14</v>
      </c>
      <c r="N86">
        <v>0</v>
      </c>
    </row>
    <row r="87" spans="1:15" x14ac:dyDescent="0.25">
      <c r="A87" s="13" t="s">
        <v>225</v>
      </c>
      <c r="B87" s="13" t="s">
        <v>117</v>
      </c>
      <c r="C87" s="13" t="s">
        <v>229</v>
      </c>
      <c r="D87" s="13" t="s">
        <v>230</v>
      </c>
      <c r="E87" s="13" t="s">
        <v>135</v>
      </c>
      <c r="F87" s="13" t="s">
        <v>71</v>
      </c>
      <c r="G87" s="13">
        <v>40468</v>
      </c>
      <c r="H87" s="13" t="s">
        <v>231</v>
      </c>
      <c r="I87" s="20">
        <v>44449</v>
      </c>
      <c r="J87" s="14">
        <v>10</v>
      </c>
      <c r="K87" t="s">
        <v>65</v>
      </c>
      <c r="L87" s="12">
        <v>2021</v>
      </c>
      <c r="M87" s="15">
        <v>9</v>
      </c>
      <c r="N87">
        <v>0</v>
      </c>
    </row>
    <row r="88" spans="1:15" x14ac:dyDescent="0.25">
      <c r="A88" s="11" t="s">
        <v>234</v>
      </c>
      <c r="B88" s="11" t="s">
        <v>151</v>
      </c>
      <c r="C88" s="11" t="s">
        <v>232</v>
      </c>
      <c r="D88" s="11" t="s">
        <v>157</v>
      </c>
      <c r="E88" s="11" t="s">
        <v>158</v>
      </c>
      <c r="F88" s="11" t="s">
        <v>71</v>
      </c>
      <c r="G88" s="11">
        <v>40444</v>
      </c>
      <c r="H88" s="11" t="s">
        <v>233</v>
      </c>
      <c r="I88" s="20">
        <v>44455</v>
      </c>
      <c r="J88" s="11">
        <v>7.6</v>
      </c>
      <c r="K88" t="s">
        <v>65</v>
      </c>
      <c r="L88">
        <v>2021</v>
      </c>
      <c r="M88">
        <v>8</v>
      </c>
      <c r="N88">
        <v>0</v>
      </c>
    </row>
    <row r="89" spans="1:15" x14ac:dyDescent="0.25">
      <c r="A89" s="6" t="s">
        <v>80</v>
      </c>
      <c r="B89" s="6" t="s">
        <v>152</v>
      </c>
      <c r="C89" s="6" t="s">
        <v>235</v>
      </c>
      <c r="D89" s="6" t="s">
        <v>236</v>
      </c>
      <c r="E89" s="6" t="s">
        <v>237</v>
      </c>
      <c r="F89" s="6" t="s">
        <v>71</v>
      </c>
      <c r="G89" s="6">
        <v>42716</v>
      </c>
      <c r="H89" s="6" t="s">
        <v>238</v>
      </c>
      <c r="I89" s="20">
        <v>44462</v>
      </c>
      <c r="J89" s="11">
        <v>7.6</v>
      </c>
      <c r="K89" t="s">
        <v>65</v>
      </c>
      <c r="L89">
        <v>2021</v>
      </c>
      <c r="M89">
        <v>8.16</v>
      </c>
      <c r="N89">
        <v>0</v>
      </c>
    </row>
    <row r="90" spans="1:15" x14ac:dyDescent="0.25">
      <c r="A90" s="6" t="s">
        <v>228</v>
      </c>
      <c r="B90" s="6" t="s">
        <v>155</v>
      </c>
      <c r="C90" s="6" t="s">
        <v>241</v>
      </c>
      <c r="D90" s="6" t="s">
        <v>157</v>
      </c>
      <c r="E90" s="6" t="s">
        <v>158</v>
      </c>
      <c r="F90" s="6" t="s">
        <v>71</v>
      </c>
      <c r="G90" s="6">
        <v>40444</v>
      </c>
      <c r="H90" s="6" t="s">
        <v>242</v>
      </c>
      <c r="I90" s="20">
        <v>44482</v>
      </c>
      <c r="J90" s="11">
        <v>14.06</v>
      </c>
      <c r="K90" t="s">
        <v>65</v>
      </c>
      <c r="L90">
        <v>2021</v>
      </c>
      <c r="M90">
        <v>15.2</v>
      </c>
      <c r="N90">
        <v>0</v>
      </c>
    </row>
    <row r="91" spans="1:15" x14ac:dyDescent="0.25">
      <c r="A91" s="6" t="s">
        <v>226</v>
      </c>
      <c r="B91" s="6" t="s">
        <v>153</v>
      </c>
      <c r="C91" s="6" t="s">
        <v>239</v>
      </c>
      <c r="D91" s="6" t="s">
        <v>141</v>
      </c>
      <c r="E91" s="6" t="s">
        <v>70</v>
      </c>
      <c r="F91" s="6" t="s">
        <v>71</v>
      </c>
      <c r="G91" s="6">
        <v>40033</v>
      </c>
      <c r="H91" s="6" t="s">
        <v>240</v>
      </c>
      <c r="I91" s="20">
        <v>44488</v>
      </c>
      <c r="J91" s="11">
        <v>7.6</v>
      </c>
      <c r="K91" t="s">
        <v>65</v>
      </c>
      <c r="L91" s="12">
        <v>2021</v>
      </c>
      <c r="M91">
        <v>7.82</v>
      </c>
      <c r="N91">
        <v>0</v>
      </c>
    </row>
    <row r="92" spans="1:15" x14ac:dyDescent="0.25">
      <c r="A92" s="6" t="s">
        <v>227</v>
      </c>
      <c r="B92" s="6" t="s">
        <v>154</v>
      </c>
      <c r="C92" s="6" t="s">
        <v>243</v>
      </c>
      <c r="D92" s="6" t="s">
        <v>157</v>
      </c>
      <c r="E92" s="6" t="s">
        <v>158</v>
      </c>
      <c r="F92" s="6" t="s">
        <v>71</v>
      </c>
      <c r="G92" s="6">
        <v>40444</v>
      </c>
      <c r="H92" s="6" t="s">
        <v>244</v>
      </c>
      <c r="I92" s="20">
        <v>44489</v>
      </c>
      <c r="J92" s="11">
        <v>4</v>
      </c>
      <c r="K92" t="s">
        <v>65</v>
      </c>
      <c r="L92">
        <v>2021</v>
      </c>
      <c r="M92">
        <v>5</v>
      </c>
      <c r="N92">
        <v>0</v>
      </c>
    </row>
    <row r="93" spans="1:15" x14ac:dyDescent="0.25">
      <c r="A93" s="15" t="s">
        <v>245</v>
      </c>
      <c r="B93" s="15" t="s">
        <v>246</v>
      </c>
      <c r="C93" s="15" t="s">
        <v>247</v>
      </c>
      <c r="D93" s="15" t="s">
        <v>248</v>
      </c>
      <c r="E93" s="15" t="s">
        <v>158</v>
      </c>
      <c r="F93" s="15" t="s">
        <v>71</v>
      </c>
      <c r="G93" s="15">
        <v>40461</v>
      </c>
      <c r="H93" s="15" t="s">
        <v>249</v>
      </c>
      <c r="I93" s="27">
        <v>44501</v>
      </c>
      <c r="J93" s="22">
        <v>4.76</v>
      </c>
      <c r="K93" t="s">
        <v>65</v>
      </c>
      <c r="L93" s="21">
        <v>2021</v>
      </c>
      <c r="M93" s="24">
        <v>7.6</v>
      </c>
      <c r="N93" s="22">
        <v>5</v>
      </c>
      <c r="O93" t="s">
        <v>183</v>
      </c>
    </row>
    <row r="94" spans="1:15" x14ac:dyDescent="0.25">
      <c r="A94" s="11" t="s">
        <v>255</v>
      </c>
      <c r="B94" s="11" t="s">
        <v>254</v>
      </c>
      <c r="C94" s="11" t="s">
        <v>256</v>
      </c>
      <c r="D94" s="11" t="s">
        <v>148</v>
      </c>
      <c r="E94" s="11" t="s">
        <v>121</v>
      </c>
      <c r="F94" s="11" t="s">
        <v>71</v>
      </c>
      <c r="G94" s="11">
        <v>40437</v>
      </c>
      <c r="H94" s="23" t="s">
        <v>257</v>
      </c>
      <c r="I94" s="38">
        <v>44508</v>
      </c>
      <c r="J94" s="6">
        <v>12</v>
      </c>
      <c r="K94" s="23" t="s">
        <v>65</v>
      </c>
      <c r="L94" s="11">
        <v>2021</v>
      </c>
      <c r="M94" s="25">
        <v>12</v>
      </c>
      <c r="N94" s="26">
        <v>0</v>
      </c>
    </row>
    <row r="95" spans="1:15" x14ac:dyDescent="0.25">
      <c r="A95" s="14" t="s">
        <v>259</v>
      </c>
      <c r="B95" s="14" t="s">
        <v>258</v>
      </c>
      <c r="C95" s="14" t="s">
        <v>260</v>
      </c>
      <c r="D95" s="14" t="s">
        <v>134</v>
      </c>
      <c r="E95" s="14" t="s">
        <v>135</v>
      </c>
      <c r="F95" s="14" t="s">
        <v>71</v>
      </c>
      <c r="G95" s="14">
        <v>40422</v>
      </c>
      <c r="H95" s="25" t="s">
        <v>261</v>
      </c>
      <c r="I95" s="38">
        <v>44510</v>
      </c>
      <c r="J95" s="6">
        <v>10</v>
      </c>
      <c r="K95" t="s">
        <v>65</v>
      </c>
      <c r="L95" s="12">
        <v>2021</v>
      </c>
      <c r="M95" s="15">
        <v>10</v>
      </c>
      <c r="N95" s="11">
        <v>0</v>
      </c>
    </row>
    <row r="96" spans="1:15" x14ac:dyDescent="0.25">
      <c r="A96" s="13" t="s">
        <v>263</v>
      </c>
      <c r="B96" s="13" t="s">
        <v>264</v>
      </c>
      <c r="C96" s="13" t="s">
        <v>265</v>
      </c>
      <c r="D96" s="13" t="s">
        <v>157</v>
      </c>
      <c r="E96" s="13" t="s">
        <v>158</v>
      </c>
      <c r="F96" s="13" t="s">
        <v>71</v>
      </c>
      <c r="G96" s="13">
        <v>40444</v>
      </c>
      <c r="H96" s="32" t="s">
        <v>266</v>
      </c>
      <c r="I96" s="38">
        <v>44515</v>
      </c>
      <c r="J96" s="6">
        <v>10</v>
      </c>
      <c r="K96" s="4" t="s">
        <v>65</v>
      </c>
      <c r="L96" s="5">
        <v>2021</v>
      </c>
      <c r="M96">
        <v>11.1</v>
      </c>
      <c r="N96" s="28">
        <v>0</v>
      </c>
    </row>
    <row r="97" spans="1:19" x14ac:dyDescent="0.25">
      <c r="A97" s="14" t="s">
        <v>267</v>
      </c>
      <c r="B97" s="11" t="s">
        <v>268</v>
      </c>
      <c r="C97" s="11" t="s">
        <v>269</v>
      </c>
      <c r="D97" s="14" t="s">
        <v>270</v>
      </c>
      <c r="E97" s="14" t="s">
        <v>135</v>
      </c>
      <c r="F97" s="14" t="s">
        <v>271</v>
      </c>
      <c r="G97" s="14">
        <v>40440</v>
      </c>
      <c r="H97" s="25" t="s">
        <v>272</v>
      </c>
      <c r="I97" s="38">
        <v>44518</v>
      </c>
      <c r="J97" s="6">
        <v>7.6</v>
      </c>
      <c r="K97" t="s">
        <v>65</v>
      </c>
      <c r="L97" s="12">
        <v>2021</v>
      </c>
      <c r="M97" s="24">
        <v>7.6</v>
      </c>
      <c r="N97" s="35">
        <v>4.5</v>
      </c>
      <c r="O97" t="s">
        <v>183</v>
      </c>
    </row>
    <row r="98" spans="1:19" x14ac:dyDescent="0.25">
      <c r="A98" s="13" t="s">
        <v>273</v>
      </c>
      <c r="B98" s="13" t="s">
        <v>274</v>
      </c>
      <c r="C98" s="13" t="s">
        <v>275</v>
      </c>
      <c r="D98" s="13" t="s">
        <v>276</v>
      </c>
      <c r="E98" s="13" t="s">
        <v>135</v>
      </c>
      <c r="F98" s="13" t="s">
        <v>71</v>
      </c>
      <c r="G98" s="13">
        <v>40328</v>
      </c>
      <c r="H98" s="32" t="s">
        <v>277</v>
      </c>
      <c r="I98" s="38">
        <v>44518</v>
      </c>
      <c r="J98" s="13">
        <v>22.2</v>
      </c>
      <c r="K98" t="s">
        <v>65</v>
      </c>
      <c r="L98" s="12">
        <v>2021</v>
      </c>
      <c r="M98" s="4">
        <v>22.6</v>
      </c>
      <c r="N98" s="36"/>
    </row>
    <row r="99" spans="1:19" x14ac:dyDescent="0.25">
      <c r="A99" s="13" t="s">
        <v>279</v>
      </c>
      <c r="B99" s="13" t="s">
        <v>278</v>
      </c>
      <c r="C99" s="13" t="s">
        <v>280</v>
      </c>
      <c r="D99" s="13" t="s">
        <v>276</v>
      </c>
      <c r="E99" s="13" t="s">
        <v>135</v>
      </c>
      <c r="F99" s="13" t="s">
        <v>71</v>
      </c>
      <c r="G99" s="13">
        <v>40328</v>
      </c>
      <c r="H99" s="32" t="s">
        <v>281</v>
      </c>
      <c r="I99" s="38">
        <v>44519</v>
      </c>
      <c r="J99" s="13">
        <v>11.8</v>
      </c>
      <c r="K99" t="s">
        <v>65</v>
      </c>
      <c r="L99" s="12">
        <v>2021</v>
      </c>
      <c r="M99">
        <v>12.5</v>
      </c>
      <c r="N99" s="36"/>
    </row>
    <row r="100" spans="1:19" x14ac:dyDescent="0.25">
      <c r="A100" s="6" t="s">
        <v>283</v>
      </c>
      <c r="B100" s="6" t="s">
        <v>282</v>
      </c>
      <c r="C100" s="6" t="s">
        <v>284</v>
      </c>
      <c r="D100" s="6" t="s">
        <v>120</v>
      </c>
      <c r="E100" s="6" t="s">
        <v>121</v>
      </c>
      <c r="F100" s="6" t="s">
        <v>71</v>
      </c>
      <c r="G100" s="6">
        <v>40484</v>
      </c>
      <c r="H100" s="33" t="s">
        <v>285</v>
      </c>
      <c r="I100" s="38">
        <v>44523</v>
      </c>
      <c r="J100" s="6">
        <v>7.2</v>
      </c>
      <c r="K100" t="s">
        <v>65</v>
      </c>
      <c r="L100" s="12">
        <v>2021</v>
      </c>
      <c r="M100" s="24">
        <v>7.6</v>
      </c>
      <c r="N100" s="36"/>
    </row>
    <row r="101" spans="1:19" x14ac:dyDescent="0.25">
      <c r="A101" s="6" t="s">
        <v>287</v>
      </c>
      <c r="B101" s="11" t="s">
        <v>286</v>
      </c>
      <c r="C101" s="6" t="s">
        <v>288</v>
      </c>
      <c r="D101" s="6" t="s">
        <v>207</v>
      </c>
      <c r="E101" s="11" t="s">
        <v>135</v>
      </c>
      <c r="F101" s="6" t="s">
        <v>71</v>
      </c>
      <c r="G101" s="6">
        <v>40464</v>
      </c>
      <c r="H101" s="33" t="s">
        <v>289</v>
      </c>
      <c r="I101" s="38">
        <v>44532</v>
      </c>
      <c r="J101" s="6">
        <v>3</v>
      </c>
      <c r="K101" t="s">
        <v>65</v>
      </c>
      <c r="L101" s="12">
        <v>2021</v>
      </c>
      <c r="M101">
        <v>3.8</v>
      </c>
      <c r="N101" s="36"/>
      <c r="O101" s="42"/>
    </row>
    <row r="102" spans="1:19" x14ac:dyDescent="0.25">
      <c r="A102" s="13" t="s">
        <v>291</v>
      </c>
      <c r="B102" s="13" t="s">
        <v>89</v>
      </c>
      <c r="C102" s="13" t="s">
        <v>292</v>
      </c>
      <c r="D102" s="13" t="s">
        <v>157</v>
      </c>
      <c r="E102" s="13" t="s">
        <v>158</v>
      </c>
      <c r="F102" s="13" t="s">
        <v>71</v>
      </c>
      <c r="G102" s="13">
        <v>40444</v>
      </c>
      <c r="H102" s="32" t="s">
        <v>293</v>
      </c>
      <c r="I102" s="38">
        <v>44536</v>
      </c>
      <c r="J102" s="13">
        <v>4</v>
      </c>
      <c r="K102" t="s">
        <v>65</v>
      </c>
      <c r="L102" s="12">
        <v>2021</v>
      </c>
      <c r="M102" s="16">
        <v>5</v>
      </c>
      <c r="N102" s="36"/>
      <c r="O102" s="31"/>
    </row>
    <row r="103" spans="1:19" x14ac:dyDescent="0.25">
      <c r="A103" s="13" t="s">
        <v>294</v>
      </c>
      <c r="B103" s="13" t="s">
        <v>290</v>
      </c>
      <c r="C103" s="13" t="s">
        <v>295</v>
      </c>
      <c r="D103" s="13" t="s">
        <v>157</v>
      </c>
      <c r="E103" s="13" t="s">
        <v>158</v>
      </c>
      <c r="F103" s="13" t="s">
        <v>71</v>
      </c>
      <c r="G103" s="13">
        <v>40444</v>
      </c>
      <c r="H103" s="32" t="s">
        <v>296</v>
      </c>
      <c r="I103" s="38">
        <v>44536</v>
      </c>
      <c r="J103" s="34">
        <v>10</v>
      </c>
      <c r="K103" s="29" t="s">
        <v>65</v>
      </c>
      <c r="L103" s="12">
        <v>2021</v>
      </c>
      <c r="M103" s="24">
        <v>10</v>
      </c>
      <c r="N103" s="36"/>
      <c r="O103" s="40"/>
    </row>
    <row r="104" spans="1:19" x14ac:dyDescent="0.25">
      <c r="A104" s="13" t="s">
        <v>297</v>
      </c>
      <c r="B104" s="13" t="s">
        <v>75</v>
      </c>
      <c r="C104" s="13" t="s">
        <v>298</v>
      </c>
      <c r="D104" s="13" t="s">
        <v>69</v>
      </c>
      <c r="E104" s="13" t="s">
        <v>70</v>
      </c>
      <c r="F104" s="13" t="s">
        <v>71</v>
      </c>
      <c r="G104" s="13">
        <v>40037</v>
      </c>
      <c r="H104" s="32" t="s">
        <v>299</v>
      </c>
      <c r="I104" s="38">
        <v>44552</v>
      </c>
      <c r="J104" s="6">
        <v>5</v>
      </c>
      <c r="K104" s="11" t="s">
        <v>65</v>
      </c>
      <c r="L104" s="6">
        <v>2021</v>
      </c>
      <c r="M104" s="25">
        <v>5</v>
      </c>
      <c r="N104" s="41"/>
      <c r="O104" s="31"/>
      <c r="P104" s="39"/>
    </row>
    <row r="105" spans="1:19" x14ac:dyDescent="0.25">
      <c r="A105" s="14" t="s">
        <v>305</v>
      </c>
      <c r="B105" s="11" t="s">
        <v>304</v>
      </c>
      <c r="C105" s="11" t="s">
        <v>306</v>
      </c>
      <c r="D105" s="13" t="s">
        <v>120</v>
      </c>
      <c r="E105" s="14" t="s">
        <v>121</v>
      </c>
      <c r="F105" s="13" t="s">
        <v>252</v>
      </c>
      <c r="G105" s="14">
        <v>40484</v>
      </c>
      <c r="H105" s="11" t="s">
        <v>511</v>
      </c>
      <c r="I105" s="43">
        <v>44620</v>
      </c>
      <c r="J105" s="23">
        <v>12</v>
      </c>
      <c r="K105" s="11" t="s">
        <v>65</v>
      </c>
      <c r="L105" s="11">
        <v>2022</v>
      </c>
      <c r="M105" s="33">
        <v>12</v>
      </c>
      <c r="N105" s="11">
        <v>16</v>
      </c>
      <c r="O105" s="11" t="s">
        <v>262</v>
      </c>
      <c r="P105" s="52"/>
    </row>
    <row r="106" spans="1:19" x14ac:dyDescent="0.25">
      <c r="A106" s="13" t="s">
        <v>303</v>
      </c>
      <c r="B106" s="13" t="s">
        <v>302</v>
      </c>
      <c r="C106" s="13" t="s">
        <v>301</v>
      </c>
      <c r="D106" s="13" t="s">
        <v>120</v>
      </c>
      <c r="E106" s="13" t="s">
        <v>121</v>
      </c>
      <c r="F106" s="13" t="s">
        <v>71</v>
      </c>
      <c r="G106" s="13">
        <v>40484</v>
      </c>
      <c r="H106" s="32" t="s">
        <v>510</v>
      </c>
      <c r="I106" s="38">
        <v>44620</v>
      </c>
      <c r="J106" s="13">
        <v>7.6</v>
      </c>
      <c r="K106" s="11" t="s">
        <v>65</v>
      </c>
      <c r="L106" s="6">
        <v>2022</v>
      </c>
      <c r="M106" s="25">
        <v>7.9</v>
      </c>
      <c r="N106" s="41">
        <v>4.5</v>
      </c>
      <c r="O106" s="11" t="s">
        <v>183</v>
      </c>
      <c r="P106" s="54"/>
      <c r="Q106" s="17"/>
    </row>
    <row r="107" spans="1:19" x14ac:dyDescent="0.25">
      <c r="A107" s="13" t="s">
        <v>310</v>
      </c>
      <c r="B107" s="13" t="s">
        <v>278</v>
      </c>
      <c r="C107" s="13" t="s">
        <v>307</v>
      </c>
      <c r="D107" s="13" t="s">
        <v>99</v>
      </c>
      <c r="E107" s="13" t="s">
        <v>100</v>
      </c>
      <c r="F107" s="13" t="s">
        <v>71</v>
      </c>
      <c r="G107" s="13">
        <v>40330</v>
      </c>
      <c r="H107" s="32" t="s">
        <v>308</v>
      </c>
      <c r="I107" s="38">
        <v>44630</v>
      </c>
      <c r="J107" s="13">
        <v>7.6</v>
      </c>
      <c r="K107" s="11" t="s">
        <v>65</v>
      </c>
      <c r="L107" s="6">
        <v>2022</v>
      </c>
      <c r="M107" s="25">
        <v>7.6</v>
      </c>
      <c r="N107" s="44"/>
      <c r="O107" s="11"/>
      <c r="P107" s="55"/>
      <c r="Q107" s="12"/>
      <c r="R107" s="22"/>
    </row>
    <row r="108" spans="1:19" x14ac:dyDescent="0.25">
      <c r="A108" s="45" t="s">
        <v>313</v>
      </c>
      <c r="B108" s="45" t="s">
        <v>75</v>
      </c>
      <c r="C108" s="45" t="s">
        <v>300</v>
      </c>
      <c r="D108" s="45" t="s">
        <v>148</v>
      </c>
      <c r="E108" s="45" t="s">
        <v>121</v>
      </c>
      <c r="F108" s="45" t="s">
        <v>71</v>
      </c>
      <c r="G108" s="45">
        <v>40467</v>
      </c>
      <c r="H108" s="46" t="s">
        <v>509</v>
      </c>
      <c r="I108" s="47">
        <v>44630</v>
      </c>
      <c r="J108" s="45">
        <v>12.21</v>
      </c>
      <c r="K108" s="48" t="s">
        <v>65</v>
      </c>
      <c r="L108" s="49">
        <v>2022</v>
      </c>
      <c r="M108" s="50">
        <v>12.21</v>
      </c>
      <c r="N108" s="51">
        <v>4.5</v>
      </c>
      <c r="O108" s="48" t="s">
        <v>183</v>
      </c>
      <c r="P108" s="57"/>
      <c r="Q108" s="11"/>
      <c r="R108" s="11"/>
      <c r="S108" s="11"/>
    </row>
    <row r="109" spans="1:19" x14ac:dyDescent="0.25">
      <c r="A109" s="13" t="s">
        <v>311</v>
      </c>
      <c r="B109" s="13" t="s">
        <v>312</v>
      </c>
      <c r="C109" s="13" t="s">
        <v>309</v>
      </c>
      <c r="D109" s="13" t="s">
        <v>134</v>
      </c>
      <c r="E109" s="13" t="s">
        <v>135</v>
      </c>
      <c r="F109" s="13" t="s">
        <v>71</v>
      </c>
      <c r="G109" s="13">
        <v>40422</v>
      </c>
      <c r="H109" s="32" t="s">
        <v>508</v>
      </c>
      <c r="I109" s="38">
        <v>44630</v>
      </c>
      <c r="J109" s="13">
        <v>5</v>
      </c>
      <c r="K109" s="11" t="s">
        <v>65</v>
      </c>
      <c r="L109" s="6">
        <v>2022</v>
      </c>
      <c r="M109" s="25">
        <v>5</v>
      </c>
      <c r="N109" s="44"/>
      <c r="O109" s="11"/>
      <c r="P109" s="56"/>
      <c r="Q109" s="5"/>
    </row>
    <row r="110" spans="1:19" x14ac:dyDescent="0.25">
      <c r="A110" s="13" t="s">
        <v>315</v>
      </c>
      <c r="B110" s="11" t="s">
        <v>314</v>
      </c>
      <c r="C110" s="13" t="s">
        <v>316</v>
      </c>
      <c r="D110" s="13" t="s">
        <v>207</v>
      </c>
      <c r="E110" s="13" t="s">
        <v>135</v>
      </c>
      <c r="F110" s="13" t="s">
        <v>71</v>
      </c>
      <c r="G110" s="13">
        <v>40464</v>
      </c>
      <c r="H110" s="32" t="s">
        <v>317</v>
      </c>
      <c r="I110" s="38">
        <v>44630</v>
      </c>
      <c r="J110" s="13">
        <v>11.4</v>
      </c>
      <c r="K110" s="11" t="s">
        <v>65</v>
      </c>
      <c r="L110" s="6">
        <v>2022</v>
      </c>
      <c r="M110" s="25">
        <v>11.4</v>
      </c>
      <c r="N110" s="59"/>
      <c r="O110" s="11"/>
      <c r="P110" s="53"/>
    </row>
    <row r="111" spans="1:19" x14ac:dyDescent="0.25">
      <c r="A111" s="13" t="s">
        <v>323</v>
      </c>
      <c r="B111" s="13" t="s">
        <v>319</v>
      </c>
      <c r="C111" s="13" t="s">
        <v>327</v>
      </c>
      <c r="D111" s="13" t="s">
        <v>99</v>
      </c>
      <c r="E111" s="13" t="s">
        <v>100</v>
      </c>
      <c r="F111" s="13" t="s">
        <v>71</v>
      </c>
      <c r="G111" s="13">
        <v>40330</v>
      </c>
      <c r="H111" s="32" t="s">
        <v>507</v>
      </c>
      <c r="I111" s="38">
        <v>44655</v>
      </c>
      <c r="J111" s="13">
        <v>7</v>
      </c>
      <c r="K111" s="11" t="s">
        <v>65</v>
      </c>
      <c r="L111" s="6">
        <v>2022</v>
      </c>
      <c r="M111" s="25">
        <v>7</v>
      </c>
      <c r="N111" s="11"/>
      <c r="O111" s="11"/>
      <c r="P111" s="53"/>
    </row>
    <row r="112" spans="1:19" x14ac:dyDescent="0.25">
      <c r="A112" s="13" t="s">
        <v>324</v>
      </c>
      <c r="B112" s="13" t="s">
        <v>320</v>
      </c>
      <c r="C112" s="13" t="s">
        <v>251</v>
      </c>
      <c r="D112" s="13" t="s">
        <v>99</v>
      </c>
      <c r="E112" s="13" t="s">
        <v>100</v>
      </c>
      <c r="F112" s="13" t="s">
        <v>252</v>
      </c>
      <c r="G112" s="13">
        <v>40330</v>
      </c>
      <c r="H112" s="32" t="s">
        <v>253</v>
      </c>
      <c r="I112" s="38">
        <v>44655</v>
      </c>
      <c r="J112" s="13">
        <v>11.4</v>
      </c>
      <c r="K112" s="11" t="s">
        <v>65</v>
      </c>
      <c r="L112" s="11">
        <v>2022</v>
      </c>
      <c r="M112" s="23">
        <v>11.4</v>
      </c>
      <c r="N112" s="14">
        <v>0</v>
      </c>
      <c r="O112" s="11"/>
      <c r="P112" s="53"/>
    </row>
    <row r="113" spans="1:16" x14ac:dyDescent="0.25">
      <c r="A113" s="14" t="s">
        <v>325</v>
      </c>
      <c r="B113" s="23" t="s">
        <v>321</v>
      </c>
      <c r="C113" s="11" t="s">
        <v>328</v>
      </c>
      <c r="D113" s="13" t="s">
        <v>141</v>
      </c>
      <c r="E113" s="25" t="s">
        <v>70</v>
      </c>
      <c r="F113" s="23" t="s">
        <v>71</v>
      </c>
      <c r="G113" s="11">
        <v>40033</v>
      </c>
      <c r="H113" s="13" t="s">
        <v>506</v>
      </c>
      <c r="I113" s="58">
        <v>44655</v>
      </c>
      <c r="J113" s="32">
        <v>6</v>
      </c>
      <c r="K113" s="14" t="s">
        <v>65</v>
      </c>
      <c r="L113" s="14">
        <v>2022</v>
      </c>
      <c r="M113" s="32">
        <v>6.4</v>
      </c>
      <c r="N113" s="11"/>
      <c r="O113" s="11"/>
      <c r="P113" s="53"/>
    </row>
    <row r="114" spans="1:16" x14ac:dyDescent="0.25">
      <c r="A114" s="13" t="s">
        <v>326</v>
      </c>
      <c r="B114" s="13" t="s">
        <v>322</v>
      </c>
      <c r="C114" s="13" t="s">
        <v>329</v>
      </c>
      <c r="D114" s="13" t="s">
        <v>99</v>
      </c>
      <c r="E114" s="13" t="s">
        <v>100</v>
      </c>
      <c r="F114" s="13" t="s">
        <v>71</v>
      </c>
      <c r="G114" s="13">
        <v>40330</v>
      </c>
      <c r="H114" s="32" t="s">
        <v>505</v>
      </c>
      <c r="I114" s="38">
        <v>44655</v>
      </c>
      <c r="J114" s="13">
        <v>4</v>
      </c>
      <c r="K114" s="11" t="s">
        <v>65</v>
      </c>
      <c r="L114" s="6">
        <v>2022</v>
      </c>
      <c r="M114" s="11">
        <v>4</v>
      </c>
      <c r="N114" s="14"/>
      <c r="O114" s="11"/>
      <c r="P114" s="53"/>
    </row>
    <row r="115" spans="1:16" x14ac:dyDescent="0.25">
      <c r="A115" s="14" t="s">
        <v>331</v>
      </c>
      <c r="B115" s="60" t="s">
        <v>330</v>
      </c>
      <c r="C115" s="11" t="s">
        <v>332</v>
      </c>
      <c r="D115" s="32" t="s">
        <v>120</v>
      </c>
      <c r="E115" s="11" t="s">
        <v>121</v>
      </c>
      <c r="F115" s="11" t="s">
        <v>71</v>
      </c>
      <c r="G115" s="6">
        <v>40484</v>
      </c>
      <c r="H115" s="6" t="s">
        <v>333</v>
      </c>
      <c r="I115" s="61">
        <v>44680</v>
      </c>
      <c r="J115" s="11">
        <v>12</v>
      </c>
      <c r="K115" s="11" t="s">
        <v>65</v>
      </c>
      <c r="L115" s="14">
        <v>2022</v>
      </c>
      <c r="M115" s="32">
        <v>12</v>
      </c>
      <c r="N115" s="14">
        <v>16</v>
      </c>
      <c r="O115" s="14" t="s">
        <v>262</v>
      </c>
      <c r="P115" s="53"/>
    </row>
    <row r="116" spans="1:16" x14ac:dyDescent="0.25">
      <c r="A116" s="13" t="s">
        <v>334</v>
      </c>
      <c r="B116" s="11" t="s">
        <v>335</v>
      </c>
      <c r="C116" s="13" t="s">
        <v>386</v>
      </c>
      <c r="D116" s="32" t="s">
        <v>120</v>
      </c>
      <c r="E116" s="13" t="s">
        <v>121</v>
      </c>
      <c r="F116" s="13" t="s">
        <v>71</v>
      </c>
      <c r="G116" s="13">
        <v>40484</v>
      </c>
      <c r="H116" s="11" t="s">
        <v>336</v>
      </c>
      <c r="I116" s="62">
        <v>44691</v>
      </c>
      <c r="J116" s="32">
        <v>11.4</v>
      </c>
      <c r="K116" s="11" t="s">
        <v>65</v>
      </c>
      <c r="L116" s="13">
        <v>2022</v>
      </c>
      <c r="M116" s="11">
        <v>11.4</v>
      </c>
      <c r="N116" s="6"/>
      <c r="O116" s="14"/>
      <c r="P116" s="53"/>
    </row>
    <row r="117" spans="1:16" x14ac:dyDescent="0.25">
      <c r="A117" s="11" t="s">
        <v>339</v>
      </c>
      <c r="B117" s="6" t="s">
        <v>338</v>
      </c>
      <c r="C117" s="11" t="s">
        <v>340</v>
      </c>
      <c r="D117" s="11" t="s">
        <v>157</v>
      </c>
      <c r="E117" s="11" t="s">
        <v>158</v>
      </c>
      <c r="F117" s="13" t="s">
        <v>71</v>
      </c>
      <c r="G117" s="14">
        <v>40444</v>
      </c>
      <c r="H117" s="14" t="s">
        <v>341</v>
      </c>
      <c r="I117" s="58">
        <v>44705</v>
      </c>
      <c r="J117" s="14">
        <v>7.6</v>
      </c>
      <c r="K117" s="14" t="s">
        <v>65</v>
      </c>
      <c r="L117" s="14">
        <v>2022</v>
      </c>
      <c r="M117" s="32">
        <v>4</v>
      </c>
      <c r="N117" s="11">
        <v>4.5</v>
      </c>
      <c r="O117" s="11" t="s">
        <v>183</v>
      </c>
      <c r="P117" s="53"/>
    </row>
    <row r="118" spans="1:16" x14ac:dyDescent="0.25">
      <c r="A118" s="13" t="s">
        <v>348</v>
      </c>
      <c r="B118" s="6" t="s">
        <v>347</v>
      </c>
      <c r="C118" s="13" t="s">
        <v>343</v>
      </c>
      <c r="D118" s="32" t="s">
        <v>344</v>
      </c>
      <c r="E118" s="13" t="s">
        <v>70</v>
      </c>
      <c r="F118" s="13" t="s">
        <v>71</v>
      </c>
      <c r="G118" s="13">
        <v>40009</v>
      </c>
      <c r="H118" s="14" t="s">
        <v>345</v>
      </c>
      <c r="I118" s="58">
        <v>44722</v>
      </c>
      <c r="J118" s="32">
        <v>7.6</v>
      </c>
      <c r="K118" s="14" t="s">
        <v>346</v>
      </c>
      <c r="L118" s="13">
        <v>2022</v>
      </c>
      <c r="M118" s="11">
        <v>8</v>
      </c>
      <c r="N118" s="6">
        <v>9</v>
      </c>
      <c r="O118" s="14" t="s">
        <v>183</v>
      </c>
      <c r="P118" s="53"/>
    </row>
    <row r="119" spans="1:16" x14ac:dyDescent="0.25">
      <c r="A119" s="6" t="s">
        <v>350</v>
      </c>
      <c r="B119" s="13" t="s">
        <v>349</v>
      </c>
      <c r="C119" s="13" t="s">
        <v>351</v>
      </c>
      <c r="D119" s="13" t="s">
        <v>157</v>
      </c>
      <c r="E119" s="13" t="s">
        <v>158</v>
      </c>
      <c r="F119" s="13" t="s">
        <v>71</v>
      </c>
      <c r="G119" s="13">
        <v>40444</v>
      </c>
      <c r="H119" s="11" t="s">
        <v>512</v>
      </c>
      <c r="I119" s="62">
        <v>44722</v>
      </c>
      <c r="J119" s="13">
        <v>6</v>
      </c>
      <c r="K119" s="11" t="s">
        <v>65</v>
      </c>
      <c r="L119" s="6">
        <v>2022</v>
      </c>
      <c r="M119" s="11">
        <v>6</v>
      </c>
      <c r="N119" s="11">
        <v>6.3</v>
      </c>
      <c r="O119" s="11" t="s">
        <v>318</v>
      </c>
      <c r="P119" s="53"/>
    </row>
    <row r="120" spans="1:16" x14ac:dyDescent="0.25">
      <c r="A120" s="13" t="s">
        <v>353</v>
      </c>
      <c r="B120" s="13" t="s">
        <v>354</v>
      </c>
      <c r="C120" s="13" t="s">
        <v>355</v>
      </c>
      <c r="D120" s="13" t="s">
        <v>157</v>
      </c>
      <c r="E120" s="13" t="s">
        <v>158</v>
      </c>
      <c r="F120" s="13" t="s">
        <v>71</v>
      </c>
      <c r="G120" s="13">
        <v>40444</v>
      </c>
      <c r="H120" s="14" t="s">
        <v>356</v>
      </c>
      <c r="I120" s="58">
        <v>44734</v>
      </c>
      <c r="J120" s="32">
        <v>0</v>
      </c>
      <c r="K120" s="14" t="s">
        <v>337</v>
      </c>
      <c r="L120" s="13">
        <v>2022</v>
      </c>
      <c r="M120" s="11">
        <v>0</v>
      </c>
      <c r="N120" s="11"/>
      <c r="O120" s="11"/>
      <c r="P120" s="53"/>
    </row>
    <row r="121" spans="1:16" x14ac:dyDescent="0.25">
      <c r="A121" s="13" t="s">
        <v>360</v>
      </c>
      <c r="B121" s="14" t="s">
        <v>278</v>
      </c>
      <c r="C121" s="13" t="s">
        <v>357</v>
      </c>
      <c r="D121" s="13" t="s">
        <v>358</v>
      </c>
      <c r="E121" s="13" t="s">
        <v>121</v>
      </c>
      <c r="F121" s="13" t="s">
        <v>71</v>
      </c>
      <c r="G121" s="13">
        <v>40489</v>
      </c>
      <c r="H121" s="11" t="s">
        <v>359</v>
      </c>
      <c r="I121" s="62">
        <v>44739</v>
      </c>
      <c r="J121" s="13">
        <v>4</v>
      </c>
      <c r="K121" s="11" t="s">
        <v>65</v>
      </c>
      <c r="L121" s="6">
        <v>2022</v>
      </c>
      <c r="M121" s="11">
        <v>7.6</v>
      </c>
      <c r="N121" s="11">
        <v>9</v>
      </c>
      <c r="O121" s="11" t="s">
        <v>183</v>
      </c>
      <c r="P121" s="53"/>
    </row>
    <row r="122" spans="1:16" x14ac:dyDescent="0.25">
      <c r="A122" s="11" t="s">
        <v>362</v>
      </c>
      <c r="B122" s="23" t="s">
        <v>361</v>
      </c>
      <c r="C122" s="11" t="s">
        <v>363</v>
      </c>
      <c r="D122" s="11" t="s">
        <v>157</v>
      </c>
      <c r="E122" s="11" t="s">
        <v>158</v>
      </c>
      <c r="F122" s="26" t="s">
        <v>71</v>
      </c>
      <c r="G122" s="64">
        <v>40444</v>
      </c>
      <c r="H122" s="11" t="s">
        <v>503</v>
      </c>
      <c r="I122" s="62">
        <v>44630</v>
      </c>
      <c r="J122" s="23">
        <v>10</v>
      </c>
      <c r="K122" s="6" t="s">
        <v>65</v>
      </c>
      <c r="L122" s="11">
        <v>2022</v>
      </c>
      <c r="M122" s="11">
        <v>10</v>
      </c>
      <c r="N122" s="6">
        <v>10</v>
      </c>
      <c r="O122" s="11" t="s">
        <v>183</v>
      </c>
      <c r="P122" s="53"/>
    </row>
    <row r="123" spans="1:16" x14ac:dyDescent="0.25">
      <c r="A123" s="13" t="s">
        <v>366</v>
      </c>
      <c r="B123" s="13" t="s">
        <v>365</v>
      </c>
      <c r="C123" s="13" t="s">
        <v>367</v>
      </c>
      <c r="D123" s="13" t="s">
        <v>99</v>
      </c>
      <c r="E123" s="13" t="s">
        <v>100</v>
      </c>
      <c r="F123" s="13" t="s">
        <v>71</v>
      </c>
      <c r="G123" s="13">
        <v>40330</v>
      </c>
      <c r="H123" s="14" t="s">
        <v>368</v>
      </c>
      <c r="I123" s="58">
        <v>44760</v>
      </c>
      <c r="J123" s="32">
        <v>5</v>
      </c>
      <c r="K123" s="14" t="s">
        <v>65</v>
      </c>
      <c r="L123" s="13">
        <v>2022</v>
      </c>
      <c r="M123" s="11">
        <v>5</v>
      </c>
      <c r="N123" s="14">
        <v>9</v>
      </c>
      <c r="O123" s="14" t="s">
        <v>183</v>
      </c>
      <c r="P123" s="53"/>
    </row>
    <row r="124" spans="1:16" x14ac:dyDescent="0.25">
      <c r="A124" s="13" t="s">
        <v>369</v>
      </c>
      <c r="B124" s="13" t="s">
        <v>370</v>
      </c>
      <c r="C124" s="13" t="s">
        <v>371</v>
      </c>
      <c r="D124" s="13" t="s">
        <v>125</v>
      </c>
      <c r="E124" s="13" t="s">
        <v>121</v>
      </c>
      <c r="F124" s="13" t="s">
        <v>71</v>
      </c>
      <c r="G124" s="13">
        <v>40419</v>
      </c>
      <c r="H124" s="14" t="s">
        <v>372</v>
      </c>
      <c r="I124" s="58">
        <v>44782</v>
      </c>
      <c r="J124" s="32">
        <v>2.4</v>
      </c>
      <c r="K124" s="14" t="s">
        <v>65</v>
      </c>
      <c r="L124" s="13">
        <v>2022</v>
      </c>
      <c r="M124" s="11">
        <v>5</v>
      </c>
      <c r="N124" s="14"/>
      <c r="O124" s="14"/>
      <c r="P124" s="53"/>
    </row>
    <row r="125" spans="1:16" x14ac:dyDescent="0.25">
      <c r="A125" s="13" t="s">
        <v>373</v>
      </c>
      <c r="B125" s="6" t="s">
        <v>375</v>
      </c>
      <c r="C125" s="13" t="s">
        <v>374</v>
      </c>
      <c r="D125" s="11" t="s">
        <v>99</v>
      </c>
      <c r="E125" s="13" t="s">
        <v>100</v>
      </c>
      <c r="F125" s="13" t="s">
        <v>71</v>
      </c>
      <c r="G125" s="13">
        <v>40330</v>
      </c>
      <c r="H125" s="14" t="s">
        <v>504</v>
      </c>
      <c r="I125" s="58">
        <v>44782</v>
      </c>
      <c r="J125" s="32">
        <v>15</v>
      </c>
      <c r="K125" s="14" t="s">
        <v>342</v>
      </c>
      <c r="L125" s="13">
        <v>2022</v>
      </c>
      <c r="M125" s="11">
        <v>17.899999999999999</v>
      </c>
      <c r="N125" s="6"/>
      <c r="O125" s="14"/>
      <c r="P125" s="53"/>
    </row>
    <row r="126" spans="1:16" x14ac:dyDescent="0.25">
      <c r="A126" s="13" t="s">
        <v>385</v>
      </c>
      <c r="B126" s="11" t="s">
        <v>376</v>
      </c>
      <c r="C126" s="13" t="s">
        <v>377</v>
      </c>
      <c r="D126" s="13" t="s">
        <v>276</v>
      </c>
      <c r="E126" s="13" t="s">
        <v>70</v>
      </c>
      <c r="F126" s="13" t="s">
        <v>71</v>
      </c>
      <c r="G126" s="13">
        <v>40328</v>
      </c>
      <c r="H126" s="14" t="s">
        <v>378</v>
      </c>
      <c r="I126" s="58">
        <v>44782</v>
      </c>
      <c r="J126" s="32">
        <v>8</v>
      </c>
      <c r="K126" s="13" t="s">
        <v>65</v>
      </c>
      <c r="L126" s="13">
        <v>2022</v>
      </c>
      <c r="M126" s="11">
        <v>8</v>
      </c>
      <c r="N126" s="13"/>
      <c r="O126" s="14"/>
      <c r="P126" s="53"/>
    </row>
    <row r="127" spans="1:16" x14ac:dyDescent="0.25">
      <c r="A127" s="13" t="s">
        <v>380</v>
      </c>
      <c r="B127" s="11" t="s">
        <v>379</v>
      </c>
      <c r="C127" s="13" t="s">
        <v>381</v>
      </c>
      <c r="D127" s="13" t="s">
        <v>134</v>
      </c>
      <c r="E127" s="13" t="s">
        <v>135</v>
      </c>
      <c r="F127" s="13" t="s">
        <v>71</v>
      </c>
      <c r="G127" s="13">
        <v>40422</v>
      </c>
      <c r="H127" s="14" t="s">
        <v>383</v>
      </c>
      <c r="I127" s="58">
        <v>44789</v>
      </c>
      <c r="J127" s="32">
        <v>18.2</v>
      </c>
      <c r="K127" s="13" t="s">
        <v>65</v>
      </c>
      <c r="L127" s="13">
        <v>2022</v>
      </c>
      <c r="M127" s="11">
        <v>18.2</v>
      </c>
      <c r="N127" s="13"/>
      <c r="O127" s="14"/>
      <c r="P127" s="53"/>
    </row>
    <row r="128" spans="1:16" x14ac:dyDescent="0.25">
      <c r="A128" s="13" t="s">
        <v>380</v>
      </c>
      <c r="B128" s="11" t="s">
        <v>379</v>
      </c>
      <c r="C128" s="13" t="s">
        <v>381</v>
      </c>
      <c r="D128" s="13" t="s">
        <v>134</v>
      </c>
      <c r="E128" s="13" t="s">
        <v>135</v>
      </c>
      <c r="F128" s="13" t="s">
        <v>71</v>
      </c>
      <c r="G128" s="13">
        <v>40422</v>
      </c>
      <c r="H128" s="14" t="s">
        <v>382</v>
      </c>
      <c r="I128" s="58">
        <v>44789</v>
      </c>
      <c r="J128" s="32">
        <v>14.6</v>
      </c>
      <c r="K128" s="13" t="s">
        <v>65</v>
      </c>
      <c r="L128" s="13">
        <v>2022</v>
      </c>
      <c r="M128" s="11">
        <v>14.6</v>
      </c>
      <c r="N128" s="13"/>
      <c r="O128" s="14"/>
      <c r="P128" s="53"/>
    </row>
    <row r="129" spans="1:16" x14ac:dyDescent="0.25">
      <c r="A129" s="13" t="s">
        <v>380</v>
      </c>
      <c r="B129" s="11" t="s">
        <v>379</v>
      </c>
      <c r="C129" s="13" t="s">
        <v>381</v>
      </c>
      <c r="D129" s="13" t="s">
        <v>134</v>
      </c>
      <c r="E129" s="13" t="s">
        <v>135</v>
      </c>
      <c r="F129" s="13" t="s">
        <v>71</v>
      </c>
      <c r="G129" s="13">
        <v>40422</v>
      </c>
      <c r="H129" s="14" t="s">
        <v>384</v>
      </c>
      <c r="I129" s="58">
        <v>44789</v>
      </c>
      <c r="J129" s="32">
        <v>4.7</v>
      </c>
      <c r="K129" s="13" t="s">
        <v>65</v>
      </c>
      <c r="L129" s="13">
        <v>2022</v>
      </c>
      <c r="M129" s="11">
        <v>4.7</v>
      </c>
      <c r="N129" s="13"/>
      <c r="O129" s="14"/>
      <c r="P129" s="53"/>
    </row>
    <row r="130" spans="1:16" x14ac:dyDescent="0.25">
      <c r="A130" s="13" t="s">
        <v>387</v>
      </c>
      <c r="B130" s="11" t="s">
        <v>335</v>
      </c>
      <c r="C130" s="13" t="s">
        <v>386</v>
      </c>
      <c r="D130" s="13" t="s">
        <v>120</v>
      </c>
      <c r="E130" s="13" t="s">
        <v>121</v>
      </c>
      <c r="F130" s="13" t="s">
        <v>71</v>
      </c>
      <c r="G130" s="13">
        <v>40484</v>
      </c>
      <c r="H130" s="14" t="s">
        <v>496</v>
      </c>
      <c r="I130" s="58">
        <v>44798</v>
      </c>
      <c r="J130" s="32">
        <v>3.6</v>
      </c>
      <c r="K130" s="13" t="s">
        <v>65</v>
      </c>
      <c r="L130" s="13">
        <v>2022</v>
      </c>
      <c r="M130" s="11">
        <v>5</v>
      </c>
      <c r="N130" s="13"/>
      <c r="O130" s="14"/>
      <c r="P130" s="53"/>
    </row>
    <row r="131" spans="1:16" x14ac:dyDescent="0.25">
      <c r="A131" s="13" t="s">
        <v>390</v>
      </c>
      <c r="B131" s="13" t="s">
        <v>388</v>
      </c>
      <c r="C131" s="13" t="s">
        <v>392</v>
      </c>
      <c r="D131" s="13" t="s">
        <v>69</v>
      </c>
      <c r="E131" s="13" t="s">
        <v>70</v>
      </c>
      <c r="F131" s="13" t="s">
        <v>71</v>
      </c>
      <c r="G131" s="13">
        <v>40037</v>
      </c>
      <c r="H131" s="14" t="s">
        <v>393</v>
      </c>
      <c r="I131" s="58">
        <v>44799</v>
      </c>
      <c r="J131" s="32">
        <v>9</v>
      </c>
      <c r="K131" s="14" t="s">
        <v>65</v>
      </c>
      <c r="L131" s="13">
        <v>2022</v>
      </c>
      <c r="M131" s="11">
        <v>10</v>
      </c>
      <c r="N131" s="14"/>
      <c r="O131" s="14"/>
      <c r="P131" s="53"/>
    </row>
    <row r="132" spans="1:16" x14ac:dyDescent="0.25">
      <c r="A132" s="13" t="s">
        <v>391</v>
      </c>
      <c r="B132" s="13" t="s">
        <v>389</v>
      </c>
      <c r="C132" s="13" t="s">
        <v>394</v>
      </c>
      <c r="D132" s="13" t="s">
        <v>69</v>
      </c>
      <c r="E132" s="13" t="s">
        <v>70</v>
      </c>
      <c r="F132" s="13" t="s">
        <v>271</v>
      </c>
      <c r="G132" s="13">
        <v>40037</v>
      </c>
      <c r="H132" s="11" t="s">
        <v>395</v>
      </c>
      <c r="I132" s="62">
        <v>44799</v>
      </c>
      <c r="J132" s="13">
        <v>3</v>
      </c>
      <c r="K132" s="11" t="s">
        <v>65</v>
      </c>
      <c r="L132" s="6">
        <v>2022</v>
      </c>
      <c r="M132" s="11">
        <v>3.8</v>
      </c>
      <c r="N132" s="14"/>
      <c r="O132" s="11"/>
      <c r="P132" s="53"/>
    </row>
    <row r="133" spans="1:16" x14ac:dyDescent="0.25">
      <c r="A133" s="13" t="s">
        <v>398</v>
      </c>
      <c r="B133" s="13" t="s">
        <v>397</v>
      </c>
      <c r="C133" s="13" t="s">
        <v>399</v>
      </c>
      <c r="D133" s="13" t="s">
        <v>400</v>
      </c>
      <c r="E133" s="13" t="s">
        <v>121</v>
      </c>
      <c r="F133" s="13" t="s">
        <v>252</v>
      </c>
      <c r="G133" s="13">
        <v>40403</v>
      </c>
      <c r="H133" s="14" t="s">
        <v>497</v>
      </c>
      <c r="I133" s="58">
        <v>44813</v>
      </c>
      <c r="J133" s="32">
        <v>6</v>
      </c>
      <c r="K133" s="14" t="s">
        <v>337</v>
      </c>
      <c r="L133" s="13">
        <v>2022</v>
      </c>
      <c r="M133" s="11">
        <v>6</v>
      </c>
      <c r="N133" s="14"/>
      <c r="O133" s="14"/>
      <c r="P133" s="53"/>
    </row>
    <row r="134" spans="1:16" x14ac:dyDescent="0.25">
      <c r="A134" s="13" t="s">
        <v>401</v>
      </c>
      <c r="B134" s="11" t="s">
        <v>402</v>
      </c>
      <c r="C134" s="13" t="s">
        <v>403</v>
      </c>
      <c r="D134" s="11" t="s">
        <v>276</v>
      </c>
      <c r="E134" s="13" t="s">
        <v>108</v>
      </c>
      <c r="F134" s="13" t="s">
        <v>71</v>
      </c>
      <c r="G134" s="13">
        <v>40328</v>
      </c>
      <c r="H134" s="11" t="s">
        <v>498</v>
      </c>
      <c r="I134" s="62">
        <v>44820</v>
      </c>
      <c r="J134" s="32">
        <v>3</v>
      </c>
      <c r="K134" s="11" t="s">
        <v>65</v>
      </c>
      <c r="L134" s="13">
        <v>2022</v>
      </c>
      <c r="M134" s="11">
        <v>3</v>
      </c>
      <c r="N134" s="11">
        <v>5</v>
      </c>
      <c r="O134" s="14" t="s">
        <v>111</v>
      </c>
      <c r="P134" s="53"/>
    </row>
    <row r="135" spans="1:16" x14ac:dyDescent="0.25">
      <c r="A135" s="13" t="s">
        <v>407</v>
      </c>
      <c r="B135" s="13" t="s">
        <v>404</v>
      </c>
      <c r="C135" s="13" t="s">
        <v>405</v>
      </c>
      <c r="D135" s="11" t="s">
        <v>406</v>
      </c>
      <c r="E135" s="13" t="s">
        <v>70</v>
      </c>
      <c r="F135" s="13" t="s">
        <v>71</v>
      </c>
      <c r="G135" s="13">
        <v>42718</v>
      </c>
      <c r="H135" s="14" t="s">
        <v>499</v>
      </c>
      <c r="I135" s="58">
        <v>44820</v>
      </c>
      <c r="J135" s="32">
        <v>20.399999999999999</v>
      </c>
      <c r="K135" s="14" t="s">
        <v>337</v>
      </c>
      <c r="L135" s="13">
        <v>2022</v>
      </c>
      <c r="M135" s="11">
        <v>20.55</v>
      </c>
      <c r="N135" s="11">
        <v>15</v>
      </c>
      <c r="O135" s="14" t="s">
        <v>111</v>
      </c>
      <c r="P135" s="53"/>
    </row>
    <row r="136" spans="1:16" x14ac:dyDescent="0.25">
      <c r="A136" s="6" t="s">
        <v>408</v>
      </c>
      <c r="B136" s="13" t="s">
        <v>89</v>
      </c>
      <c r="C136" s="13" t="s">
        <v>409</v>
      </c>
      <c r="D136" s="13" t="s">
        <v>157</v>
      </c>
      <c r="E136" s="13" t="s">
        <v>158</v>
      </c>
      <c r="F136" s="13" t="s">
        <v>71</v>
      </c>
      <c r="G136" s="13">
        <v>40444</v>
      </c>
      <c r="H136" s="14" t="s">
        <v>500</v>
      </c>
      <c r="I136" s="58">
        <v>44823</v>
      </c>
      <c r="J136" s="32">
        <v>4</v>
      </c>
      <c r="K136" s="13" t="s">
        <v>65</v>
      </c>
      <c r="L136" s="13">
        <v>2022</v>
      </c>
      <c r="M136" s="11">
        <v>5</v>
      </c>
      <c r="N136" s="13"/>
      <c r="O136" s="14"/>
      <c r="P136" s="53"/>
    </row>
    <row r="137" spans="1:16" x14ac:dyDescent="0.25">
      <c r="A137" s="13" t="s">
        <v>410</v>
      </c>
      <c r="B137" s="13" t="s">
        <v>411</v>
      </c>
      <c r="C137" s="13" t="s">
        <v>412</v>
      </c>
      <c r="D137" s="13" t="s">
        <v>157</v>
      </c>
      <c r="E137" s="13" t="s">
        <v>158</v>
      </c>
      <c r="F137" s="13" t="s">
        <v>71</v>
      </c>
      <c r="G137" s="13">
        <v>40444</v>
      </c>
      <c r="H137" s="14" t="s">
        <v>501</v>
      </c>
      <c r="I137" s="58">
        <v>44823</v>
      </c>
      <c r="J137" s="32">
        <v>4</v>
      </c>
      <c r="K137" s="14" t="s">
        <v>65</v>
      </c>
      <c r="L137" s="13">
        <v>2022</v>
      </c>
      <c r="M137" s="11">
        <v>4</v>
      </c>
      <c r="N137" s="14"/>
      <c r="O137" s="14"/>
      <c r="P137" s="53"/>
    </row>
    <row r="138" spans="1:16" x14ac:dyDescent="0.25">
      <c r="A138" s="13" t="s">
        <v>413</v>
      </c>
      <c r="B138" s="11" t="s">
        <v>414</v>
      </c>
      <c r="C138" s="13" t="s">
        <v>415</v>
      </c>
      <c r="D138" s="13" t="s">
        <v>120</v>
      </c>
      <c r="E138" s="13" t="s">
        <v>121</v>
      </c>
      <c r="F138" s="13" t="s">
        <v>71</v>
      </c>
      <c r="G138" s="13">
        <v>40484</v>
      </c>
      <c r="H138" s="14" t="s">
        <v>502</v>
      </c>
      <c r="I138" s="58">
        <v>44823</v>
      </c>
      <c r="J138" s="32">
        <v>5.3</v>
      </c>
      <c r="K138" s="13" t="s">
        <v>65</v>
      </c>
      <c r="L138" s="13">
        <v>2022</v>
      </c>
      <c r="M138" s="11">
        <v>5.3</v>
      </c>
      <c r="N138" s="13"/>
      <c r="O138" s="14"/>
      <c r="P138" s="53"/>
    </row>
    <row r="139" spans="1:16" x14ac:dyDescent="0.25">
      <c r="A139" s="6" t="s">
        <v>417</v>
      </c>
      <c r="B139" s="13" t="s">
        <v>416</v>
      </c>
      <c r="C139" s="13" t="s">
        <v>422</v>
      </c>
      <c r="D139" s="13" t="s">
        <v>157</v>
      </c>
      <c r="E139" s="13" t="s">
        <v>158</v>
      </c>
      <c r="F139" s="13" t="s">
        <v>71</v>
      </c>
      <c r="G139" s="13">
        <v>40444</v>
      </c>
      <c r="H139" s="14" t="s">
        <v>420</v>
      </c>
      <c r="I139" s="58">
        <v>44834</v>
      </c>
      <c r="J139" s="32">
        <v>5.56</v>
      </c>
      <c r="K139" s="13" t="s">
        <v>65</v>
      </c>
      <c r="L139" s="13">
        <v>2022</v>
      </c>
      <c r="M139" s="11">
        <v>5.6</v>
      </c>
      <c r="N139" s="13"/>
      <c r="O139" s="14"/>
      <c r="P139" s="53"/>
    </row>
    <row r="140" spans="1:16" x14ac:dyDescent="0.25">
      <c r="A140" s="13" t="s">
        <v>418</v>
      </c>
      <c r="B140" s="13" t="s">
        <v>419</v>
      </c>
      <c r="C140" s="13" t="s">
        <v>421</v>
      </c>
      <c r="D140" s="13" t="s">
        <v>120</v>
      </c>
      <c r="E140" s="13" t="s">
        <v>121</v>
      </c>
      <c r="F140" s="13" t="s">
        <v>71</v>
      </c>
      <c r="G140" s="13">
        <v>40484</v>
      </c>
      <c r="H140" s="14" t="s">
        <v>423</v>
      </c>
      <c r="I140" s="58">
        <v>44834</v>
      </c>
      <c r="J140" s="32">
        <v>11.4</v>
      </c>
      <c r="K140" s="13" t="s">
        <v>65</v>
      </c>
      <c r="L140" s="13">
        <v>2022</v>
      </c>
      <c r="M140" s="11">
        <v>13.36</v>
      </c>
      <c r="N140" s="13">
        <v>10</v>
      </c>
      <c r="O140" s="14" t="s">
        <v>396</v>
      </c>
      <c r="P140" s="53"/>
    </row>
    <row r="141" spans="1:16" x14ac:dyDescent="0.25">
      <c r="A141" s="13" t="s">
        <v>424</v>
      </c>
      <c r="B141" s="13" t="s">
        <v>425</v>
      </c>
      <c r="C141" s="13" t="s">
        <v>430</v>
      </c>
      <c r="D141" s="13" t="s">
        <v>120</v>
      </c>
      <c r="E141" s="13" t="s">
        <v>121</v>
      </c>
      <c r="F141" s="13" t="s">
        <v>71</v>
      </c>
      <c r="G141" s="13">
        <v>40184</v>
      </c>
      <c r="H141" s="14" t="s">
        <v>426</v>
      </c>
      <c r="I141" s="58">
        <v>44848</v>
      </c>
      <c r="J141" s="32">
        <v>8.5</v>
      </c>
      <c r="K141" s="13" t="s">
        <v>65</v>
      </c>
      <c r="L141" s="13">
        <v>2022</v>
      </c>
      <c r="M141" s="11">
        <v>8.5</v>
      </c>
      <c r="N141" s="13"/>
      <c r="O141" s="14"/>
      <c r="P141" s="53"/>
    </row>
    <row r="142" spans="1:16" x14ac:dyDescent="0.25">
      <c r="A142" s="13" t="s">
        <v>427</v>
      </c>
      <c r="B142" s="13" t="s">
        <v>428</v>
      </c>
      <c r="C142" s="13" t="s">
        <v>429</v>
      </c>
      <c r="D142" s="13" t="s">
        <v>157</v>
      </c>
      <c r="E142" s="13" t="s">
        <v>158</v>
      </c>
      <c r="F142" s="13" t="s">
        <v>71</v>
      </c>
      <c r="G142" s="13">
        <v>40444</v>
      </c>
      <c r="H142" s="14" t="s">
        <v>431</v>
      </c>
      <c r="I142" s="58">
        <v>44848</v>
      </c>
      <c r="J142" s="32">
        <v>14.8</v>
      </c>
      <c r="K142" s="13" t="s">
        <v>65</v>
      </c>
      <c r="L142" s="13">
        <v>2022</v>
      </c>
      <c r="M142" s="11">
        <v>15.2</v>
      </c>
      <c r="N142" s="13"/>
      <c r="O142" s="14"/>
      <c r="P142" s="53"/>
    </row>
    <row r="143" spans="1:16" x14ac:dyDescent="0.25">
      <c r="A143" s="13" t="s">
        <v>462</v>
      </c>
      <c r="B143" s="13" t="s">
        <v>432</v>
      </c>
      <c r="C143" s="11" t="s">
        <v>433</v>
      </c>
      <c r="D143" s="13" t="s">
        <v>141</v>
      </c>
      <c r="E143" s="13" t="s">
        <v>70</v>
      </c>
      <c r="F143" s="13" t="s">
        <v>71</v>
      </c>
      <c r="G143" s="13">
        <v>40033</v>
      </c>
      <c r="H143" s="14" t="s">
        <v>434</v>
      </c>
      <c r="I143" s="58">
        <v>44848</v>
      </c>
      <c r="J143" s="32">
        <v>6</v>
      </c>
      <c r="K143" s="13" t="s">
        <v>65</v>
      </c>
      <c r="L143" s="13">
        <v>2022</v>
      </c>
      <c r="M143" s="11">
        <v>7.7</v>
      </c>
      <c r="P143" s="53"/>
    </row>
    <row r="144" spans="1:16" x14ac:dyDescent="0.25">
      <c r="A144" s="13" t="s">
        <v>435</v>
      </c>
      <c r="B144" s="13" t="s">
        <v>436</v>
      </c>
      <c r="C144" s="13" t="s">
        <v>437</v>
      </c>
      <c r="D144" s="13" t="s">
        <v>406</v>
      </c>
      <c r="E144" s="13" t="s">
        <v>70</v>
      </c>
      <c r="F144" s="13" t="s">
        <v>71</v>
      </c>
      <c r="G144" s="13">
        <v>42718</v>
      </c>
      <c r="H144" s="14" t="s">
        <v>438</v>
      </c>
      <c r="I144" s="58">
        <v>44848</v>
      </c>
      <c r="J144" s="32">
        <v>14</v>
      </c>
      <c r="K144" s="13" t="s">
        <v>65</v>
      </c>
      <c r="L144" s="13">
        <v>2022</v>
      </c>
      <c r="M144" s="11">
        <v>15</v>
      </c>
      <c r="N144" s="13">
        <v>10</v>
      </c>
      <c r="O144" s="14" t="s">
        <v>111</v>
      </c>
      <c r="P144" s="53"/>
    </row>
    <row r="145" spans="1:16" x14ac:dyDescent="0.25">
      <c r="A145" s="6" t="s">
        <v>439</v>
      </c>
      <c r="B145" s="25" t="s">
        <v>440</v>
      </c>
      <c r="C145" s="14" t="s">
        <v>441</v>
      </c>
      <c r="D145" s="13" t="s">
        <v>99</v>
      </c>
      <c r="E145" s="13" t="s">
        <v>135</v>
      </c>
      <c r="F145" s="14" t="s">
        <v>71</v>
      </c>
      <c r="G145" s="11">
        <v>40330</v>
      </c>
      <c r="H145" s="14" t="s">
        <v>442</v>
      </c>
      <c r="I145" s="58">
        <v>44848</v>
      </c>
      <c r="J145" s="32">
        <v>6</v>
      </c>
      <c r="K145" s="13" t="s">
        <v>65</v>
      </c>
      <c r="L145" s="13">
        <v>2022</v>
      </c>
      <c r="M145" s="11">
        <v>7.6</v>
      </c>
      <c r="N145" s="13">
        <v>16</v>
      </c>
      <c r="O145" s="14" t="s">
        <v>364</v>
      </c>
      <c r="P145" s="53"/>
    </row>
    <row r="146" spans="1:16" x14ac:dyDescent="0.25">
      <c r="A146" s="13" t="s">
        <v>443</v>
      </c>
      <c r="B146" s="11" t="s">
        <v>446</v>
      </c>
      <c r="C146" s="13" t="s">
        <v>447</v>
      </c>
      <c r="D146" s="13" t="s">
        <v>207</v>
      </c>
      <c r="E146" s="13" t="s">
        <v>135</v>
      </c>
      <c r="F146" s="13" t="s">
        <v>71</v>
      </c>
      <c r="G146" s="13">
        <v>40464</v>
      </c>
      <c r="H146" s="14" t="s">
        <v>448</v>
      </c>
      <c r="I146" s="58">
        <v>44865</v>
      </c>
      <c r="J146" s="32">
        <v>4.5999999999999996</v>
      </c>
      <c r="K146" s="13" t="s">
        <v>65</v>
      </c>
      <c r="L146" s="13">
        <v>2022</v>
      </c>
      <c r="M146" s="11">
        <v>7</v>
      </c>
      <c r="N146" s="13"/>
      <c r="O146" s="14"/>
      <c r="P146" s="53"/>
    </row>
    <row r="147" spans="1:16" x14ac:dyDescent="0.25">
      <c r="A147" s="6" t="s">
        <v>444</v>
      </c>
      <c r="B147" s="13" t="s">
        <v>445</v>
      </c>
      <c r="C147" s="13" t="s">
        <v>449</v>
      </c>
      <c r="D147" s="13" t="s">
        <v>134</v>
      </c>
      <c r="E147" s="13" t="s">
        <v>135</v>
      </c>
      <c r="F147" s="13" t="s">
        <v>71</v>
      </c>
      <c r="G147" s="13">
        <v>40422</v>
      </c>
      <c r="H147" s="11" t="s">
        <v>450</v>
      </c>
      <c r="I147" s="62">
        <v>44865</v>
      </c>
      <c r="J147" s="13">
        <v>7</v>
      </c>
      <c r="K147" s="11" t="s">
        <v>65</v>
      </c>
      <c r="L147" s="6">
        <v>2022</v>
      </c>
      <c r="M147" s="11">
        <v>7.6</v>
      </c>
      <c r="N147" s="11"/>
      <c r="O147" s="11"/>
      <c r="P147" s="53"/>
    </row>
    <row r="148" spans="1:16" x14ac:dyDescent="0.25">
      <c r="A148" s="13" t="s">
        <v>452</v>
      </c>
      <c r="B148" s="13" t="s">
        <v>451</v>
      </c>
      <c r="C148" s="13" t="s">
        <v>453</v>
      </c>
      <c r="D148" s="13" t="s">
        <v>157</v>
      </c>
      <c r="E148" s="13" t="s">
        <v>158</v>
      </c>
      <c r="F148" s="13" t="s">
        <v>71</v>
      </c>
      <c r="G148" s="13">
        <v>40444</v>
      </c>
      <c r="H148" s="14" t="s">
        <v>494</v>
      </c>
      <c r="I148" s="58">
        <v>44868</v>
      </c>
      <c r="J148" s="32">
        <v>18.7</v>
      </c>
      <c r="K148" s="13" t="s">
        <v>65</v>
      </c>
      <c r="L148" s="13">
        <v>2022</v>
      </c>
      <c r="M148" s="11">
        <v>20</v>
      </c>
      <c r="N148" s="13"/>
      <c r="O148" s="14"/>
      <c r="P148" s="53"/>
    </row>
    <row r="149" spans="1:16" x14ac:dyDescent="0.25">
      <c r="A149" s="13" t="s">
        <v>454</v>
      </c>
      <c r="B149" s="11" t="s">
        <v>455</v>
      </c>
      <c r="C149" s="13" t="s">
        <v>456</v>
      </c>
      <c r="D149" s="13" t="s">
        <v>148</v>
      </c>
      <c r="E149" s="13" t="s">
        <v>121</v>
      </c>
      <c r="F149" s="13" t="s">
        <v>71</v>
      </c>
      <c r="G149" s="13">
        <v>40437</v>
      </c>
      <c r="H149" s="14" t="s">
        <v>457</v>
      </c>
      <c r="I149" s="58">
        <v>44875</v>
      </c>
      <c r="J149" s="32">
        <v>15.2</v>
      </c>
      <c r="K149" s="13" t="s">
        <v>65</v>
      </c>
      <c r="L149" s="13">
        <v>2022</v>
      </c>
      <c r="M149" s="11">
        <v>16.2</v>
      </c>
      <c r="N149" s="13"/>
      <c r="O149" s="14"/>
      <c r="P149" s="53"/>
    </row>
    <row r="150" spans="1:16" x14ac:dyDescent="0.25">
      <c r="A150" s="13" t="s">
        <v>458</v>
      </c>
      <c r="B150" s="13" t="s">
        <v>463</v>
      </c>
      <c r="C150" s="13" t="s">
        <v>459</v>
      </c>
      <c r="D150" s="13" t="s">
        <v>99</v>
      </c>
      <c r="E150" s="13" t="s">
        <v>100</v>
      </c>
      <c r="F150" s="13" t="s">
        <v>71</v>
      </c>
      <c r="G150" s="13">
        <v>40330</v>
      </c>
      <c r="H150" s="14" t="s">
        <v>460</v>
      </c>
      <c r="I150" s="58">
        <v>44875</v>
      </c>
      <c r="J150" s="32">
        <v>7.6</v>
      </c>
      <c r="K150" s="13" t="s">
        <v>65</v>
      </c>
      <c r="L150" s="13">
        <v>2022</v>
      </c>
      <c r="M150" s="11">
        <v>8</v>
      </c>
      <c r="N150" s="13">
        <v>9</v>
      </c>
      <c r="O150" s="14" t="s">
        <v>183</v>
      </c>
      <c r="P150" s="53"/>
    </row>
    <row r="151" spans="1:16" x14ac:dyDescent="0.25">
      <c r="A151" s="13" t="s">
        <v>461</v>
      </c>
      <c r="B151" s="11" t="s">
        <v>74</v>
      </c>
      <c r="C151" s="13" t="s">
        <v>464</v>
      </c>
      <c r="D151" s="11" t="s">
        <v>134</v>
      </c>
      <c r="E151" s="13" t="s">
        <v>135</v>
      </c>
      <c r="F151" s="13" t="s">
        <v>71</v>
      </c>
      <c r="G151" s="13">
        <v>40422</v>
      </c>
      <c r="H151" s="11" t="s">
        <v>465</v>
      </c>
      <c r="I151" s="62">
        <v>44875</v>
      </c>
      <c r="J151" s="32">
        <v>10</v>
      </c>
      <c r="K151" s="11" t="s">
        <v>337</v>
      </c>
      <c r="L151" s="13">
        <v>2022</v>
      </c>
      <c r="M151" s="11"/>
      <c r="N151" s="14"/>
      <c r="O151" s="11"/>
      <c r="P151" s="53"/>
    </row>
    <row r="152" spans="1:16" x14ac:dyDescent="0.25">
      <c r="A152" s="13" t="s">
        <v>468</v>
      </c>
      <c r="B152" s="13" t="s">
        <v>77</v>
      </c>
      <c r="C152" s="13" t="s">
        <v>469</v>
      </c>
      <c r="D152" s="13" t="s">
        <v>157</v>
      </c>
      <c r="E152" s="13" t="s">
        <v>158</v>
      </c>
      <c r="F152" s="13" t="s">
        <v>71</v>
      </c>
      <c r="G152" s="13">
        <v>40444</v>
      </c>
      <c r="H152" s="14" t="s">
        <v>470</v>
      </c>
      <c r="I152" s="58">
        <v>44880</v>
      </c>
      <c r="J152" s="32">
        <v>9</v>
      </c>
      <c r="K152" s="13" t="s">
        <v>65</v>
      </c>
      <c r="L152" s="13">
        <v>2022</v>
      </c>
      <c r="M152" s="11">
        <v>9.6</v>
      </c>
      <c r="N152" s="13"/>
      <c r="O152" s="14"/>
      <c r="P152" s="53"/>
    </row>
    <row r="153" spans="1:16" x14ac:dyDescent="0.25">
      <c r="A153" s="13" t="s">
        <v>472</v>
      </c>
      <c r="B153" s="13" t="s">
        <v>471</v>
      </c>
      <c r="C153" s="13" t="s">
        <v>473</v>
      </c>
      <c r="D153" s="13" t="s">
        <v>99</v>
      </c>
      <c r="E153" s="13" t="s">
        <v>100</v>
      </c>
      <c r="F153" s="13" t="s">
        <v>71</v>
      </c>
      <c r="G153" s="13">
        <v>40330</v>
      </c>
      <c r="H153" s="14" t="s">
        <v>495</v>
      </c>
      <c r="I153" s="58">
        <v>44883</v>
      </c>
      <c r="J153" s="32">
        <v>10</v>
      </c>
      <c r="K153" s="13" t="s">
        <v>65</v>
      </c>
      <c r="L153" s="13">
        <v>2022</v>
      </c>
      <c r="M153" s="11">
        <v>11.5</v>
      </c>
      <c r="N153" s="13"/>
      <c r="O153" s="14"/>
      <c r="P153" s="53"/>
    </row>
    <row r="154" spans="1:16" x14ac:dyDescent="0.25">
      <c r="A154" s="13" t="s">
        <v>474</v>
      </c>
      <c r="B154" s="13" t="s">
        <v>475</v>
      </c>
      <c r="C154" s="13" t="s">
        <v>476</v>
      </c>
      <c r="D154" s="13" t="s">
        <v>466</v>
      </c>
      <c r="E154" s="13" t="s">
        <v>70</v>
      </c>
      <c r="F154" s="13" t="s">
        <v>71</v>
      </c>
      <c r="G154" s="13">
        <v>40009</v>
      </c>
      <c r="H154" s="14" t="s">
        <v>477</v>
      </c>
      <c r="I154" s="58">
        <v>44907</v>
      </c>
      <c r="J154" s="32">
        <v>3.8</v>
      </c>
      <c r="K154" s="13" t="s">
        <v>65</v>
      </c>
      <c r="L154" s="13">
        <v>2022</v>
      </c>
      <c r="M154" s="11">
        <v>4.05</v>
      </c>
      <c r="N154" s="13"/>
      <c r="O154" s="14"/>
      <c r="P154" s="53"/>
    </row>
    <row r="155" spans="1:16" x14ac:dyDescent="0.25">
      <c r="A155" s="6" t="s">
        <v>479</v>
      </c>
      <c r="B155" s="13" t="s">
        <v>478</v>
      </c>
      <c r="C155" s="13" t="s">
        <v>480</v>
      </c>
      <c r="D155" s="13" t="s">
        <v>467</v>
      </c>
      <c r="E155" s="13" t="s">
        <v>70</v>
      </c>
      <c r="F155" s="13" t="s">
        <v>71</v>
      </c>
      <c r="G155" s="13">
        <v>40165</v>
      </c>
      <c r="H155" s="11" t="s">
        <v>491</v>
      </c>
      <c r="I155" s="62">
        <v>44907</v>
      </c>
      <c r="J155" s="13">
        <v>16</v>
      </c>
      <c r="K155" s="11" t="s">
        <v>65</v>
      </c>
      <c r="L155" s="6">
        <v>2022</v>
      </c>
      <c r="M155" s="11">
        <v>17.2</v>
      </c>
      <c r="N155" s="14"/>
      <c r="O155" s="11"/>
      <c r="P155" s="53"/>
    </row>
    <row r="156" spans="1:16" x14ac:dyDescent="0.25">
      <c r="A156" s="13" t="s">
        <v>481</v>
      </c>
      <c r="B156" s="11" t="s">
        <v>365</v>
      </c>
      <c r="C156" s="13" t="s">
        <v>482</v>
      </c>
      <c r="D156" s="13" t="s">
        <v>99</v>
      </c>
      <c r="E156" s="13" t="s">
        <v>100</v>
      </c>
      <c r="F156" s="13" t="s">
        <v>71</v>
      </c>
      <c r="G156" s="13">
        <v>40330</v>
      </c>
      <c r="H156" s="14" t="s">
        <v>492</v>
      </c>
      <c r="I156" s="58">
        <v>44907</v>
      </c>
      <c r="J156" s="32">
        <v>10.4</v>
      </c>
      <c r="K156" s="13" t="s">
        <v>65</v>
      </c>
      <c r="L156" s="13">
        <v>2022</v>
      </c>
      <c r="M156" s="11">
        <v>13.5</v>
      </c>
      <c r="N156" s="13"/>
      <c r="O156" s="14"/>
      <c r="P156" s="53"/>
    </row>
    <row r="157" spans="1:16" x14ac:dyDescent="0.25">
      <c r="A157" s="13" t="s">
        <v>486</v>
      </c>
      <c r="B157" s="13" t="s">
        <v>487</v>
      </c>
      <c r="C157" s="66" t="s">
        <v>488</v>
      </c>
      <c r="D157" s="13" t="s">
        <v>157</v>
      </c>
      <c r="E157" s="13" t="s">
        <v>158</v>
      </c>
      <c r="F157" s="13" t="s">
        <v>71</v>
      </c>
      <c r="G157" s="13">
        <v>40444</v>
      </c>
      <c r="H157" s="14" t="s">
        <v>489</v>
      </c>
      <c r="I157" s="58">
        <v>44950</v>
      </c>
      <c r="J157" s="32">
        <v>10.5</v>
      </c>
      <c r="K157" s="13" t="s">
        <v>65</v>
      </c>
      <c r="L157" s="13">
        <v>2023</v>
      </c>
      <c r="M157" s="11">
        <v>15</v>
      </c>
      <c r="N157" s="13"/>
      <c r="O157" s="14"/>
      <c r="P157" s="53"/>
    </row>
    <row r="158" spans="1:16" x14ac:dyDescent="0.25">
      <c r="A158" s="13" t="s">
        <v>483</v>
      </c>
      <c r="B158" s="13" t="s">
        <v>484</v>
      </c>
      <c r="C158" s="13" t="s">
        <v>485</v>
      </c>
      <c r="D158" s="13" t="s">
        <v>99</v>
      </c>
      <c r="E158" s="13" t="s">
        <v>100</v>
      </c>
      <c r="F158" s="13" t="s">
        <v>71</v>
      </c>
      <c r="G158" s="13">
        <v>40330</v>
      </c>
      <c r="H158" s="14" t="s">
        <v>490</v>
      </c>
      <c r="I158" s="58">
        <v>45009</v>
      </c>
      <c r="J158" s="32">
        <v>15</v>
      </c>
      <c r="K158" s="13" t="s">
        <v>65</v>
      </c>
      <c r="L158" s="13">
        <v>2023</v>
      </c>
      <c r="M158" s="11">
        <v>15</v>
      </c>
      <c r="N158" s="13"/>
      <c r="O158" s="14"/>
      <c r="P158" s="53"/>
    </row>
    <row r="159" spans="1:16" x14ac:dyDescent="0.25">
      <c r="A159" s="13" t="s">
        <v>369</v>
      </c>
      <c r="B159" s="13" t="s">
        <v>370</v>
      </c>
      <c r="C159" s="34" t="s">
        <v>371</v>
      </c>
      <c r="D159" s="34" t="s">
        <v>125</v>
      </c>
      <c r="E159" s="13" t="s">
        <v>121</v>
      </c>
      <c r="F159" s="66" t="s">
        <v>71</v>
      </c>
      <c r="G159" s="13">
        <v>40418</v>
      </c>
      <c r="H159" s="34" t="s">
        <v>372</v>
      </c>
      <c r="I159" s="58">
        <v>45028</v>
      </c>
      <c r="J159" s="32">
        <v>2.6</v>
      </c>
      <c r="K159" s="13" t="s">
        <v>65</v>
      </c>
      <c r="L159" s="13">
        <v>2023</v>
      </c>
      <c r="M159" s="11">
        <v>2.6</v>
      </c>
      <c r="N159" s="13"/>
      <c r="O159" s="14"/>
      <c r="P159" s="53"/>
    </row>
    <row r="160" spans="1:16" x14ac:dyDescent="0.25">
      <c r="A160" s="13" t="s">
        <v>519</v>
      </c>
      <c r="B160" s="13" t="s">
        <v>520</v>
      </c>
      <c r="C160" s="13" t="s">
        <v>521</v>
      </c>
      <c r="D160" s="13" t="s">
        <v>248</v>
      </c>
      <c r="E160" s="13" t="s">
        <v>158</v>
      </c>
      <c r="F160" s="66" t="s">
        <v>71</v>
      </c>
      <c r="G160" s="13">
        <v>40461</v>
      </c>
      <c r="H160" s="14" t="s">
        <v>522</v>
      </c>
      <c r="I160" s="58">
        <v>45065</v>
      </c>
      <c r="J160" s="32">
        <v>6.9</v>
      </c>
      <c r="K160" s="13" t="s">
        <v>65</v>
      </c>
      <c r="L160" s="13">
        <v>2023</v>
      </c>
      <c r="M160" s="11">
        <v>9.6</v>
      </c>
      <c r="N160" s="13"/>
      <c r="O160" s="14"/>
      <c r="P160" s="53"/>
    </row>
    <row r="161" spans="1:16" x14ac:dyDescent="0.25">
      <c r="A161" s="13" t="s">
        <v>528</v>
      </c>
      <c r="B161" s="13" t="s">
        <v>526</v>
      </c>
      <c r="C161" s="65" t="s">
        <v>523</v>
      </c>
      <c r="D161" s="34" t="s">
        <v>120</v>
      </c>
      <c r="E161" s="13" t="s">
        <v>121</v>
      </c>
      <c r="F161" s="67" t="s">
        <v>71</v>
      </c>
      <c r="G161" s="13">
        <v>40484</v>
      </c>
      <c r="H161" s="34" t="s">
        <v>524</v>
      </c>
      <c r="I161" s="58">
        <v>45119</v>
      </c>
      <c r="J161" s="32">
        <v>18.3</v>
      </c>
      <c r="K161" s="13" t="s">
        <v>65</v>
      </c>
      <c r="L161" s="13">
        <v>2023</v>
      </c>
      <c r="M161" s="11">
        <v>19.2</v>
      </c>
      <c r="N161" s="13"/>
      <c r="O161" s="14"/>
      <c r="P161" s="53"/>
    </row>
    <row r="162" spans="1:16" x14ac:dyDescent="0.25">
      <c r="A162" s="13" t="s">
        <v>530</v>
      </c>
      <c r="B162" s="6" t="s">
        <v>529</v>
      </c>
      <c r="C162" s="69" t="s">
        <v>532</v>
      </c>
      <c r="D162" s="11" t="s">
        <v>125</v>
      </c>
      <c r="E162" s="13" t="s">
        <v>121</v>
      </c>
      <c r="F162" s="67" t="s">
        <v>71</v>
      </c>
      <c r="G162" s="13">
        <v>40419</v>
      </c>
      <c r="H162" s="14" t="s">
        <v>493</v>
      </c>
      <c r="I162" s="58">
        <v>45119</v>
      </c>
      <c r="J162" s="32">
        <v>9.6</v>
      </c>
      <c r="K162" s="14" t="s">
        <v>65</v>
      </c>
      <c r="L162" s="13">
        <v>2023</v>
      </c>
      <c r="M162" s="11"/>
      <c r="N162" s="6"/>
      <c r="O162" s="14"/>
      <c r="P162" s="53"/>
    </row>
    <row r="163" spans="1:16" x14ac:dyDescent="0.25">
      <c r="A163" s="13" t="s">
        <v>531</v>
      </c>
      <c r="B163" s="13" t="s">
        <v>527</v>
      </c>
      <c r="C163" s="72" t="s">
        <v>525</v>
      </c>
      <c r="D163" s="34" t="s">
        <v>230</v>
      </c>
      <c r="E163" s="13" t="s">
        <v>135</v>
      </c>
      <c r="F163" s="66" t="s">
        <v>71</v>
      </c>
      <c r="G163" s="13">
        <v>40468</v>
      </c>
      <c r="H163" s="34">
        <v>760820041</v>
      </c>
      <c r="I163" s="58">
        <v>45119</v>
      </c>
      <c r="J163" s="32">
        <v>21.7</v>
      </c>
      <c r="K163" s="13" t="s">
        <v>65</v>
      </c>
      <c r="L163" s="13">
        <v>2023</v>
      </c>
      <c r="M163" s="11">
        <v>23.8</v>
      </c>
      <c r="N163" s="13"/>
      <c r="O163" s="14"/>
      <c r="P163" s="53"/>
    </row>
    <row r="164" spans="1:16" x14ac:dyDescent="0.25">
      <c r="A164" s="13" t="s">
        <v>534</v>
      </c>
      <c r="B164" s="13" t="s">
        <v>533</v>
      </c>
      <c r="C164" s="14" t="s">
        <v>516</v>
      </c>
      <c r="D164" s="34" t="s">
        <v>157</v>
      </c>
      <c r="E164" s="13" t="s">
        <v>158</v>
      </c>
      <c r="F164" s="67" t="s">
        <v>71</v>
      </c>
      <c r="G164" s="13">
        <v>40444</v>
      </c>
      <c r="H164" s="70">
        <v>11699001</v>
      </c>
      <c r="I164" s="58">
        <v>45132</v>
      </c>
      <c r="J164" s="32">
        <v>10.4</v>
      </c>
      <c r="K164" s="13" t="s">
        <v>65</v>
      </c>
      <c r="L164" s="13">
        <v>2023</v>
      </c>
      <c r="M164" s="11">
        <v>13.14</v>
      </c>
      <c r="N164" s="13"/>
      <c r="O164" s="14"/>
      <c r="P164" s="53"/>
    </row>
    <row r="165" spans="1:16" x14ac:dyDescent="0.25">
      <c r="A165" s="13" t="s">
        <v>443</v>
      </c>
      <c r="B165" s="11" t="s">
        <v>446</v>
      </c>
      <c r="C165" s="13" t="s">
        <v>447</v>
      </c>
      <c r="D165" s="13" t="s">
        <v>207</v>
      </c>
      <c r="E165" s="13" t="s">
        <v>135</v>
      </c>
      <c r="F165" s="13" t="s">
        <v>71</v>
      </c>
      <c r="G165" s="13">
        <v>40464</v>
      </c>
      <c r="H165" s="72" t="s">
        <v>448</v>
      </c>
      <c r="I165" s="58">
        <v>45155</v>
      </c>
      <c r="J165" s="32">
        <v>1.5</v>
      </c>
      <c r="K165" s="13" t="s">
        <v>65</v>
      </c>
      <c r="L165" s="13">
        <v>2023</v>
      </c>
      <c r="M165" s="11">
        <v>1.5</v>
      </c>
      <c r="N165" s="13"/>
      <c r="O165" s="14"/>
      <c r="P165" s="53"/>
    </row>
    <row r="166" spans="1:16" x14ac:dyDescent="0.25">
      <c r="A166" s="13" t="s">
        <v>537</v>
      </c>
      <c r="B166" s="13" t="s">
        <v>436</v>
      </c>
      <c r="C166" s="71" t="s">
        <v>517</v>
      </c>
      <c r="D166" s="34" t="s">
        <v>157</v>
      </c>
      <c r="E166" s="13" t="s">
        <v>158</v>
      </c>
      <c r="F166" s="67" t="s">
        <v>71</v>
      </c>
      <c r="G166" s="13">
        <v>40444</v>
      </c>
      <c r="H166" s="71" t="s">
        <v>518</v>
      </c>
      <c r="I166" s="58">
        <v>45190</v>
      </c>
      <c r="J166" s="32">
        <v>3.6</v>
      </c>
      <c r="K166" s="13" t="s">
        <v>65</v>
      </c>
      <c r="L166" s="13">
        <v>2023</v>
      </c>
      <c r="M166" s="11">
        <v>4.3</v>
      </c>
      <c r="N166" s="13"/>
      <c r="O166" s="14"/>
      <c r="P166" s="53"/>
    </row>
    <row r="167" spans="1:16" x14ac:dyDescent="0.25">
      <c r="A167" s="13" t="s">
        <v>544</v>
      </c>
      <c r="B167" s="13" t="s">
        <v>543</v>
      </c>
      <c r="C167" s="72" t="s">
        <v>538</v>
      </c>
      <c r="D167" s="14" t="s">
        <v>276</v>
      </c>
      <c r="E167" s="13" t="s">
        <v>70</v>
      </c>
      <c r="F167" s="67" t="s">
        <v>71</v>
      </c>
      <c r="G167" s="13">
        <v>40328</v>
      </c>
      <c r="H167" s="71" t="s">
        <v>539</v>
      </c>
      <c r="I167" s="58">
        <v>45203</v>
      </c>
      <c r="J167" s="32">
        <v>5.4</v>
      </c>
      <c r="K167" s="13" t="s">
        <v>65</v>
      </c>
      <c r="L167" s="13">
        <v>2023</v>
      </c>
      <c r="M167" s="11">
        <v>9.3000000000000007</v>
      </c>
      <c r="N167" s="13"/>
      <c r="O167" s="14"/>
      <c r="P167" s="53"/>
    </row>
    <row r="168" spans="1:16" x14ac:dyDescent="0.25">
      <c r="A168" s="13" t="s">
        <v>554</v>
      </c>
      <c r="B168" s="13" t="s">
        <v>553</v>
      </c>
      <c r="C168" s="14" t="s">
        <v>546</v>
      </c>
      <c r="D168" s="14" t="s">
        <v>141</v>
      </c>
      <c r="E168" s="13" t="s">
        <v>70</v>
      </c>
      <c r="F168" s="67" t="s">
        <v>71</v>
      </c>
      <c r="G168" s="13">
        <v>40033</v>
      </c>
      <c r="H168" s="71" t="s">
        <v>547</v>
      </c>
      <c r="I168" s="58">
        <v>45229</v>
      </c>
      <c r="J168" s="32">
        <v>15.2</v>
      </c>
      <c r="K168" s="13" t="s">
        <v>65</v>
      </c>
      <c r="L168" s="13">
        <v>2023</v>
      </c>
      <c r="M168" s="11">
        <v>21.3</v>
      </c>
      <c r="N168" s="13">
        <v>5</v>
      </c>
      <c r="O168" s="14" t="s">
        <v>111</v>
      </c>
      <c r="P168" s="53"/>
    </row>
    <row r="169" spans="1:16" x14ac:dyDescent="0.25">
      <c r="A169" s="13" t="s">
        <v>555</v>
      </c>
      <c r="B169" s="13" t="s">
        <v>548</v>
      </c>
      <c r="C169" s="14" t="s">
        <v>542</v>
      </c>
      <c r="D169" s="11" t="s">
        <v>125</v>
      </c>
      <c r="E169" s="13" t="s">
        <v>121</v>
      </c>
      <c r="F169" s="67" t="s">
        <v>71</v>
      </c>
      <c r="G169" s="13">
        <v>40419</v>
      </c>
      <c r="H169" s="71" t="s">
        <v>545</v>
      </c>
      <c r="I169" s="58">
        <v>45229</v>
      </c>
      <c r="J169" s="32">
        <v>6.6</v>
      </c>
      <c r="K169" s="13" t="s">
        <v>65</v>
      </c>
      <c r="L169" s="13">
        <v>2023</v>
      </c>
      <c r="M169" s="11">
        <v>8</v>
      </c>
      <c r="N169" s="13"/>
      <c r="O169" s="14"/>
      <c r="P169" s="53"/>
    </row>
    <row r="170" spans="1:16" x14ac:dyDescent="0.25">
      <c r="A170" s="6" t="s">
        <v>560</v>
      </c>
      <c r="B170" s="13" t="s">
        <v>550</v>
      </c>
      <c r="C170" s="14" t="s">
        <v>535</v>
      </c>
      <c r="D170" s="11" t="s">
        <v>141</v>
      </c>
      <c r="E170" s="13" t="s">
        <v>70</v>
      </c>
      <c r="F170" s="67" t="s">
        <v>71</v>
      </c>
      <c r="G170" s="13">
        <v>40033</v>
      </c>
      <c r="H170" s="69">
        <v>72224001</v>
      </c>
      <c r="I170" s="61">
        <v>45246</v>
      </c>
      <c r="J170" s="32">
        <v>10</v>
      </c>
      <c r="K170" s="13" t="s">
        <v>65</v>
      </c>
      <c r="L170" s="13">
        <v>2023</v>
      </c>
      <c r="M170" s="11">
        <v>11</v>
      </c>
      <c r="N170" s="13"/>
      <c r="O170" s="14"/>
      <c r="P170" s="53"/>
    </row>
    <row r="171" spans="1:16" x14ac:dyDescent="0.25">
      <c r="A171" s="13" t="s">
        <v>561</v>
      </c>
      <c r="B171" s="13" t="s">
        <v>290</v>
      </c>
      <c r="C171" s="11" t="s">
        <v>557</v>
      </c>
      <c r="D171" s="14" t="s">
        <v>276</v>
      </c>
      <c r="E171" s="13" t="s">
        <v>70</v>
      </c>
      <c r="F171" s="67" t="s">
        <v>71</v>
      </c>
      <c r="G171" s="13">
        <v>40328</v>
      </c>
      <c r="H171" s="69" t="s">
        <v>558</v>
      </c>
      <c r="I171" s="58">
        <v>45271</v>
      </c>
      <c r="J171" s="32">
        <v>10</v>
      </c>
      <c r="K171" s="13" t="s">
        <v>65</v>
      </c>
      <c r="L171" s="13">
        <v>2023</v>
      </c>
      <c r="M171" s="11">
        <v>13.7</v>
      </c>
      <c r="N171" s="13"/>
      <c r="O171" s="14"/>
      <c r="P171" s="53"/>
    </row>
    <row r="172" spans="1:16" x14ac:dyDescent="0.25">
      <c r="A172" s="13" t="s">
        <v>562</v>
      </c>
      <c r="B172" s="11" t="s">
        <v>549</v>
      </c>
      <c r="C172" s="11" t="s">
        <v>536</v>
      </c>
      <c r="D172" s="14" t="s">
        <v>157</v>
      </c>
      <c r="E172" s="13" t="s">
        <v>158</v>
      </c>
      <c r="F172" s="67" t="s">
        <v>71</v>
      </c>
      <c r="G172" s="13">
        <v>40444</v>
      </c>
      <c r="H172" s="69">
        <v>90955001</v>
      </c>
      <c r="I172" s="58">
        <v>45271</v>
      </c>
      <c r="J172" s="32">
        <v>10.199999999999999</v>
      </c>
      <c r="K172" s="13" t="s">
        <v>65</v>
      </c>
      <c r="L172" s="13">
        <v>2023</v>
      </c>
      <c r="M172" s="11">
        <v>11.4</v>
      </c>
      <c r="N172" s="13"/>
      <c r="O172" s="14"/>
      <c r="P172" s="53"/>
    </row>
    <row r="173" spans="1:16" x14ac:dyDescent="0.25">
      <c r="A173" s="13" t="s">
        <v>563</v>
      </c>
      <c r="B173" s="13" t="s">
        <v>321</v>
      </c>
      <c r="C173" s="14" t="s">
        <v>540</v>
      </c>
      <c r="D173" s="11" t="s">
        <v>276</v>
      </c>
      <c r="E173" s="13" t="s">
        <v>70</v>
      </c>
      <c r="F173" s="67" t="s">
        <v>71</v>
      </c>
      <c r="G173" s="13">
        <v>40328</v>
      </c>
      <c r="H173" s="69" t="s">
        <v>541</v>
      </c>
      <c r="I173" s="58">
        <v>45271</v>
      </c>
      <c r="J173" s="32">
        <v>4.8</v>
      </c>
      <c r="K173" s="13" t="s">
        <v>65</v>
      </c>
      <c r="L173" s="13">
        <v>2023</v>
      </c>
      <c r="M173" s="11">
        <v>5.8</v>
      </c>
      <c r="N173" s="13"/>
      <c r="O173" s="14"/>
      <c r="P173" s="53"/>
    </row>
    <row r="174" spans="1:16" x14ac:dyDescent="0.25">
      <c r="A174" s="13" t="s">
        <v>564</v>
      </c>
      <c r="B174" s="13" t="s">
        <v>565</v>
      </c>
      <c r="C174" s="34" t="s">
        <v>566</v>
      </c>
      <c r="D174" s="14" t="s">
        <v>276</v>
      </c>
      <c r="E174" s="13" t="s">
        <v>70</v>
      </c>
      <c r="F174" s="67" t="s">
        <v>71</v>
      </c>
      <c r="G174" s="13">
        <v>40328</v>
      </c>
      <c r="H174" s="69">
        <v>78028003</v>
      </c>
      <c r="I174" s="58">
        <v>45301</v>
      </c>
      <c r="J174" s="32">
        <v>13.2</v>
      </c>
      <c r="K174" s="13" t="s">
        <v>65</v>
      </c>
      <c r="L174" s="13">
        <v>2024</v>
      </c>
      <c r="M174" s="11">
        <v>18</v>
      </c>
      <c r="N174" s="13"/>
      <c r="O174" s="14"/>
      <c r="P174" s="53"/>
    </row>
    <row r="175" spans="1:16" x14ac:dyDescent="0.25">
      <c r="A175" s="13" t="s">
        <v>567</v>
      </c>
      <c r="B175" s="13" t="s">
        <v>487</v>
      </c>
      <c r="C175" s="11" t="s">
        <v>556</v>
      </c>
      <c r="D175" s="14" t="s">
        <v>270</v>
      </c>
      <c r="E175" s="13" t="s">
        <v>135</v>
      </c>
      <c r="F175" s="67" t="s">
        <v>71</v>
      </c>
      <c r="G175" s="13">
        <v>40440</v>
      </c>
      <c r="H175" s="69" t="s">
        <v>559</v>
      </c>
      <c r="I175" s="58">
        <v>45301</v>
      </c>
      <c r="J175" s="32">
        <v>5.2</v>
      </c>
      <c r="K175" s="13" t="s">
        <v>65</v>
      </c>
      <c r="L175" s="13">
        <v>2024</v>
      </c>
      <c r="M175" s="11">
        <v>7</v>
      </c>
      <c r="N175" s="13"/>
      <c r="O175" s="14"/>
      <c r="P175" s="53"/>
    </row>
    <row r="176" spans="1:16" x14ac:dyDescent="0.25">
      <c r="A176" s="13" t="s">
        <v>569</v>
      </c>
      <c r="B176" s="13" t="s">
        <v>282</v>
      </c>
      <c r="C176" s="65" t="s">
        <v>570</v>
      </c>
      <c r="D176" s="34" t="s">
        <v>120</v>
      </c>
      <c r="E176" s="13" t="s">
        <v>121</v>
      </c>
      <c r="F176" s="67" t="s">
        <v>71</v>
      </c>
      <c r="G176" s="13">
        <v>400484</v>
      </c>
      <c r="H176" s="69">
        <v>111081001</v>
      </c>
      <c r="I176" s="58">
        <v>45330</v>
      </c>
      <c r="J176" s="32">
        <v>1</v>
      </c>
      <c r="K176" s="13" t="s">
        <v>337</v>
      </c>
      <c r="L176" s="13">
        <v>2024</v>
      </c>
      <c r="M176" s="11">
        <v>1</v>
      </c>
      <c r="N176" s="13"/>
      <c r="O176" s="14"/>
    </row>
    <row r="177" spans="1:29" x14ac:dyDescent="0.25">
      <c r="A177" s="11" t="s">
        <v>254</v>
      </c>
      <c r="B177" s="33" t="s">
        <v>571</v>
      </c>
      <c r="C177" s="36" t="s">
        <v>513</v>
      </c>
      <c r="D177" s="73" t="s">
        <v>514</v>
      </c>
      <c r="E177" s="14" t="s">
        <v>108</v>
      </c>
      <c r="F177" s="66" t="s">
        <v>71</v>
      </c>
      <c r="G177" s="6">
        <v>42541</v>
      </c>
      <c r="H177" s="69" t="s">
        <v>515</v>
      </c>
      <c r="I177" s="58">
        <v>45344</v>
      </c>
      <c r="J177" s="32">
        <v>23.8</v>
      </c>
      <c r="K177" s="13" t="s">
        <v>337</v>
      </c>
      <c r="L177" s="13">
        <v>2024</v>
      </c>
      <c r="M177" s="11">
        <v>25</v>
      </c>
      <c r="N177" s="14">
        <v>4.5</v>
      </c>
      <c r="O177" s="14" t="s">
        <v>183</v>
      </c>
    </row>
    <row r="178" spans="1:29" x14ac:dyDescent="0.25">
      <c r="A178" s="13" t="s">
        <v>573</v>
      </c>
      <c r="B178" s="11" t="s">
        <v>572</v>
      </c>
      <c r="C178" s="74" t="s">
        <v>568</v>
      </c>
      <c r="D178" s="11" t="s">
        <v>276</v>
      </c>
      <c r="E178" s="13" t="s">
        <v>70</v>
      </c>
      <c r="F178" s="67" t="s">
        <v>71</v>
      </c>
      <c r="G178" s="13">
        <v>40328</v>
      </c>
      <c r="H178" s="69">
        <v>89133001</v>
      </c>
      <c r="I178" s="58">
        <v>45345</v>
      </c>
      <c r="J178" s="32">
        <v>10</v>
      </c>
      <c r="K178" s="13" t="s">
        <v>65</v>
      </c>
      <c r="L178" s="13">
        <v>2024</v>
      </c>
      <c r="M178" s="11">
        <v>11</v>
      </c>
      <c r="N178" s="13"/>
      <c r="O178" s="14"/>
    </row>
    <row r="179" spans="1:29" x14ac:dyDescent="0.25">
      <c r="A179" s="13" t="s">
        <v>574</v>
      </c>
      <c r="B179" s="13" t="s">
        <v>575</v>
      </c>
      <c r="C179" s="14" t="s">
        <v>576</v>
      </c>
      <c r="D179" s="11" t="s">
        <v>69</v>
      </c>
      <c r="E179" s="13" t="s">
        <v>70</v>
      </c>
      <c r="F179" s="67" t="s">
        <v>71</v>
      </c>
      <c r="G179" s="13">
        <v>40037</v>
      </c>
      <c r="H179" s="74">
        <v>75003004</v>
      </c>
      <c r="I179" s="58">
        <v>45407</v>
      </c>
      <c r="J179" s="32">
        <v>6.38</v>
      </c>
      <c r="K179" s="13" t="s">
        <v>65</v>
      </c>
      <c r="L179" s="13">
        <v>2024</v>
      </c>
      <c r="M179" s="11">
        <v>8.4</v>
      </c>
      <c r="N179" s="13">
        <v>3.8</v>
      </c>
      <c r="O179" s="14" t="s">
        <v>580</v>
      </c>
    </row>
    <row r="180" spans="1:29" x14ac:dyDescent="0.25">
      <c r="A180" s="13" t="s">
        <v>577</v>
      </c>
      <c r="B180" s="13" t="s">
        <v>578</v>
      </c>
      <c r="C180" s="13" t="s">
        <v>579</v>
      </c>
      <c r="D180" s="13" t="s">
        <v>134</v>
      </c>
      <c r="E180" s="13" t="s">
        <v>135</v>
      </c>
      <c r="F180" s="67" t="s">
        <v>252</v>
      </c>
      <c r="G180" s="13">
        <v>40422</v>
      </c>
      <c r="H180" s="28">
        <v>3524705001</v>
      </c>
      <c r="I180" s="58">
        <v>45407</v>
      </c>
      <c r="J180" s="32">
        <v>4.93</v>
      </c>
      <c r="K180" s="13" t="s">
        <v>65</v>
      </c>
      <c r="L180" s="13">
        <v>2024</v>
      </c>
      <c r="M180" s="11">
        <v>6.5</v>
      </c>
      <c r="N180" s="13"/>
      <c r="O180" s="14"/>
    </row>
    <row r="181" spans="1:29" x14ac:dyDescent="0.25">
      <c r="A181" s="13" t="s">
        <v>324</v>
      </c>
      <c r="B181" s="13" t="s">
        <v>584</v>
      </c>
      <c r="C181" s="13" t="s">
        <v>585</v>
      </c>
      <c r="D181" s="13" t="s">
        <v>99</v>
      </c>
      <c r="E181" s="13" t="s">
        <v>100</v>
      </c>
      <c r="F181" s="67" t="s">
        <v>71</v>
      </c>
      <c r="G181" s="13">
        <v>40330</v>
      </c>
      <c r="H181" s="28">
        <v>110751001</v>
      </c>
      <c r="I181" s="58">
        <v>45462</v>
      </c>
      <c r="J181" s="32">
        <v>4.5999999999999996</v>
      </c>
      <c r="K181" s="13" t="s">
        <v>65</v>
      </c>
      <c r="L181" s="13">
        <v>2024</v>
      </c>
      <c r="M181" s="11">
        <v>6.1</v>
      </c>
      <c r="N181" s="13"/>
      <c r="O181" s="14"/>
    </row>
    <row r="182" spans="1:29" x14ac:dyDescent="0.25">
      <c r="A182" s="13" t="s">
        <v>593</v>
      </c>
      <c r="B182" s="13" t="s">
        <v>586</v>
      </c>
      <c r="C182" s="13" t="s">
        <v>587</v>
      </c>
      <c r="D182" s="13" t="s">
        <v>207</v>
      </c>
      <c r="E182" s="13" t="s">
        <v>135</v>
      </c>
      <c r="F182" s="67" t="s">
        <v>71</v>
      </c>
      <c r="G182" s="13">
        <v>40464</v>
      </c>
      <c r="H182" s="28">
        <v>75092001</v>
      </c>
      <c r="I182" s="58">
        <v>45525</v>
      </c>
      <c r="J182" s="32">
        <v>3.9</v>
      </c>
      <c r="K182" s="13" t="s">
        <v>65</v>
      </c>
      <c r="L182" s="13">
        <v>2024</v>
      </c>
      <c r="M182" s="11">
        <v>4.5</v>
      </c>
      <c r="N182" s="13"/>
      <c r="O182" s="14"/>
    </row>
    <row r="183" spans="1:29" x14ac:dyDescent="0.25">
      <c r="A183" s="13" t="s">
        <v>592</v>
      </c>
      <c r="B183" s="13" t="s">
        <v>286</v>
      </c>
      <c r="C183" s="13" t="s">
        <v>591</v>
      </c>
      <c r="D183" s="13" t="s">
        <v>134</v>
      </c>
      <c r="E183" s="13" t="s">
        <v>135</v>
      </c>
      <c r="F183" s="67" t="s">
        <v>71</v>
      </c>
      <c r="G183" s="13">
        <v>40422</v>
      </c>
      <c r="H183" s="28">
        <v>116396002</v>
      </c>
      <c r="I183" s="58">
        <v>45554</v>
      </c>
      <c r="J183" s="32">
        <v>15.8</v>
      </c>
      <c r="K183" s="13" t="s">
        <v>346</v>
      </c>
      <c r="L183" s="13">
        <v>2024</v>
      </c>
      <c r="M183" s="11">
        <v>20</v>
      </c>
      <c r="N183" s="13"/>
      <c r="O183" s="14"/>
    </row>
    <row r="184" spans="1:29" x14ac:dyDescent="0.25">
      <c r="A184" s="13" t="s">
        <v>602</v>
      </c>
      <c r="B184" s="13" t="s">
        <v>600</v>
      </c>
      <c r="C184" s="13" t="s">
        <v>601</v>
      </c>
      <c r="D184" s="13" t="s">
        <v>134</v>
      </c>
      <c r="E184" s="13" t="s">
        <v>135</v>
      </c>
      <c r="F184" s="67" t="s">
        <v>71</v>
      </c>
      <c r="G184" s="13">
        <v>10122</v>
      </c>
      <c r="H184" s="28">
        <v>3507501</v>
      </c>
      <c r="I184" s="58">
        <v>45681</v>
      </c>
      <c r="J184" s="32">
        <v>7.6</v>
      </c>
      <c r="K184" s="13" t="s">
        <v>65</v>
      </c>
      <c r="L184" s="13">
        <v>2025</v>
      </c>
      <c r="M184" s="11">
        <v>8.5</v>
      </c>
      <c r="N184" s="13"/>
      <c r="O184" s="14"/>
    </row>
    <row r="185" spans="1:29" x14ac:dyDescent="0.25">
      <c r="A185" s="13" t="s">
        <v>593</v>
      </c>
      <c r="B185" s="13" t="s">
        <v>388</v>
      </c>
      <c r="C185" s="13" t="s">
        <v>587</v>
      </c>
      <c r="D185" s="13" t="s">
        <v>134</v>
      </c>
      <c r="E185" s="13" t="s">
        <v>135</v>
      </c>
      <c r="F185" s="67" t="s">
        <v>71</v>
      </c>
      <c r="G185" s="13">
        <v>40464</v>
      </c>
      <c r="H185" s="28">
        <v>75092001</v>
      </c>
      <c r="I185" s="58">
        <v>45670</v>
      </c>
      <c r="J185" s="32">
        <v>12.7</v>
      </c>
      <c r="K185" s="34" t="s">
        <v>65</v>
      </c>
      <c r="L185" s="34">
        <v>2025</v>
      </c>
      <c r="M185" s="26">
        <v>14</v>
      </c>
      <c r="N185" s="34"/>
      <c r="O185" s="28"/>
    </row>
    <row r="186" spans="1:29" x14ac:dyDescent="0.25">
      <c r="A186" s="13" t="s">
        <v>612</v>
      </c>
      <c r="B186" s="13" t="s">
        <v>611</v>
      </c>
      <c r="C186" s="13" t="s">
        <v>610</v>
      </c>
      <c r="D186" s="13" t="s">
        <v>99</v>
      </c>
      <c r="E186" s="13" t="s">
        <v>100</v>
      </c>
      <c r="F186" s="67" t="s">
        <v>71</v>
      </c>
      <c r="G186" s="13">
        <v>40330</v>
      </c>
      <c r="H186" s="28">
        <v>3524501001</v>
      </c>
      <c r="I186" s="58">
        <v>45799</v>
      </c>
      <c r="J186" s="32">
        <v>15</v>
      </c>
      <c r="K186" s="93" t="s">
        <v>65</v>
      </c>
      <c r="L186" s="93">
        <v>2025</v>
      </c>
      <c r="M186" s="93">
        <v>15.4</v>
      </c>
      <c r="N186" s="93">
        <v>44.4</v>
      </c>
      <c r="O186" s="93" t="s">
        <v>582</v>
      </c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</row>
    <row r="187" spans="1:29" x14ac:dyDescent="0.25">
      <c r="A187" s="13" t="s">
        <v>613</v>
      </c>
      <c r="B187" s="13" t="s">
        <v>551</v>
      </c>
      <c r="C187" s="13" t="s">
        <v>614</v>
      </c>
      <c r="D187" s="13" t="s">
        <v>120</v>
      </c>
      <c r="E187" s="13" t="s">
        <v>121</v>
      </c>
      <c r="F187" s="67" t="s">
        <v>71</v>
      </c>
      <c r="G187" s="13">
        <v>40402</v>
      </c>
      <c r="H187" s="14">
        <v>115283001</v>
      </c>
      <c r="I187" s="58">
        <v>45799</v>
      </c>
      <c r="J187" s="32">
        <v>4</v>
      </c>
      <c r="K187" s="93" t="s">
        <v>65</v>
      </c>
      <c r="L187" s="93">
        <v>2025</v>
      </c>
      <c r="M187" s="93">
        <v>5</v>
      </c>
      <c r="N187" s="93"/>
      <c r="O187" s="93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</row>
    <row r="188" spans="1:29" x14ac:dyDescent="0.25">
      <c r="A188" s="13" t="s">
        <v>624</v>
      </c>
      <c r="B188" s="13" t="s">
        <v>623</v>
      </c>
      <c r="C188" s="13" t="s">
        <v>620</v>
      </c>
      <c r="D188" s="13" t="s">
        <v>400</v>
      </c>
      <c r="E188" s="13" t="s">
        <v>621</v>
      </c>
      <c r="F188" s="67" t="s">
        <v>71</v>
      </c>
      <c r="G188" s="13">
        <v>40403</v>
      </c>
      <c r="H188" s="28">
        <v>103929001</v>
      </c>
      <c r="I188" s="58">
        <v>45910</v>
      </c>
      <c r="J188" s="32">
        <v>9.6</v>
      </c>
      <c r="K188" s="93" t="s">
        <v>65</v>
      </c>
      <c r="L188" s="93">
        <v>2025</v>
      </c>
      <c r="M188" s="93">
        <v>11</v>
      </c>
      <c r="N188" s="93"/>
      <c r="O188" s="93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</row>
    <row r="189" spans="1:29" s="92" customFormat="1" x14ac:dyDescent="0.25">
      <c r="A189" s="13" t="s">
        <v>617</v>
      </c>
      <c r="B189" s="13" t="s">
        <v>616</v>
      </c>
      <c r="C189" s="13" t="s">
        <v>609</v>
      </c>
      <c r="D189" s="13" t="s">
        <v>467</v>
      </c>
      <c r="E189" s="13" t="s">
        <v>70</v>
      </c>
      <c r="F189" s="67" t="s">
        <v>71</v>
      </c>
      <c r="G189" s="13">
        <v>40060</v>
      </c>
      <c r="H189" s="28">
        <v>121345001</v>
      </c>
      <c r="I189" s="58">
        <v>45847</v>
      </c>
      <c r="J189" s="32">
        <v>6.5</v>
      </c>
      <c r="K189" s="93" t="s">
        <v>65</v>
      </c>
      <c r="L189" s="93">
        <v>2025</v>
      </c>
      <c r="M189" s="93">
        <v>7.7</v>
      </c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</row>
    <row r="190" spans="1:29" x14ac:dyDescent="0.25">
      <c r="A190" s="13" t="s">
        <v>626</v>
      </c>
      <c r="B190" s="13" t="s">
        <v>625</v>
      </c>
      <c r="C190" s="13" t="s">
        <v>622</v>
      </c>
      <c r="D190" s="13" t="s">
        <v>157</v>
      </c>
      <c r="E190" s="13" t="s">
        <v>158</v>
      </c>
      <c r="F190" s="67" t="s">
        <v>71</v>
      </c>
      <c r="G190" s="13">
        <v>40444</v>
      </c>
      <c r="H190" s="28">
        <v>114604001</v>
      </c>
      <c r="I190" s="58">
        <v>45931</v>
      </c>
      <c r="J190" s="32">
        <v>5.6</v>
      </c>
      <c r="K190" s="93" t="s">
        <v>65</v>
      </c>
      <c r="L190" s="93">
        <v>2025</v>
      </c>
      <c r="M190" s="93">
        <v>5.6</v>
      </c>
      <c r="N190" s="93"/>
      <c r="O190" s="93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</row>
    <row r="191" spans="1:29" s="92" customFormat="1" x14ac:dyDescent="0.25">
      <c r="A191" s="13" t="s">
        <v>628</v>
      </c>
      <c r="B191" s="13" t="s">
        <v>627</v>
      </c>
      <c r="C191" s="13" t="s">
        <v>619</v>
      </c>
      <c r="D191" s="13" t="s">
        <v>134</v>
      </c>
      <c r="E191" s="13" t="s">
        <v>135</v>
      </c>
      <c r="F191" s="67" t="s">
        <v>71</v>
      </c>
      <c r="G191" s="13">
        <v>40422</v>
      </c>
      <c r="H191" s="28">
        <v>119701001</v>
      </c>
      <c r="I191" s="58">
        <v>45945</v>
      </c>
      <c r="J191" s="32">
        <v>5.6</v>
      </c>
      <c r="K191" s="93" t="s">
        <v>65</v>
      </c>
      <c r="L191" s="93">
        <v>2025</v>
      </c>
      <c r="M191" s="93">
        <v>6</v>
      </c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</row>
    <row r="192" spans="1:29" s="92" customFormat="1" x14ac:dyDescent="0.25">
      <c r="A192" s="13" t="s">
        <v>630</v>
      </c>
      <c r="B192" s="13" t="s">
        <v>629</v>
      </c>
      <c r="C192" s="13" t="s">
        <v>633</v>
      </c>
      <c r="D192" s="13" t="s">
        <v>69</v>
      </c>
      <c r="E192" s="13" t="s">
        <v>70</v>
      </c>
      <c r="F192" s="67" t="s">
        <v>71</v>
      </c>
      <c r="G192" s="13">
        <v>40037</v>
      </c>
      <c r="H192" s="28">
        <v>352461001</v>
      </c>
      <c r="I192" s="58">
        <v>45953</v>
      </c>
      <c r="J192" s="32">
        <v>20.399999999999999</v>
      </c>
      <c r="K192" s="93" t="s">
        <v>65</v>
      </c>
      <c r="L192" s="93">
        <v>2025</v>
      </c>
      <c r="M192" s="93">
        <v>22.8</v>
      </c>
      <c r="N192" s="93">
        <v>20.399999999999999</v>
      </c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</row>
    <row r="193" spans="1:29" s="92" customFormat="1" x14ac:dyDescent="0.25">
      <c r="A193" s="13" t="s">
        <v>637</v>
      </c>
      <c r="B193" s="13" t="s">
        <v>86</v>
      </c>
      <c r="C193" s="13" t="s">
        <v>636</v>
      </c>
      <c r="D193" s="13" t="s">
        <v>141</v>
      </c>
      <c r="E193" s="13" t="s">
        <v>70</v>
      </c>
      <c r="F193" s="67" t="s">
        <v>71</v>
      </c>
      <c r="G193" s="13">
        <v>40033</v>
      </c>
      <c r="H193" s="28">
        <v>22375009</v>
      </c>
      <c r="I193" s="58">
        <v>45961</v>
      </c>
      <c r="J193" s="32">
        <v>15.2</v>
      </c>
      <c r="K193" s="93" t="s">
        <v>65</v>
      </c>
      <c r="L193" s="93">
        <v>2025</v>
      </c>
      <c r="M193" s="93">
        <v>19.36</v>
      </c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</row>
    <row r="194" spans="1:29" x14ac:dyDescent="0.25">
      <c r="A194" s="13" t="s">
        <v>638</v>
      </c>
      <c r="B194" s="13" t="s">
        <v>487</v>
      </c>
      <c r="C194" s="13" t="s">
        <v>615</v>
      </c>
      <c r="D194" s="13" t="s">
        <v>134</v>
      </c>
      <c r="E194" s="13" t="s">
        <v>135</v>
      </c>
      <c r="F194" s="67" t="s">
        <v>71</v>
      </c>
      <c r="G194" s="13">
        <v>40422</v>
      </c>
      <c r="H194" s="28">
        <v>114342001</v>
      </c>
      <c r="I194" s="58">
        <v>45961</v>
      </c>
      <c r="J194" s="32">
        <v>11.2</v>
      </c>
      <c r="K194" s="93" t="s">
        <v>65</v>
      </c>
      <c r="L194" s="93">
        <v>2025</v>
      </c>
      <c r="M194" s="93">
        <v>11.4</v>
      </c>
      <c r="N194" s="93"/>
      <c r="O194" s="93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</row>
    <row r="195" spans="1:29" x14ac:dyDescent="0.25">
      <c r="A195" s="13" t="s">
        <v>640</v>
      </c>
      <c r="B195" s="13" t="s">
        <v>487</v>
      </c>
      <c r="C195" s="13" t="s">
        <v>632</v>
      </c>
      <c r="D195" s="13" t="s">
        <v>134</v>
      </c>
      <c r="E195" s="13" t="s">
        <v>135</v>
      </c>
      <c r="F195" s="67" t="s">
        <v>71</v>
      </c>
      <c r="G195" s="13">
        <v>40422</v>
      </c>
      <c r="H195" s="28">
        <v>92784012</v>
      </c>
      <c r="I195" s="58">
        <v>45985</v>
      </c>
      <c r="J195" s="32">
        <v>18</v>
      </c>
      <c r="K195" s="93" t="s">
        <v>634</v>
      </c>
      <c r="L195" s="93">
        <v>2025</v>
      </c>
      <c r="M195" s="93">
        <v>21.2</v>
      </c>
      <c r="N195" s="93">
        <v>25</v>
      </c>
      <c r="O195" s="93" t="s">
        <v>635</v>
      </c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</row>
    <row r="196" spans="1:29" x14ac:dyDescent="0.25">
      <c r="A196" s="13" t="s">
        <v>641</v>
      </c>
      <c r="B196" s="13" t="s">
        <v>616</v>
      </c>
      <c r="C196" s="13" t="s">
        <v>639</v>
      </c>
      <c r="D196" s="13" t="s">
        <v>141</v>
      </c>
      <c r="E196" s="13" t="s">
        <v>70</v>
      </c>
      <c r="F196" s="67" t="s">
        <v>71</v>
      </c>
      <c r="G196" s="13">
        <v>40033</v>
      </c>
      <c r="H196" s="28">
        <v>66623013</v>
      </c>
      <c r="I196" s="58">
        <v>45985</v>
      </c>
      <c r="J196" s="32">
        <v>11.78</v>
      </c>
      <c r="K196" s="93" t="s">
        <v>65</v>
      </c>
      <c r="L196" s="93">
        <v>2025</v>
      </c>
      <c r="M196" s="93">
        <v>25</v>
      </c>
      <c r="N196" s="93"/>
      <c r="O196" s="93" t="s">
        <v>635</v>
      </c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</row>
    <row r="197" spans="1:29" s="92" customFormat="1" x14ac:dyDescent="0.25">
      <c r="A197" s="13" t="s">
        <v>645</v>
      </c>
      <c r="B197" s="13" t="s">
        <v>644</v>
      </c>
      <c r="C197" s="13" t="s">
        <v>618</v>
      </c>
      <c r="D197" s="13" t="s">
        <v>120</v>
      </c>
      <c r="E197" s="13" t="s">
        <v>121</v>
      </c>
      <c r="F197" s="67" t="s">
        <v>71</v>
      </c>
      <c r="G197" s="13">
        <v>40484</v>
      </c>
      <c r="H197" s="28">
        <v>120646002</v>
      </c>
      <c r="I197" s="58">
        <v>46013</v>
      </c>
      <c r="J197" s="32">
        <v>8.6</v>
      </c>
      <c r="K197" s="93" t="s">
        <v>65</v>
      </c>
      <c r="L197" s="93">
        <v>2025</v>
      </c>
      <c r="M197" s="93">
        <v>11.4</v>
      </c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</row>
    <row r="198" spans="1:29" x14ac:dyDescent="0.25">
      <c r="A198" s="13" t="s">
        <v>647</v>
      </c>
      <c r="B198" s="13" t="s">
        <v>646</v>
      </c>
      <c r="C198" s="13" t="s">
        <v>643</v>
      </c>
      <c r="D198" s="13" t="s">
        <v>157</v>
      </c>
      <c r="E198" s="13" t="s">
        <v>158</v>
      </c>
      <c r="F198" s="67" t="s">
        <v>252</v>
      </c>
      <c r="G198" s="13">
        <v>40444</v>
      </c>
      <c r="H198" s="28">
        <v>106200001</v>
      </c>
      <c r="I198" s="58">
        <v>46029</v>
      </c>
      <c r="J198" s="32">
        <v>12</v>
      </c>
      <c r="K198" s="93" t="s">
        <v>65</v>
      </c>
      <c r="L198" s="93">
        <v>2026</v>
      </c>
      <c r="M198" s="93">
        <v>15.3</v>
      </c>
      <c r="N198" s="93">
        <v>25</v>
      </c>
      <c r="O198" s="93" t="s">
        <v>635</v>
      </c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</row>
    <row r="199" spans="1:29" x14ac:dyDescent="0.25">
      <c r="A199" s="7" t="s">
        <v>650</v>
      </c>
      <c r="B199" s="7"/>
      <c r="C199" s="7" t="s">
        <v>648</v>
      </c>
      <c r="D199" s="7" t="s">
        <v>649</v>
      </c>
      <c r="E199" s="7" t="s">
        <v>70</v>
      </c>
      <c r="F199" s="68" t="s">
        <v>71</v>
      </c>
      <c r="G199" s="7">
        <v>40051</v>
      </c>
      <c r="H199" s="75">
        <v>1138002</v>
      </c>
      <c r="I199" s="63">
        <v>45979</v>
      </c>
      <c r="J199" s="30">
        <v>11.4</v>
      </c>
      <c r="K199" s="94" t="s">
        <v>65</v>
      </c>
      <c r="L199" s="94"/>
      <c r="M199" s="94">
        <v>15.8</v>
      </c>
      <c r="N199" s="94">
        <v>5</v>
      </c>
      <c r="O199" s="94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</row>
    <row r="200" spans="1:29" x14ac:dyDescent="0.25">
      <c r="A200" s="7" t="s">
        <v>642</v>
      </c>
      <c r="B200" s="7"/>
      <c r="C200" s="7" t="s">
        <v>576</v>
      </c>
      <c r="D200" s="7" t="s">
        <v>69</v>
      </c>
      <c r="E200" s="7" t="s">
        <v>70</v>
      </c>
      <c r="F200" s="68" t="s">
        <v>71</v>
      </c>
      <c r="G200" s="7">
        <v>40037</v>
      </c>
      <c r="H200" s="75">
        <v>75003004</v>
      </c>
      <c r="I200" s="63"/>
      <c r="J200" s="30">
        <v>3.1</v>
      </c>
      <c r="K200" s="94" t="s">
        <v>65</v>
      </c>
      <c r="L200" s="94"/>
      <c r="M200" s="94">
        <v>4.5</v>
      </c>
      <c r="N200" s="94"/>
      <c r="O200" s="94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</row>
    <row r="201" spans="1:29" s="92" customFormat="1" x14ac:dyDescent="0.25">
      <c r="A201" s="7" t="s">
        <v>631</v>
      </c>
      <c r="B201" s="7"/>
      <c r="C201" s="7" t="s">
        <v>632</v>
      </c>
      <c r="D201" s="7" t="s">
        <v>134</v>
      </c>
      <c r="E201" s="7" t="s">
        <v>135</v>
      </c>
      <c r="F201" s="68" t="s">
        <v>71</v>
      </c>
      <c r="G201" s="7">
        <v>40422</v>
      </c>
      <c r="H201" s="75">
        <v>92784012</v>
      </c>
      <c r="I201" s="63"/>
      <c r="J201" s="30">
        <v>18</v>
      </c>
      <c r="K201" s="94" t="s">
        <v>634</v>
      </c>
      <c r="L201" s="94"/>
      <c r="M201" s="94">
        <v>21.2</v>
      </c>
      <c r="N201" s="94">
        <v>25</v>
      </c>
      <c r="O201" s="94" t="s">
        <v>635</v>
      </c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</row>
    <row r="202" spans="1:29" x14ac:dyDescent="0.25">
      <c r="A202" s="7" t="s">
        <v>608</v>
      </c>
      <c r="B202" s="7" t="s">
        <v>73</v>
      </c>
      <c r="C202" s="7" t="s">
        <v>606</v>
      </c>
      <c r="D202" s="7" t="s">
        <v>467</v>
      </c>
      <c r="E202" s="7" t="s">
        <v>70</v>
      </c>
      <c r="F202" s="68" t="s">
        <v>71</v>
      </c>
      <c r="G202" s="7">
        <v>40060</v>
      </c>
      <c r="H202" s="75">
        <v>38296001</v>
      </c>
      <c r="I202" s="63"/>
      <c r="J202" s="30">
        <v>25</v>
      </c>
      <c r="K202" s="94" t="s">
        <v>607</v>
      </c>
      <c r="L202" s="94"/>
      <c r="M202" s="94">
        <v>40</v>
      </c>
      <c r="N202" s="94"/>
      <c r="O202" s="94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</row>
    <row r="203" spans="1:29" x14ac:dyDescent="0.25">
      <c r="A203" s="7" t="s">
        <v>588</v>
      </c>
      <c r="B203" s="7" t="s">
        <v>589</v>
      </c>
      <c r="C203" s="7" t="s">
        <v>590</v>
      </c>
      <c r="D203" s="7" t="s">
        <v>120</v>
      </c>
      <c r="E203" s="7" t="s">
        <v>121</v>
      </c>
      <c r="F203" s="68" t="s">
        <v>71</v>
      </c>
      <c r="G203" s="7">
        <v>40484</v>
      </c>
      <c r="H203" s="75">
        <v>81619001</v>
      </c>
      <c r="I203" s="63"/>
      <c r="J203" s="30">
        <v>7.83</v>
      </c>
      <c r="K203" s="94" t="s">
        <v>65</v>
      </c>
      <c r="L203" s="94"/>
      <c r="M203" s="94">
        <v>11.07</v>
      </c>
      <c r="N203" s="94"/>
      <c r="O203" s="94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</row>
    <row r="204" spans="1:29" x14ac:dyDescent="0.25">
      <c r="A204" s="7" t="s">
        <v>583</v>
      </c>
      <c r="B204" s="7" t="s">
        <v>354</v>
      </c>
      <c r="C204" s="7" t="s">
        <v>581</v>
      </c>
      <c r="D204" s="7" t="s">
        <v>157</v>
      </c>
      <c r="E204" s="7" t="s">
        <v>158</v>
      </c>
      <c r="F204" s="68" t="s">
        <v>71</v>
      </c>
      <c r="G204" s="7">
        <v>40444</v>
      </c>
      <c r="H204" s="75" t="s">
        <v>356</v>
      </c>
      <c r="I204" s="63"/>
      <c r="J204" s="30">
        <v>13.2</v>
      </c>
      <c r="K204" s="94" t="s">
        <v>346</v>
      </c>
      <c r="L204" s="94"/>
      <c r="M204" s="94">
        <v>15</v>
      </c>
      <c r="N204" s="94">
        <v>32</v>
      </c>
      <c r="O204" s="94" t="s">
        <v>582</v>
      </c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</row>
    <row r="205" spans="1:29" x14ac:dyDescent="0.25">
      <c r="A205" s="7" t="s">
        <v>352</v>
      </c>
      <c r="B205" s="7" t="s">
        <v>75</v>
      </c>
      <c r="C205" s="7"/>
      <c r="D205" s="9" t="s">
        <v>148</v>
      </c>
      <c r="E205" s="7" t="s">
        <v>121</v>
      </c>
      <c r="F205" s="68" t="s">
        <v>71</v>
      </c>
      <c r="G205" s="7"/>
      <c r="H205" s="10"/>
      <c r="I205" s="63"/>
      <c r="J205" s="30">
        <v>12.2</v>
      </c>
      <c r="K205" s="94" t="s">
        <v>65</v>
      </c>
      <c r="L205" s="94"/>
      <c r="M205" s="94">
        <v>15.2</v>
      </c>
      <c r="N205" s="94"/>
      <c r="O205" s="94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</row>
    <row r="206" spans="1:29" x14ac:dyDescent="0.25">
      <c r="A206" s="9" t="s">
        <v>56</v>
      </c>
      <c r="B206" s="9" t="s">
        <v>552</v>
      </c>
      <c r="C206" s="9"/>
      <c r="D206" s="9" t="s">
        <v>148</v>
      </c>
      <c r="E206" s="9" t="s">
        <v>121</v>
      </c>
      <c r="F206" s="8" t="s">
        <v>71</v>
      </c>
      <c r="G206" s="9"/>
      <c r="H206" s="9"/>
      <c r="I206" s="37"/>
      <c r="J206" s="95">
        <v>7.6</v>
      </c>
      <c r="K206" s="94" t="s">
        <v>65</v>
      </c>
      <c r="L206" s="94"/>
      <c r="M206" s="94">
        <v>5.44</v>
      </c>
      <c r="N206" s="94"/>
      <c r="O206" s="94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</row>
    <row r="207" spans="1:29" x14ac:dyDescent="0.25">
      <c r="A207" s="11"/>
      <c r="B207" s="31"/>
      <c r="C207" s="29"/>
      <c r="D207" s="12"/>
      <c r="E207" s="18"/>
      <c r="F207" s="24"/>
      <c r="G207" s="15"/>
      <c r="H207" s="12"/>
      <c r="I207" s="13"/>
      <c r="J207">
        <f>SUM(J4:J206)</f>
        <v>1899.5199999999998</v>
      </c>
      <c r="L207" s="12"/>
    </row>
    <row r="208" spans="1:29" x14ac:dyDescent="0.25">
      <c r="A208" s="17"/>
      <c r="B208" s="11"/>
      <c r="C208" s="29"/>
      <c r="D208" s="12"/>
      <c r="E208" s="29"/>
      <c r="G208" s="18"/>
      <c r="H208" s="5"/>
    </row>
    <row r="209" spans="3:15" x14ac:dyDescent="0.25">
      <c r="C209" s="22"/>
      <c r="D209" s="12"/>
      <c r="E209" s="29"/>
      <c r="O209" s="12"/>
    </row>
    <row r="210" spans="3:15" x14ac:dyDescent="0.25">
      <c r="C210" s="18"/>
      <c r="D210" s="12"/>
      <c r="E210" s="18"/>
    </row>
    <row r="211" spans="3:15" x14ac:dyDescent="0.25">
      <c r="C211" s="14"/>
      <c r="D211" s="12"/>
    </row>
    <row r="212" spans="3:15" x14ac:dyDescent="0.25">
      <c r="C212" s="29"/>
      <c r="D212" s="12"/>
    </row>
    <row r="213" spans="3:15" x14ac:dyDescent="0.25">
      <c r="C213" s="18"/>
      <c r="D213" s="12"/>
    </row>
    <row r="214" spans="3:15" x14ac:dyDescent="0.25">
      <c r="C214" s="4"/>
      <c r="D214" s="5"/>
    </row>
  </sheetData>
  <sortState xmlns:xlrd2="http://schemas.microsoft.com/office/spreadsheetml/2017/richdata2" ref="A206:M206">
    <sortCondition ref="A206"/>
  </sortState>
  <pageMargins left="0.7" right="0.7" top="0.75" bottom="0.75" header="0.3" footer="0.3"/>
  <pageSetup scale="53" orientation="landscape" r:id="rId1"/>
  <headerFooter>
    <oddFooter>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BA2E-F4FE-41D2-BDCB-1989EEA7E93C}">
  <dimension ref="A1:R6"/>
  <sheetViews>
    <sheetView workbookViewId="0">
      <selection activeCell="M6" sqref="M6"/>
    </sheetView>
  </sheetViews>
  <sheetFormatPr defaultRowHeight="15" x14ac:dyDescent="0.25"/>
  <cols>
    <col min="1" max="1" width="23.140625" bestFit="1" customWidth="1"/>
    <col min="2" max="2" width="25" customWidth="1"/>
    <col min="3" max="3" width="18.42578125" bestFit="1" customWidth="1"/>
    <col min="4" max="4" width="11.140625" bestFit="1" customWidth="1"/>
    <col min="5" max="5" width="13.42578125" customWidth="1"/>
    <col min="8" max="8" width="11.28515625" customWidth="1"/>
    <col min="9" max="9" width="10.7109375" bestFit="1" customWidth="1"/>
    <col min="10" max="10" width="6.28515625" customWidth="1"/>
    <col min="12" max="13" width="10.7109375" bestFit="1" customWidth="1"/>
  </cols>
  <sheetData>
    <row r="1" spans="1:18" x14ac:dyDescent="0.25">
      <c r="A1" t="s">
        <v>594</v>
      </c>
    </row>
    <row r="2" spans="1:18" x14ac:dyDescent="0.25">
      <c r="B2" s="77"/>
    </row>
    <row r="4" spans="1:18" x14ac:dyDescent="0.25">
      <c r="A4" s="77" t="s">
        <v>66</v>
      </c>
      <c r="B4" s="77" t="s">
        <v>67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62</v>
      </c>
      <c r="I4" t="s">
        <v>63</v>
      </c>
      <c r="J4" t="s">
        <v>1</v>
      </c>
      <c r="K4" t="s">
        <v>64</v>
      </c>
      <c r="L4" t="s">
        <v>597</v>
      </c>
      <c r="M4" t="s">
        <v>7</v>
      </c>
      <c r="N4" t="s">
        <v>110</v>
      </c>
      <c r="P4" t="s">
        <v>37</v>
      </c>
      <c r="Q4" s="80" t="s">
        <v>38</v>
      </c>
    </row>
    <row r="5" spans="1:18" x14ac:dyDescent="0.25">
      <c r="A5" s="78" t="s">
        <v>599</v>
      </c>
      <c r="B5" s="78" t="s">
        <v>370</v>
      </c>
      <c r="C5" s="82" t="s">
        <v>595</v>
      </c>
      <c r="D5" s="78" t="s">
        <v>148</v>
      </c>
      <c r="E5" s="84" t="s">
        <v>108</v>
      </c>
      <c r="F5" s="84" t="s">
        <v>71</v>
      </c>
      <c r="G5" s="84">
        <v>40437</v>
      </c>
      <c r="H5" s="78">
        <v>117734001</v>
      </c>
      <c r="I5" s="81">
        <v>45642</v>
      </c>
      <c r="J5" s="83">
        <v>50</v>
      </c>
      <c r="K5" s="83" t="s">
        <v>596</v>
      </c>
      <c r="L5" s="78" t="s">
        <v>598</v>
      </c>
      <c r="M5" s="78">
        <v>2024</v>
      </c>
      <c r="N5" s="78"/>
      <c r="O5" s="78"/>
      <c r="P5" s="78">
        <v>50</v>
      </c>
      <c r="Q5" s="83"/>
      <c r="R5" s="79"/>
    </row>
    <row r="6" spans="1:18" x14ac:dyDescent="0.25">
      <c r="A6" s="85" t="s">
        <v>605</v>
      </c>
      <c r="B6" s="86"/>
      <c r="C6" s="86" t="s">
        <v>603</v>
      </c>
      <c r="D6" s="85" t="s">
        <v>604</v>
      </c>
      <c r="E6" s="87" t="s">
        <v>135</v>
      </c>
      <c r="F6" s="36" t="s">
        <v>71</v>
      </c>
      <c r="G6" s="88">
        <v>40422</v>
      </c>
      <c r="H6" s="85">
        <v>115549009</v>
      </c>
      <c r="I6" s="91">
        <v>45722</v>
      </c>
      <c r="J6" s="44">
        <v>200</v>
      </c>
      <c r="K6" s="90" t="s">
        <v>596</v>
      </c>
      <c r="L6" s="85" t="s">
        <v>598</v>
      </c>
      <c r="M6" s="85">
        <v>2025</v>
      </c>
      <c r="N6" s="85"/>
      <c r="O6" s="85"/>
      <c r="P6" s="89">
        <v>200</v>
      </c>
      <c r="Q6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CO-GEN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Turpin</dc:creator>
  <cp:lastModifiedBy>Danny Lynn</cp:lastModifiedBy>
  <cp:lastPrinted>2020-12-07T19:16:18Z</cp:lastPrinted>
  <dcterms:created xsi:type="dcterms:W3CDTF">2015-04-15T18:13:27Z</dcterms:created>
  <dcterms:modified xsi:type="dcterms:W3CDTF">2026-01-20T17:50:44Z</dcterms:modified>
</cp:coreProperties>
</file>