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wrgroup.sharepoint.com/Rate Cases/Kentucky/BGUOC Rate Case 2020-00290/Work Papers/"/>
    </mc:Choice>
  </mc:AlternateContent>
  <xr:revisionPtr revIDLastSave="47" documentId="8_{0F1CEA58-ADBE-4910-B622-F38C72D27FE6}" xr6:coauthVersionLast="46" xr6:coauthVersionMax="46" xr10:uidLastSave="{A6A1D9F2-53CE-4215-BBBA-4764EAFD6E18}"/>
  <bookViews>
    <workbookView xWindow="-98" yWindow="-98" windowWidth="20715" windowHeight="13276" activeTab="1" xr2:uid="{0BFB1994-34F7-4CC3-BEE2-AD66C1D01CA4}"/>
  </bookViews>
  <sheets>
    <sheet name="Link In" sheetId="4" r:id="rId1"/>
    <sheet name="Link Out" sheetId="5" r:id="rId2"/>
    <sheet name="Cost of Capital - SCH J" sheetId="1" r:id="rId3"/>
  </sheets>
  <externalReferences>
    <externalReference r:id="rId4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F7" i="1" l="1"/>
  <c r="B11" i="4"/>
  <c r="B9" i="4"/>
  <c r="B6" i="4"/>
  <c r="B4" i="4"/>
  <c r="C18" i="1" l="1"/>
  <c r="F15" i="1"/>
  <c r="F13" i="1"/>
  <c r="F18" i="1" l="1"/>
  <c r="A3" i="1" l="1"/>
  <c r="A2" i="1"/>
</calcChain>
</file>

<file path=xl/sharedStrings.xml><?xml version="1.0" encoding="utf-8"?>
<sst xmlns="http://schemas.openxmlformats.org/spreadsheetml/2006/main" count="37" uniqueCount="36">
  <si>
    <r>
      <t xml:space="preserve">VERSION: </t>
    </r>
    <r>
      <rPr>
        <b/>
        <u/>
        <sz val="11"/>
        <rFont val="Calibri"/>
        <family val="2"/>
      </rPr>
      <t>X</t>
    </r>
    <r>
      <rPr>
        <b/>
        <sz val="11"/>
        <rFont val="Calibri"/>
        <family val="2"/>
        <scheme val="minor"/>
      </rPr>
      <t xml:space="preserve"> ORIGINAL _UPDATED _REVISED</t>
    </r>
  </si>
  <si>
    <t>Line</t>
  </si>
  <si>
    <t>Number</t>
  </si>
  <si>
    <t>Class of Capital</t>
  </si>
  <si>
    <t>Long-Term Debt</t>
  </si>
  <si>
    <t>Common Equity</t>
  </si>
  <si>
    <t>% of Hypothetical</t>
  </si>
  <si>
    <t>Capital Structure</t>
  </si>
  <si>
    <t>Total Capital</t>
  </si>
  <si>
    <t>Net Carrying</t>
  </si>
  <si>
    <t>Amount</t>
  </si>
  <si>
    <t>Cost</t>
  </si>
  <si>
    <t>Rate</t>
  </si>
  <si>
    <t>Terminal</t>
  </si>
  <si>
    <t>Weighted Cost</t>
  </si>
  <si>
    <t>Cost of Capital Summary</t>
  </si>
  <si>
    <t>Company Name</t>
  </si>
  <si>
    <t>Bluegrass Water Utility Operating Company, LLC</t>
  </si>
  <si>
    <t>BLUEGRASS WATER UTILITY OPERATING COMPANY, LLC</t>
  </si>
  <si>
    <t>Case</t>
  </si>
  <si>
    <t>Case No. 2020-00290</t>
  </si>
  <si>
    <t>Base Year Start</t>
  </si>
  <si>
    <t>Base Year End</t>
  </si>
  <si>
    <t>Forecast Year Begin</t>
  </si>
  <si>
    <t>Forecast Year End</t>
  </si>
  <si>
    <t>???</t>
  </si>
  <si>
    <t>For the 12 Months Ending June 30, 2020</t>
  </si>
  <si>
    <t>Base Year Period</t>
  </si>
  <si>
    <t>BY Adjustment</t>
  </si>
  <si>
    <t>Base Year Adjustment</t>
  </si>
  <si>
    <t>Forecast Year Period</t>
  </si>
  <si>
    <t>Exhibit 21, Schedule J</t>
  </si>
  <si>
    <t>Witnesses: J. Nelson &amp; D. D'Ascendis</t>
  </si>
  <si>
    <r>
      <t>DATA: X</t>
    </r>
    <r>
      <rPr>
        <b/>
        <u/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BASE PERIOD  X</t>
    </r>
    <r>
      <rPr>
        <b/>
        <u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  <scheme val="minor"/>
      </rPr>
      <t>FORECAST PERIOD</t>
    </r>
  </si>
  <si>
    <t>Total Rate Base</t>
  </si>
  <si>
    <t>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</si>
</sst>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1" formatCode="_(* #,##0_);_(* \(#,##0\);_(* &quot;-&quot;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" fontId="6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4" fillId="0" borderId="0" xfId="2" applyFont="1"/>
    <xf numFmtId="0" fontId="5" fillId="0" borderId="0" xfId="2" applyFont="1"/>
    <xf numFmtId="0" fontId="1" fillId="0" borderId="0" xfId="0" applyFont="1"/>
    <xf numFmtId="0" fontId="4" fillId="0" borderId="0" xfId="2" applyFont="1" applyAlignment="1">
      <alignment horizontal="right"/>
    </xf>
    <xf numFmtId="3" fontId="7" fillId="0" borderId="0" xfId="4" applyFont="1"/>
    <xf numFmtId="3" fontId="4" fillId="0" borderId="0" xfId="0" applyNumberFormat="1" applyFont="1"/>
    <xf numFmtId="0" fontId="1" fillId="0" borderId="0" xfId="5" applyFont="1"/>
    <xf numFmtId="0" fontId="2" fillId="0" borderId="0" xfId="5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2" fillId="0" borderId="1" xfId="5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6" applyFont="1" applyAlignment="1">
      <alignment horizontal="left"/>
    </xf>
    <xf numFmtId="1" fontId="5" fillId="0" borderId="0" xfId="2" applyNumberFormat="1" applyFont="1"/>
    <xf numFmtId="164" fontId="5" fillId="0" borderId="0" xfId="2" applyNumberFormat="1" applyFont="1"/>
    <xf numFmtId="5" fontId="1" fillId="0" borderId="0" xfId="0" applyNumberFormat="1" applyFont="1"/>
    <xf numFmtId="2" fontId="5" fillId="0" borderId="0" xfId="2" applyNumberFormat="1" applyFont="1" applyAlignment="1">
      <alignment horizontal="right"/>
    </xf>
    <xf numFmtId="0" fontId="5" fillId="0" borderId="0" xfId="2" applyFont="1" applyAlignment="1">
      <alignment horizontal="left"/>
    </xf>
    <xf numFmtId="41" fontId="5" fillId="0" borderId="0" xfId="2" applyNumberFormat="1" applyFont="1"/>
    <xf numFmtId="9" fontId="5" fillId="0" borderId="0" xfId="1" applyFont="1" applyBorder="1"/>
    <xf numFmtId="0" fontId="11" fillId="0" borderId="0" xfId="2" applyFont="1"/>
    <xf numFmtId="5" fontId="5" fillId="0" borderId="0" xfId="2" applyNumberFormat="1" applyFont="1"/>
    <xf numFmtId="1" fontId="4" fillId="0" borderId="0" xfId="2" applyNumberFormat="1" applyFont="1" applyBorder="1"/>
    <xf numFmtId="0" fontId="4" fillId="0" borderId="2" xfId="2" applyFont="1" applyBorder="1" applyAlignment="1">
      <alignment horizontal="left"/>
    </xf>
    <xf numFmtId="1" fontId="4" fillId="0" borderId="2" xfId="2" applyNumberFormat="1" applyFont="1" applyBorder="1"/>
    <xf numFmtId="9" fontId="5" fillId="0" borderId="0" xfId="1" applyFont="1"/>
    <xf numFmtId="10" fontId="5" fillId="0" borderId="0" xfId="1" applyNumberFormat="1" applyFont="1"/>
    <xf numFmtId="10" fontId="1" fillId="0" borderId="0" xfId="1" applyNumberFormat="1" applyFont="1"/>
    <xf numFmtId="10" fontId="2" fillId="0" borderId="2" xfId="0" applyNumberFormat="1" applyFont="1" applyBorder="1"/>
    <xf numFmtId="1" fontId="5" fillId="0" borderId="0" xfId="2" applyNumberFormat="1" applyFont="1" applyBorder="1"/>
    <xf numFmtId="0" fontId="4" fillId="0" borderId="0" xfId="2" applyFont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0" fontId="0" fillId="0" borderId="0" xfId="0" applyNumberFormat="1"/>
    <xf numFmtId="0" fontId="4" fillId="0" borderId="0" xfId="2" applyFont="1" applyAlignment="1">
      <alignment horizontal="center"/>
    </xf>
  </cellXfs>
  <cellStyles count="7">
    <cellStyle name="Normal" xfId="0" builtinId="0"/>
    <cellStyle name="Normal 2" xfId="3" xr:uid="{C3E4C7C7-59CA-4569-842A-2CB10A81E7F2}"/>
    <cellStyle name="Normal 2 4" xfId="5" xr:uid="{60844F61-2375-4919-8B22-4ED59EF0AEFC}"/>
    <cellStyle name="Normal 4" xfId="6" xr:uid="{8B3F8555-DB5B-4143-AED5-AACF53406608}"/>
    <cellStyle name="Normal 5" xfId="2" xr:uid="{10E6E8C6-28C5-4AAF-AE94-C1CB69D3F265}"/>
    <cellStyle name="Normal_Exhibits" xfId="4" xr:uid="{E32469BA-8EC5-45F4-A734-5ED02756EE7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Revenue%20Requirement%20and%20Conversion%20Factor%20(Sew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 In"/>
      <sheetName val="Link Out"/>
      <sheetName val="Rev Requirement - SCH A"/>
      <sheetName val="Rev Conversion Factor - SCH H"/>
      <sheetName val="FY Billing Analysis - SCH M-1"/>
      <sheetName val="BY Billing Analysis - SCH M-2"/>
      <sheetName val="Proposed Rate Adjustments"/>
    </sheetNames>
    <sheetDataSet>
      <sheetData sheetId="0">
        <row r="2">
          <cell r="C2" t="str">
            <v>Bluegrass Water Utility Operating Company, LLC</v>
          </cell>
        </row>
        <row r="4">
          <cell r="C4" t="str">
            <v>Case No. 2020-00290</v>
          </cell>
        </row>
      </sheetData>
      <sheetData sheetId="1">
        <row r="2">
          <cell r="B2" t="str">
            <v>Proposed Rates Adjustments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E601-65A9-4D43-A522-3FD8B95EA855}">
  <dimension ref="A1:B18"/>
  <sheetViews>
    <sheetView workbookViewId="0">
      <selection activeCell="B18" sqref="B18"/>
    </sheetView>
  </sheetViews>
  <sheetFormatPr defaultRowHeight="14.25" x14ac:dyDescent="0.45"/>
  <cols>
    <col min="1" max="1" width="17.9296875" bestFit="1" customWidth="1"/>
    <col min="2" max="2" width="46.46484375" bestFit="1" customWidth="1"/>
  </cols>
  <sheetData>
    <row r="1" spans="1:2" x14ac:dyDescent="0.45">
      <c r="A1" t="s">
        <v>16</v>
      </c>
      <c r="B1" t="s">
        <v>17</v>
      </c>
    </row>
    <row r="2" spans="1:2" x14ac:dyDescent="0.45">
      <c r="A2" t="s">
        <v>16</v>
      </c>
      <c r="B2" t="s">
        <v>18</v>
      </c>
    </row>
    <row r="3" spans="1:2" x14ac:dyDescent="0.45">
      <c r="A3" t="s">
        <v>19</v>
      </c>
      <c r="B3" t="s">
        <v>20</v>
      </c>
    </row>
    <row r="4" spans="1:2" x14ac:dyDescent="0.45">
      <c r="A4" t="s">
        <v>21</v>
      </c>
      <c r="B4" s="34">
        <f>B5-366</f>
        <v>43830</v>
      </c>
    </row>
    <row r="5" spans="1:2" x14ac:dyDescent="0.45">
      <c r="A5" t="s">
        <v>22</v>
      </c>
      <c r="B5" s="34">
        <v>44196</v>
      </c>
    </row>
    <row r="6" spans="1:2" x14ac:dyDescent="0.45">
      <c r="A6" t="s">
        <v>23</v>
      </c>
      <c r="B6" s="34">
        <f>B7-365</f>
        <v>44316</v>
      </c>
    </row>
    <row r="7" spans="1:2" x14ac:dyDescent="0.45">
      <c r="A7" t="s">
        <v>24</v>
      </c>
      <c r="B7" s="34">
        <v>44681</v>
      </c>
    </row>
    <row r="8" spans="1:2" x14ac:dyDescent="0.45">
      <c r="A8" t="s">
        <v>25</v>
      </c>
      <c r="B8" t="s">
        <v>26</v>
      </c>
    </row>
    <row r="9" spans="1:2" x14ac:dyDescent="0.45">
      <c r="A9" t="s">
        <v>27</v>
      </c>
      <c r="B9" t="str">
        <f>"Base Year for the 12 Months ended "&amp;TEXT(B5,"mmmm dd, yyyy")</f>
        <v>Base Year for the 12 Months ended December 31, 2020</v>
      </c>
    </row>
    <row r="10" spans="1:2" x14ac:dyDescent="0.45">
      <c r="A10" t="s">
        <v>28</v>
      </c>
      <c r="B10" t="s">
        <v>29</v>
      </c>
    </row>
    <row r="11" spans="1:2" x14ac:dyDescent="0.45">
      <c r="A11" t="s">
        <v>30</v>
      </c>
      <c r="B11" t="str">
        <f>"Forecast Year for the 12 Months ended "&amp;TEXT(B7,"mmmm dd, yyyy")</f>
        <v>Forecast Year for the 12 Months ended April 30, 2022</v>
      </c>
    </row>
    <row r="18" spans="1:1" x14ac:dyDescent="0.45">
      <c r="A18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9049D-EAC6-48D8-B7F0-51B2F59EFFD4}">
  <dimension ref="A3:B3"/>
  <sheetViews>
    <sheetView tabSelected="1" workbookViewId="0">
      <selection activeCell="B4" sqref="B4"/>
    </sheetView>
  </sheetViews>
  <sheetFormatPr defaultRowHeight="14.25" x14ac:dyDescent="0.45"/>
  <sheetData>
    <row r="3" spans="1:2" x14ac:dyDescent="0.45">
      <c r="A3" t="s">
        <v>35</v>
      </c>
      <c r="B3" s="37">
        <f>'Cost of Capital - SCH J'!F18</f>
        <v>0.1065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7A70-A740-4B21-8E48-3EB79F6FB7A4}">
  <sheetPr>
    <pageSetUpPr fitToPage="1"/>
  </sheetPr>
  <dimension ref="A1:F43"/>
  <sheetViews>
    <sheetView zoomScale="80" zoomScaleNormal="80" workbookViewId="0">
      <selection activeCell="F7" sqref="F7"/>
    </sheetView>
  </sheetViews>
  <sheetFormatPr defaultColWidth="9.1328125" defaultRowHeight="14.25" x14ac:dyDescent="0.45"/>
  <cols>
    <col min="1" max="1" width="9.1328125" style="3"/>
    <col min="2" max="2" width="34.9296875" style="3" customWidth="1"/>
    <col min="3" max="3" width="15.1328125" style="3" bestFit="1" customWidth="1"/>
    <col min="4" max="5" width="13.86328125" style="3" customWidth="1"/>
    <col min="6" max="6" width="12.1328125" style="3" customWidth="1"/>
    <col min="7" max="16384" width="9.1328125" style="3"/>
  </cols>
  <sheetData>
    <row r="1" spans="1:6" x14ac:dyDescent="0.45">
      <c r="A1" s="1"/>
      <c r="B1" s="2"/>
      <c r="C1" s="2"/>
      <c r="D1" s="2"/>
      <c r="E1" s="2"/>
    </row>
    <row r="2" spans="1:6" x14ac:dyDescent="0.45">
      <c r="A2" s="38" t="str">
        <f>'[1]Link In'!C2</f>
        <v>Bluegrass Water Utility Operating Company, LLC</v>
      </c>
      <c r="B2" s="38"/>
      <c r="C2" s="38"/>
      <c r="D2" s="38"/>
      <c r="E2" s="38"/>
      <c r="F2" s="38"/>
    </row>
    <row r="3" spans="1:6" x14ac:dyDescent="0.45">
      <c r="A3" s="38" t="str">
        <f>'[1]Link In'!C4</f>
        <v>Case No. 2020-00290</v>
      </c>
      <c r="B3" s="38"/>
      <c r="C3" s="38"/>
      <c r="D3" s="38"/>
      <c r="E3" s="38"/>
      <c r="F3" s="38"/>
    </row>
    <row r="4" spans="1:6" x14ac:dyDescent="0.45">
      <c r="A4" s="38" t="s">
        <v>15</v>
      </c>
      <c r="B4" s="38"/>
      <c r="C4" s="38"/>
      <c r="D4" s="38"/>
      <c r="E4" s="38"/>
      <c r="F4" s="38"/>
    </row>
    <row r="5" spans="1:6" x14ac:dyDescent="0.45">
      <c r="A5" s="33"/>
      <c r="B5" s="33"/>
      <c r="C5" s="33"/>
      <c r="D5" s="33"/>
      <c r="E5" s="33"/>
      <c r="F5" s="33"/>
    </row>
    <row r="6" spans="1:6" x14ac:dyDescent="0.45">
      <c r="A6" s="1"/>
      <c r="B6" s="1"/>
      <c r="C6" s="1"/>
      <c r="D6" s="1"/>
      <c r="E6" s="1"/>
      <c r="F6" s="35" t="s">
        <v>31</v>
      </c>
    </row>
    <row r="7" spans="1:6" x14ac:dyDescent="0.45">
      <c r="A7" s="5" t="s">
        <v>33</v>
      </c>
      <c r="B7" s="1"/>
      <c r="C7" s="2"/>
      <c r="D7" s="2"/>
      <c r="E7" s="2"/>
      <c r="F7" s="36" t="str">
        <f ca="1">RIGHT(CELL("filename",$A$1),LEN(CELL("filename",$A$1))-SEARCH("/Work Papers",CELL("filename",$A$1),1))</f>
        <v>Work Papers/[BGUOC Rate Case 2020 - Cost of Capital.xlsx]Cost of Capital - SCH J</v>
      </c>
    </row>
    <row r="8" spans="1:6" x14ac:dyDescent="0.45">
      <c r="A8" s="6" t="s">
        <v>0</v>
      </c>
      <c r="B8" s="1"/>
      <c r="C8" s="2"/>
      <c r="D8" s="2"/>
      <c r="E8" s="2"/>
      <c r="F8" s="35" t="s">
        <v>32</v>
      </c>
    </row>
    <row r="9" spans="1:6" x14ac:dyDescent="0.45">
      <c r="A9" s="2"/>
      <c r="B9" s="2"/>
      <c r="C9" s="7"/>
      <c r="D9" s="8"/>
      <c r="E9" s="8"/>
      <c r="F9" s="9"/>
    </row>
    <row r="10" spans="1:6" x14ac:dyDescent="0.45">
      <c r="A10" s="10" t="s">
        <v>1</v>
      </c>
      <c r="B10" s="2"/>
      <c r="C10" s="9" t="s">
        <v>6</v>
      </c>
      <c r="D10" s="8" t="s">
        <v>9</v>
      </c>
      <c r="E10" s="8" t="s">
        <v>11</v>
      </c>
      <c r="F10" s="9" t="s">
        <v>13</v>
      </c>
    </row>
    <row r="11" spans="1:6" x14ac:dyDescent="0.45">
      <c r="A11" s="11" t="s">
        <v>2</v>
      </c>
      <c r="B11" s="11" t="s">
        <v>3</v>
      </c>
      <c r="C11" s="12" t="s">
        <v>7</v>
      </c>
      <c r="D11" s="12" t="s">
        <v>10</v>
      </c>
      <c r="E11" s="12" t="s">
        <v>12</v>
      </c>
      <c r="F11" s="13" t="s">
        <v>14</v>
      </c>
    </row>
    <row r="12" spans="1:6" x14ac:dyDescent="0.45">
      <c r="A12" s="14">
        <v>1</v>
      </c>
      <c r="B12" s="2"/>
      <c r="C12" s="2"/>
      <c r="D12" s="2"/>
      <c r="E12" s="2"/>
    </row>
    <row r="13" spans="1:6" x14ac:dyDescent="0.45">
      <c r="A13" s="14">
        <v>2</v>
      </c>
      <c r="B13" s="15" t="s">
        <v>4</v>
      </c>
      <c r="C13" s="28">
        <v>0.5</v>
      </c>
      <c r="D13" s="17"/>
      <c r="E13" s="29">
        <v>9.5000000000000001E-2</v>
      </c>
      <c r="F13" s="30">
        <f>C13*E13</f>
        <v>4.7500000000000001E-2</v>
      </c>
    </row>
    <row r="14" spans="1:6" x14ac:dyDescent="0.45">
      <c r="A14" s="14">
        <v>3</v>
      </c>
      <c r="C14" s="16"/>
      <c r="D14" s="17"/>
      <c r="E14" s="17"/>
      <c r="F14" s="18"/>
    </row>
    <row r="15" spans="1:6" x14ac:dyDescent="0.45">
      <c r="A15" s="14">
        <v>4</v>
      </c>
      <c r="B15" s="15" t="s">
        <v>5</v>
      </c>
      <c r="C15" s="28">
        <v>0.5</v>
      </c>
      <c r="D15" s="17"/>
      <c r="E15" s="29">
        <v>0.11799999999999999</v>
      </c>
      <c r="F15" s="30">
        <f>C15*E15</f>
        <v>5.8999999999999997E-2</v>
      </c>
    </row>
    <row r="16" spans="1:6" x14ac:dyDescent="0.45">
      <c r="A16" s="14">
        <v>5</v>
      </c>
      <c r="B16" s="15"/>
      <c r="C16" s="16"/>
      <c r="D16" s="19"/>
      <c r="E16" s="19"/>
      <c r="F16" s="18"/>
    </row>
    <row r="17" spans="1:6" x14ac:dyDescent="0.45">
      <c r="A17" s="14">
        <v>6</v>
      </c>
      <c r="B17" s="20"/>
      <c r="C17" s="16"/>
      <c r="D17" s="16"/>
      <c r="E17" s="16"/>
    </row>
    <row r="18" spans="1:6" ht="14.65" thickBot="1" x14ac:dyDescent="0.5">
      <c r="A18" s="14">
        <v>7</v>
      </c>
      <c r="B18" s="26" t="s">
        <v>8</v>
      </c>
      <c r="C18" s="31">
        <f>C15+C13</f>
        <v>1</v>
      </c>
      <c r="D18" s="27"/>
      <c r="E18" s="25"/>
      <c r="F18" s="31">
        <f>F15+F13</f>
        <v>0.1065</v>
      </c>
    </row>
    <row r="19" spans="1:6" ht="14.65" thickTop="1" x14ac:dyDescent="0.45">
      <c r="A19" s="14">
        <v>8</v>
      </c>
      <c r="B19" s="20"/>
      <c r="C19" s="16"/>
      <c r="D19" s="16"/>
      <c r="E19" s="32"/>
    </row>
    <row r="20" spans="1:6" x14ac:dyDescent="0.45">
      <c r="A20" s="14">
        <v>9</v>
      </c>
      <c r="B20" s="20"/>
      <c r="C20" s="16"/>
      <c r="D20" s="16"/>
      <c r="E20" s="16"/>
    </row>
    <row r="21" spans="1:6" x14ac:dyDescent="0.45">
      <c r="A21" s="14">
        <v>10</v>
      </c>
      <c r="B21" s="20"/>
      <c r="C21" s="16"/>
      <c r="D21" s="16"/>
      <c r="E21" s="16"/>
    </row>
    <row r="22" spans="1:6" x14ac:dyDescent="0.45">
      <c r="A22" s="14"/>
      <c r="C22" s="16"/>
      <c r="D22" s="16"/>
      <c r="E22" s="16"/>
    </row>
    <row r="23" spans="1:6" x14ac:dyDescent="0.45">
      <c r="A23" s="14"/>
      <c r="B23" s="20"/>
      <c r="C23" s="16"/>
      <c r="D23" s="16"/>
      <c r="E23" s="16"/>
    </row>
    <row r="24" spans="1:6" x14ac:dyDescent="0.45">
      <c r="A24" s="14"/>
      <c r="B24" s="20"/>
      <c r="C24" s="16"/>
      <c r="D24" s="16"/>
      <c r="E24" s="16"/>
    </row>
    <row r="25" spans="1:6" x14ac:dyDescent="0.45">
      <c r="A25" s="14"/>
      <c r="B25" s="20"/>
      <c r="C25" s="16"/>
      <c r="D25" s="16"/>
      <c r="E25" s="16"/>
    </row>
    <row r="26" spans="1:6" x14ac:dyDescent="0.45">
      <c r="A26" s="14"/>
      <c r="B26" s="2"/>
      <c r="C26" s="21"/>
      <c r="D26" s="21"/>
      <c r="E26" s="21"/>
    </row>
    <row r="27" spans="1:6" x14ac:dyDescent="0.45">
      <c r="A27" s="14"/>
      <c r="B27" s="20"/>
      <c r="C27" s="22"/>
      <c r="D27" s="21"/>
      <c r="E27" s="21"/>
    </row>
    <row r="28" spans="1:6" x14ac:dyDescent="0.45">
      <c r="A28" s="14"/>
      <c r="B28" s="23"/>
      <c r="C28" s="8"/>
      <c r="D28" s="8"/>
      <c r="E28" s="8"/>
    </row>
    <row r="29" spans="1:6" x14ac:dyDescent="0.45">
      <c r="A29" s="14"/>
      <c r="B29" s="1"/>
      <c r="C29" s="24"/>
      <c r="D29" s="24"/>
      <c r="E29" s="24"/>
      <c r="F29" s="8"/>
    </row>
    <row r="30" spans="1:6" x14ac:dyDescent="0.45">
      <c r="A30" s="14"/>
      <c r="B30" s="20"/>
      <c r="C30" s="21"/>
      <c r="D30" s="21"/>
      <c r="E30" s="21"/>
      <c r="F30" s="24"/>
    </row>
    <row r="31" spans="1:6" x14ac:dyDescent="0.45">
      <c r="A31" s="14"/>
      <c r="B31" s="23"/>
      <c r="C31" s="21"/>
      <c r="D31" s="21"/>
      <c r="E31" s="21"/>
    </row>
    <row r="32" spans="1:6" x14ac:dyDescent="0.45">
      <c r="A32" s="14"/>
      <c r="B32" s="2"/>
      <c r="C32" s="24"/>
      <c r="D32" s="24"/>
      <c r="E32" s="24"/>
    </row>
    <row r="33" spans="1:6" x14ac:dyDescent="0.45">
      <c r="A33" s="14"/>
      <c r="B33" s="2"/>
      <c r="C33" s="21"/>
      <c r="D33" s="21"/>
      <c r="E33" s="21"/>
      <c r="F33" s="24"/>
    </row>
    <row r="34" spans="1:6" x14ac:dyDescent="0.45">
      <c r="A34" s="14"/>
      <c r="B34" s="2"/>
      <c r="C34" s="21"/>
      <c r="D34" s="21"/>
      <c r="E34" s="21"/>
      <c r="F34" s="21"/>
    </row>
    <row r="35" spans="1:6" x14ac:dyDescent="0.45">
      <c r="A35" s="14"/>
      <c r="B35" s="2"/>
      <c r="C35" s="21"/>
      <c r="D35" s="21"/>
      <c r="E35" s="21"/>
      <c r="F35" s="21"/>
    </row>
    <row r="36" spans="1:6" x14ac:dyDescent="0.45">
      <c r="A36" s="14"/>
      <c r="B36" s="2"/>
      <c r="C36" s="21"/>
      <c r="D36" s="21"/>
      <c r="E36" s="21"/>
      <c r="F36" s="21"/>
    </row>
    <row r="37" spans="1:6" x14ac:dyDescent="0.45">
      <c r="A37" s="14"/>
      <c r="B37" s="2"/>
      <c r="C37" s="21"/>
      <c r="D37" s="21"/>
      <c r="E37" s="21"/>
      <c r="F37" s="21"/>
    </row>
    <row r="38" spans="1:6" x14ac:dyDescent="0.45">
      <c r="A38" s="14"/>
      <c r="B38" s="4"/>
      <c r="C38" s="24"/>
      <c r="D38" s="24"/>
      <c r="E38" s="24"/>
      <c r="F38" s="21"/>
    </row>
    <row r="39" spans="1:6" x14ac:dyDescent="0.45">
      <c r="A39" s="14"/>
      <c r="B39" s="2"/>
      <c r="C39" s="2"/>
      <c r="D39" s="2"/>
      <c r="E39" s="2"/>
      <c r="F39" s="24"/>
    </row>
    <row r="40" spans="1:6" x14ac:dyDescent="0.45">
      <c r="A40" s="14"/>
      <c r="B40" s="4"/>
      <c r="C40" s="24"/>
      <c r="D40" s="24"/>
      <c r="E40" s="24"/>
    </row>
    <row r="41" spans="1:6" x14ac:dyDescent="0.45">
      <c r="A41" s="14"/>
      <c r="B41" s="2"/>
      <c r="C41" s="2"/>
      <c r="D41" s="2"/>
      <c r="E41" s="2"/>
      <c r="F41" s="24"/>
    </row>
    <row r="42" spans="1:6" x14ac:dyDescent="0.45">
      <c r="A42" s="14"/>
    </row>
    <row r="43" spans="1:6" x14ac:dyDescent="0.45">
      <c r="F43" s="18"/>
    </row>
  </sheetData>
  <mergeCells count="3">
    <mergeCell ref="A2:F2"/>
    <mergeCell ref="A3:F3"/>
    <mergeCell ref="A4:F4"/>
  </mergeCells>
  <printOptions horizontalCentered="1"/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955E8F06CBD48B7814246FB9E203E" ma:contentTypeVersion="12" ma:contentTypeDescription="Create a new document." ma:contentTypeScope="" ma:versionID="ad274f5c268e6443438abf6ac2aab579">
  <xsd:schema xmlns:xsd="http://www.w3.org/2001/XMLSchema" xmlns:xs="http://www.w3.org/2001/XMLSchema" xmlns:p="http://schemas.microsoft.com/office/2006/metadata/properties" xmlns:ns2="cc29f954-72e5-4988-94c8-6074c4013efb" xmlns:ns3="219c5758-d311-4f49-8eb7-a0c37216249c" targetNamespace="http://schemas.microsoft.com/office/2006/metadata/properties" ma:root="true" ma:fieldsID="b35f0d760f0b69f295c070a8c3c1d2fa" ns2:_="" ns3:_="">
    <xsd:import namespace="cc29f954-72e5-4988-94c8-6074c4013efb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9f954-72e5-4988-94c8-6074c401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695FEE-78A8-4AEB-8405-26011C9617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E01552-662A-4466-A9A0-829DE11BC807}">
  <ds:schemaRefs>
    <ds:schemaRef ds:uri="http://schemas.microsoft.com/office/infopath/2007/PartnerControls"/>
    <ds:schemaRef ds:uri="http://schemas.microsoft.com/office/2006/documentManagement/types"/>
    <ds:schemaRef ds:uri="219c5758-d311-4f49-8eb7-a0c37216249c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cc29f954-72e5-4988-94c8-6074c4013ef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69C6E89-6D77-4CFA-87E7-263CB686D9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Link In</vt:lpstr>
      <vt:lpstr>Link Out</vt:lpstr>
      <vt:lpstr>Cost of Capital - SCH 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Duncan; Brent Thies</dc:creator>
  <cp:lastModifiedBy>Mike Duncan</cp:lastModifiedBy>
  <dcterms:created xsi:type="dcterms:W3CDTF">2020-09-14T13:40:17Z</dcterms:created>
  <dcterms:modified xsi:type="dcterms:W3CDTF">2021-03-15T19:07:19Z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{7A373CCB-95DE-470F-9331-2970BB1CC57F}</vt:lpwstr>
  </property>
  <property fmtid="{D5CDD505-2E9C-101B-9397-08002B2CF9AE}" pid="3" name="ContentTypeId">
    <vt:lpwstr>0x01010035F955E8F06CBD48B7814246FB9E203E</vt:lpwstr>
  </property>
</Properties>
</file>