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DR Responses/Round 4/"/>
    </mc:Choice>
  </mc:AlternateContent>
  <xr:revisionPtr revIDLastSave="0" documentId="8_{FEBEAAEC-2B89-47C5-BBB0-0AE337E3C545}" xr6:coauthVersionLast="46" xr6:coauthVersionMax="46" xr10:uidLastSave="{00000000-0000-0000-0000-000000000000}"/>
  <bookViews>
    <workbookView xWindow="40920" yWindow="-120" windowWidth="29040" windowHeight="15840" xr2:uid="{D8ECCD7B-DC9E-4348-B4C1-284DCE8A5B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M14" i="1"/>
  <c r="L14" i="1"/>
  <c r="K14" i="1"/>
  <c r="J14" i="1"/>
  <c r="I14" i="1"/>
  <c r="H14" i="1"/>
  <c r="G14" i="1"/>
  <c r="F14" i="1"/>
  <c r="E14" i="1"/>
  <c r="D14" i="1"/>
  <c r="C14" i="1"/>
  <c r="N14" i="1"/>
  <c r="L9" i="1"/>
  <c r="K9" i="1"/>
  <c r="J9" i="1"/>
  <c r="I9" i="1"/>
  <c r="H9" i="1"/>
  <c r="G9" i="1"/>
  <c r="F9" i="1"/>
  <c r="E9" i="1"/>
  <c r="D9" i="1"/>
  <c r="C9" i="1"/>
  <c r="M3" i="1"/>
  <c r="L3" i="1"/>
  <c r="K3" i="1"/>
  <c r="J3" i="1"/>
  <c r="I3" i="1"/>
  <c r="H3" i="1"/>
  <c r="G3" i="1"/>
  <c r="F3" i="1"/>
  <c r="E3" i="1"/>
  <c r="D3" i="1"/>
  <c r="C3" i="1"/>
  <c r="N12" i="1"/>
  <c r="M12" i="1"/>
  <c r="M19" i="1"/>
  <c r="M11" i="1" s="1"/>
  <c r="N19" i="1"/>
  <c r="N11" i="1" s="1"/>
  <c r="N9" i="1" s="1"/>
  <c r="N5" i="1"/>
  <c r="N3" i="1" s="1"/>
  <c r="L5" i="1"/>
  <c r="M9" i="1" l="1"/>
  <c r="N17" i="1"/>
</calcChain>
</file>

<file path=xl/sharedStrings.xml><?xml version="1.0" encoding="utf-8"?>
<sst xmlns="http://schemas.openxmlformats.org/spreadsheetml/2006/main" count="22" uniqueCount="18">
  <si>
    <t>Account Name</t>
  </si>
  <si>
    <t>NARUC</t>
  </si>
  <si>
    <t>Total</t>
  </si>
  <si>
    <t>923.600</t>
  </si>
  <si>
    <t>923.900</t>
  </si>
  <si>
    <t>634.000</t>
  </si>
  <si>
    <t>634.100</t>
  </si>
  <si>
    <t>Sewer OutsideService (Manage Consult) (KY, Bluegra)</t>
  </si>
  <si>
    <t>Sewer Outside Services (IT) (KY, Bluegra)</t>
  </si>
  <si>
    <t>Water Contractual Services (Manage Consult) (KY, Bluegra)</t>
  </si>
  <si>
    <t>Water Contractual Services (IT) (KY, Bluegra)</t>
  </si>
  <si>
    <t>PH Enterprises</t>
  </si>
  <si>
    <t>TNT Technologies Inc.</t>
  </si>
  <si>
    <t>Elasticity LLC</t>
  </si>
  <si>
    <t>James Fallert Consultant</t>
  </si>
  <si>
    <t>Kentucky Rural Water</t>
  </si>
  <si>
    <t>Starnik Systems</t>
  </si>
  <si>
    <t>Mission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</si>
</sst>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\-yy;@"/>
    <numFmt numFmtId="165" formatCode="0.000"/>
    <numFmt numFmtId="166" formatCode="#,##0.000000000000000_);\(#,##0.000000000000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0" fillId="2" borderId="0" xfId="0" applyNumberFormat="1" applyFill="1"/>
    <xf numFmtId="49" fontId="0" fillId="2" borderId="0" xfId="0" applyNumberFormat="1" applyFill="1"/>
    <xf numFmtId="0" fontId="2" fillId="0" borderId="0" xfId="0" applyFont="1"/>
    <xf numFmtId="49" fontId="2" fillId="2" borderId="0" xfId="0" applyNumberFormat="1" applyFont="1" applyFill="1"/>
    <xf numFmtId="166" fontId="2" fillId="0" borderId="0" xfId="0" applyNumberFormat="1" applyFont="1"/>
    <xf numFmtId="165" fontId="2" fillId="2" borderId="0" xfId="0" applyNumberFormat="1" applyFont="1" applyFill="1"/>
    <xf numFmtId="0" fontId="0" fillId="0" borderId="0" xfId="0" applyAlignment="1">
      <alignment horizontal="left" indent="1"/>
    </xf>
    <xf numFmtId="44" fontId="2" fillId="0" borderId="0" xfId="1" applyFont="1"/>
    <xf numFmtId="44" fontId="0" fillId="0" borderId="0" xfId="1" applyFont="1"/>
    <xf numFmtId="0" fontId="0" fillId="0" borderId="0" xfId="0" applyFont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7E793-5BC3-4534-A0C8-09CC271EF741}">
  <dimension ref="A1:P20"/>
  <sheetViews>
    <sheetView tabSelected="1" workbookViewId="0">
      <selection activeCell="C27" sqref="C27"/>
    </sheetView>
  </sheetViews>
  <sheetFormatPr defaultRowHeight="14.25" outlineLevelRow="1" x14ac:dyDescent="0.45"/>
  <cols>
    <col min="1" max="1" width="51.33203125" bestFit="1" customWidth="1"/>
    <col min="3" max="11" width="10.19921875" bestFit="1" customWidth="1"/>
    <col min="12" max="12" width="11.19921875" bestFit="1" customWidth="1"/>
    <col min="13" max="14" width="10.19921875" bestFit="1" customWidth="1"/>
    <col min="15" max="15" width="11.19921875" bestFit="1" customWidth="1"/>
    <col min="16" max="16" width="18.796875" bestFit="1" customWidth="1"/>
  </cols>
  <sheetData>
    <row r="1" spans="1:16" x14ac:dyDescent="0.45">
      <c r="A1" s="1" t="s">
        <v>0</v>
      </c>
      <c r="B1" s="2" t="s">
        <v>1</v>
      </c>
      <c r="C1" s="3">
        <v>43861</v>
      </c>
      <c r="D1" s="3">
        <v>43890</v>
      </c>
      <c r="E1" s="3">
        <v>43921</v>
      </c>
      <c r="F1" s="3">
        <v>43951</v>
      </c>
      <c r="G1" s="3">
        <v>43982</v>
      </c>
      <c r="H1" s="3">
        <v>44012</v>
      </c>
      <c r="I1" s="3">
        <v>44043</v>
      </c>
      <c r="J1" s="3">
        <v>44074</v>
      </c>
      <c r="K1" s="3">
        <v>44104</v>
      </c>
      <c r="L1" s="3">
        <v>44135</v>
      </c>
      <c r="M1" s="3">
        <v>44165</v>
      </c>
      <c r="N1" s="3">
        <v>44196</v>
      </c>
      <c r="O1" s="1" t="s">
        <v>2</v>
      </c>
    </row>
    <row r="3" spans="1:16" s="6" customFormat="1" x14ac:dyDescent="0.45">
      <c r="A3" s="6" t="s">
        <v>7</v>
      </c>
      <c r="B3" s="9" t="s">
        <v>3</v>
      </c>
      <c r="C3" s="11">
        <f t="shared" ref="C3:N3" si="0">SUM(C4:C7)</f>
        <v>2000</v>
      </c>
      <c r="D3" s="11">
        <f t="shared" si="0"/>
        <v>2000</v>
      </c>
      <c r="E3" s="11">
        <f t="shared" si="0"/>
        <v>2000</v>
      </c>
      <c r="F3" s="11">
        <f t="shared" si="0"/>
        <v>5311.6399999999994</v>
      </c>
      <c r="G3" s="11">
        <f t="shared" si="0"/>
        <v>3903.16</v>
      </c>
      <c r="H3" s="11">
        <f t="shared" si="0"/>
        <v>2834.27</v>
      </c>
      <c r="I3" s="11">
        <f t="shared" si="0"/>
        <v>4175.8099999999995</v>
      </c>
      <c r="J3" s="11">
        <f t="shared" si="0"/>
        <v>4862.79</v>
      </c>
      <c r="K3" s="11">
        <f t="shared" si="0"/>
        <v>2233.6799999999998</v>
      </c>
      <c r="L3" s="11">
        <f t="shared" si="0"/>
        <v>14606.439999999999</v>
      </c>
      <c r="M3" s="11">
        <f t="shared" si="0"/>
        <v>7661.0440182186239</v>
      </c>
      <c r="N3" s="11">
        <f t="shared" si="0"/>
        <v>3629.94</v>
      </c>
      <c r="O3" s="11">
        <v>55218.77456358217</v>
      </c>
      <c r="P3" s="8"/>
    </row>
    <row r="4" spans="1:16" outlineLevel="1" x14ac:dyDescent="0.45">
      <c r="A4" s="13" t="s">
        <v>11</v>
      </c>
      <c r="B4" s="4"/>
      <c r="C4" s="12">
        <v>2000</v>
      </c>
      <c r="D4" s="12">
        <v>2000</v>
      </c>
      <c r="E4" s="12">
        <v>2000</v>
      </c>
      <c r="F4" s="12">
        <v>2000</v>
      </c>
      <c r="G4" s="12">
        <v>2000</v>
      </c>
      <c r="H4" s="12">
        <v>2000</v>
      </c>
      <c r="I4" s="12">
        <v>2000</v>
      </c>
      <c r="J4" s="12">
        <v>2000</v>
      </c>
      <c r="K4" s="12">
        <v>2000</v>
      </c>
      <c r="L4" s="12"/>
      <c r="M4" s="12"/>
      <c r="N4" s="12"/>
      <c r="O4" s="12"/>
    </row>
    <row r="5" spans="1:16" outlineLevel="1" x14ac:dyDescent="0.45">
      <c r="A5" s="13" t="s">
        <v>13</v>
      </c>
      <c r="B5" s="4"/>
      <c r="C5" s="12"/>
      <c r="D5" s="12"/>
      <c r="E5" s="12"/>
      <c r="F5" s="12">
        <v>3311.64</v>
      </c>
      <c r="G5" s="12">
        <v>1903.16</v>
      </c>
      <c r="H5" s="12">
        <v>834.27</v>
      </c>
      <c r="I5" s="12">
        <v>2175.81</v>
      </c>
      <c r="J5" s="12">
        <v>2862.79</v>
      </c>
      <c r="K5" s="12">
        <v>233.68</v>
      </c>
      <c r="L5" s="12">
        <f>5031.23-3024.79</f>
        <v>2006.4399999999996</v>
      </c>
      <c r="M5" s="12">
        <v>7661.0440182186239</v>
      </c>
      <c r="N5" s="12">
        <f>3629.94-550</f>
        <v>3079.94</v>
      </c>
      <c r="O5" s="12"/>
    </row>
    <row r="6" spans="1:16" outlineLevel="1" x14ac:dyDescent="0.45">
      <c r="A6" s="13" t="s">
        <v>14</v>
      </c>
      <c r="B6" s="4"/>
      <c r="C6" s="12"/>
      <c r="D6" s="12"/>
      <c r="E6" s="12"/>
      <c r="F6" s="12"/>
      <c r="G6" s="12"/>
      <c r="H6" s="12"/>
      <c r="I6" s="12"/>
      <c r="J6" s="12"/>
      <c r="K6" s="12"/>
      <c r="L6" s="12">
        <v>12600</v>
      </c>
      <c r="M6" s="12"/>
      <c r="N6" s="12"/>
      <c r="O6" s="12"/>
    </row>
    <row r="7" spans="1:16" outlineLevel="1" x14ac:dyDescent="0.45">
      <c r="A7" s="13" t="s">
        <v>15</v>
      </c>
      <c r="B7" s="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v>550</v>
      </c>
      <c r="O7" s="12"/>
    </row>
    <row r="8" spans="1:16" x14ac:dyDescent="0.45">
      <c r="B8" s="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6" s="6" customFormat="1" x14ac:dyDescent="0.45">
      <c r="A9" s="6" t="s">
        <v>8</v>
      </c>
      <c r="B9" s="7" t="s">
        <v>4</v>
      </c>
      <c r="C9" s="11">
        <f t="shared" ref="C9:N9" si="1">SUM(C10:C12)</f>
        <v>300</v>
      </c>
      <c r="D9" s="11">
        <f t="shared" si="1"/>
        <v>300</v>
      </c>
      <c r="E9" s="11">
        <f t="shared" si="1"/>
        <v>300</v>
      </c>
      <c r="F9" s="11">
        <f t="shared" si="1"/>
        <v>300</v>
      </c>
      <c r="G9" s="11">
        <f t="shared" si="1"/>
        <v>300</v>
      </c>
      <c r="H9" s="11">
        <f t="shared" si="1"/>
        <v>300</v>
      </c>
      <c r="I9" s="11">
        <f t="shared" si="1"/>
        <v>300</v>
      </c>
      <c r="J9" s="11">
        <f t="shared" si="1"/>
        <v>248.53</v>
      </c>
      <c r="K9" s="11">
        <f t="shared" si="1"/>
        <v>248.53</v>
      </c>
      <c r="L9" s="11">
        <f t="shared" si="1"/>
        <v>248.53</v>
      </c>
      <c r="M9" s="11">
        <f t="shared" si="1"/>
        <v>1855.26</v>
      </c>
      <c r="N9" s="11">
        <f t="shared" si="1"/>
        <v>1884.12</v>
      </c>
      <c r="O9" s="11">
        <v>6584.7768771008568</v>
      </c>
      <c r="P9" s="8"/>
    </row>
    <row r="10" spans="1:16" outlineLevel="1" x14ac:dyDescent="0.45">
      <c r="A10" s="10" t="s">
        <v>12</v>
      </c>
      <c r="B10" s="5"/>
      <c r="C10" s="12">
        <v>300</v>
      </c>
      <c r="D10" s="12">
        <v>300</v>
      </c>
      <c r="E10" s="12">
        <v>300</v>
      </c>
      <c r="F10" s="12">
        <v>300</v>
      </c>
      <c r="G10" s="12">
        <v>300</v>
      </c>
      <c r="H10" s="12">
        <v>300</v>
      </c>
      <c r="I10" s="12">
        <v>300</v>
      </c>
      <c r="J10" s="12">
        <v>248.53</v>
      </c>
      <c r="K10" s="12">
        <v>248.53</v>
      </c>
      <c r="L10" s="12">
        <v>248.53</v>
      </c>
      <c r="M10" s="12">
        <v>248.53</v>
      </c>
      <c r="N10" s="12">
        <v>248.53</v>
      </c>
      <c r="O10" s="12"/>
    </row>
    <row r="11" spans="1:16" outlineLevel="1" x14ac:dyDescent="0.45">
      <c r="A11" s="10" t="s">
        <v>16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>
        <f>1506.89-M19</f>
        <v>1207.45</v>
      </c>
      <c r="N11" s="12">
        <f>1506.89-N19</f>
        <v>1236.31</v>
      </c>
      <c r="O11" s="12"/>
    </row>
    <row r="12" spans="1:16" outlineLevel="1" x14ac:dyDescent="0.45">
      <c r="A12" s="10" t="s">
        <v>17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f>432.55-M20</f>
        <v>399.28000000000003</v>
      </c>
      <c r="N12" s="12">
        <f>432.55-N20</f>
        <v>399.28000000000003</v>
      </c>
      <c r="O12" s="12"/>
    </row>
    <row r="13" spans="1:16" x14ac:dyDescent="0.45"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6" s="6" customFormat="1" x14ac:dyDescent="0.45">
      <c r="A14" s="6" t="s">
        <v>9</v>
      </c>
      <c r="B14" s="7" t="s">
        <v>5</v>
      </c>
      <c r="C14" s="11">
        <f t="shared" ref="C14:N14" si="2">SUM(C15:C15)</f>
        <v>0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1007.02</v>
      </c>
      <c r="K14" s="11">
        <f t="shared" si="2"/>
        <v>462.57</v>
      </c>
      <c r="L14" s="11">
        <f t="shared" si="2"/>
        <v>3024.79</v>
      </c>
      <c r="M14" s="11">
        <f t="shared" si="2"/>
        <v>1586.4959817813767</v>
      </c>
      <c r="N14" s="11">
        <f t="shared" si="2"/>
        <v>684.59</v>
      </c>
      <c r="O14" s="11">
        <v>6765.4654364178259</v>
      </c>
      <c r="P14" s="8"/>
    </row>
    <row r="15" spans="1:16" outlineLevel="1" x14ac:dyDescent="0.45">
      <c r="A15" s="10" t="s">
        <v>13</v>
      </c>
      <c r="B15" s="5"/>
      <c r="C15" s="12"/>
      <c r="D15" s="12"/>
      <c r="E15" s="12"/>
      <c r="F15" s="12"/>
      <c r="G15" s="12"/>
      <c r="H15" s="12"/>
      <c r="I15" s="12"/>
      <c r="J15" s="12">
        <v>1007.02</v>
      </c>
      <c r="K15" s="12">
        <v>462.57</v>
      </c>
      <c r="L15" s="12">
        <v>3024.79</v>
      </c>
      <c r="M15" s="12">
        <v>1586.4959817813767</v>
      </c>
      <c r="N15" s="12">
        <v>684.59</v>
      </c>
      <c r="O15" s="12"/>
    </row>
    <row r="16" spans="1:16" x14ac:dyDescent="0.45"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6" s="6" customFormat="1" x14ac:dyDescent="0.45">
      <c r="A17" s="6" t="s">
        <v>10</v>
      </c>
      <c r="B17" s="7" t="s">
        <v>6</v>
      </c>
      <c r="C17" s="11">
        <f t="shared" ref="C17:M17" si="3">SUM(C18:C20)</f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51.47</v>
      </c>
      <c r="K17" s="11">
        <f t="shared" si="3"/>
        <v>51.47</v>
      </c>
      <c r="L17" s="11">
        <f t="shared" si="3"/>
        <v>51.47</v>
      </c>
      <c r="M17" s="11">
        <f t="shared" si="3"/>
        <v>384.18000000000006</v>
      </c>
      <c r="N17" s="11">
        <f>SUM(N18:N20)</f>
        <v>355.32000000000005</v>
      </c>
      <c r="O17" s="11">
        <v>893.90312289914391</v>
      </c>
      <c r="P17" s="8"/>
    </row>
    <row r="18" spans="1:16" outlineLevel="1" x14ac:dyDescent="0.45">
      <c r="A18" s="10" t="s">
        <v>12</v>
      </c>
      <c r="C18" s="12"/>
      <c r="D18" s="12"/>
      <c r="E18" s="12"/>
      <c r="F18" s="12"/>
      <c r="G18" s="12"/>
      <c r="H18" s="12"/>
      <c r="I18" s="12"/>
      <c r="J18" s="12">
        <v>51.47</v>
      </c>
      <c r="K18" s="12">
        <v>51.47</v>
      </c>
      <c r="L18" s="12">
        <v>51.47</v>
      </c>
      <c r="M18" s="12">
        <v>51.47</v>
      </c>
      <c r="N18" s="12">
        <v>51.47</v>
      </c>
      <c r="O18" s="12"/>
    </row>
    <row r="19" spans="1:16" outlineLevel="1" x14ac:dyDescent="0.45">
      <c r="A19" s="10" t="s">
        <v>16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>
        <f>384.18-M18-M20</f>
        <v>299.44000000000005</v>
      </c>
      <c r="N19" s="12">
        <f>355.32-N18-N20</f>
        <v>270.58000000000004</v>
      </c>
      <c r="O19" s="12"/>
    </row>
    <row r="20" spans="1:16" outlineLevel="1" x14ac:dyDescent="0.45">
      <c r="A20" s="10" t="s">
        <v>17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v>33.270000000000003</v>
      </c>
      <c r="N20" s="12">
        <v>33.270000000000003</v>
      </c>
      <c r="O20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19c5758-d311-4f49-8eb7-a0c37216249c">
      <UserInfo>
        <DisplayName>Brent Thies</DisplayName>
        <AccountId>22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C47726610B942A2BF4E859C02C42B" ma:contentTypeVersion="12" ma:contentTypeDescription="Create a new document." ma:contentTypeScope="" ma:versionID="df938cbb8c726e308077e4c796e0a6c1">
  <xsd:schema xmlns:xsd="http://www.w3.org/2001/XMLSchema" xmlns:xs="http://www.w3.org/2001/XMLSchema" xmlns:p="http://schemas.microsoft.com/office/2006/metadata/properties" xmlns:ns2="ce426531-eb52-4602-919d-027a2a672310" xmlns:ns3="219c5758-d311-4f49-8eb7-a0c37216249c" targetNamespace="http://schemas.microsoft.com/office/2006/metadata/properties" ma:root="true" ma:fieldsID="cc0ff366ba7b16795bf1f4206b978167" ns2:_="" ns3:_="">
    <xsd:import namespace="ce426531-eb52-4602-919d-027a2a672310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26531-eb52-4602-919d-027a2a6723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BE5D8E-E0F3-4D70-8BA3-2A1A4906AC31}">
  <ds:schemaRefs>
    <ds:schemaRef ds:uri="http://schemas.microsoft.com/office/2006/metadata/properties"/>
    <ds:schemaRef ds:uri="http://schemas.microsoft.com/office/infopath/2007/PartnerControls"/>
    <ds:schemaRef ds:uri="219c5758-d311-4f49-8eb7-a0c37216249c"/>
  </ds:schemaRefs>
</ds:datastoreItem>
</file>

<file path=customXml/itemProps2.xml><?xml version="1.0" encoding="utf-8"?>
<ds:datastoreItem xmlns:ds="http://schemas.openxmlformats.org/officeDocument/2006/customXml" ds:itemID="{E8144193-6D6D-4122-B171-7B3CBE310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B66DBC-75F7-44FC-86BB-DD4D37BF0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26531-eb52-4602-919d-027a2a672310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Wilson</dc:creator>
  <cp:lastModifiedBy>Brent Thies</cp:lastModifiedBy>
  <dcterms:created xsi:type="dcterms:W3CDTF">2021-05-12T22:07:17Z</dcterms:created>
  <dcterms:modified xsi:type="dcterms:W3CDTF">2021-05-13T14:59:54Z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</Properties>
</file>