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ckert\Downloads\"/>
    </mc:Choice>
  </mc:AlternateContent>
  <xr:revisionPtr revIDLastSave="0" documentId="8_{F54480CD-F717-4EF2-9291-5CEA4841DC1F}" xr6:coauthVersionLast="45" xr6:coauthVersionMax="45" xr10:uidLastSave="{00000000-0000-0000-0000-000000000000}"/>
  <bookViews>
    <workbookView xWindow="-96" yWindow="-96" windowWidth="19392" windowHeight="10392" activeTab="2" xr2:uid="{10F0AFAD-3EBA-4D39-ADF2-2CF239F02AE6}"/>
  </bookViews>
  <sheets>
    <sheet name="PSC 3.7b-Comparison Summary" sheetId="2" r:id="rId1"/>
    <sheet name="Dep - FY 3.1" sheetId="1" r:id="rId2"/>
    <sheet name="Comparative" sheetId="3" r:id="rId3"/>
  </sheets>
  <externalReferences>
    <externalReference r:id="rId4"/>
    <externalReference r:id="rId5"/>
  </externalReferences>
  <definedNames>
    <definedName name="BY_end">'[1]Constants LinkIn'!$B$5</definedName>
    <definedName name="FY_End">'[2]Constants LinkIn'!$B$7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F30" i="2"/>
  <c r="J33" i="1"/>
  <c r="G33" i="1"/>
  <c r="F33" i="1"/>
  <c r="J12" i="2"/>
  <c r="J11" i="2"/>
  <c r="H28" i="3"/>
  <c r="I28" i="3" s="1"/>
  <c r="J28" i="2" s="1"/>
  <c r="H27" i="3"/>
  <c r="I27" i="3" s="1"/>
  <c r="J27" i="2" s="1"/>
  <c r="H26" i="3"/>
  <c r="H25" i="3"/>
  <c r="I25" i="3" s="1"/>
  <c r="J25" i="2" s="1"/>
  <c r="H24" i="3"/>
  <c r="I24" i="3" s="1"/>
  <c r="J24" i="2" s="1"/>
  <c r="H23" i="3"/>
  <c r="H22" i="3"/>
  <c r="H21" i="3"/>
  <c r="I20" i="3"/>
  <c r="J20" i="2" s="1"/>
  <c r="I19" i="3"/>
  <c r="J19" i="2" s="1"/>
  <c r="H18" i="3"/>
  <c r="I18" i="3" s="1"/>
  <c r="J18" i="2" s="1"/>
  <c r="H17" i="3"/>
  <c r="I17" i="3" s="1"/>
  <c r="J17" i="2" s="1"/>
  <c r="I16" i="3"/>
  <c r="J16" i="2" s="1"/>
  <c r="H16" i="3"/>
  <c r="H15" i="3"/>
  <c r="I15" i="3" s="1"/>
  <c r="J15" i="2" s="1"/>
  <c r="H14" i="3"/>
  <c r="I14" i="3" s="1"/>
  <c r="J14" i="2" s="1"/>
  <c r="H13" i="3"/>
  <c r="H30" i="2" l="1"/>
  <c r="I26" i="3"/>
  <c r="J26" i="2" s="1"/>
  <c r="I13" i="3"/>
  <c r="J13" i="2" s="1"/>
  <c r="I21" i="3"/>
  <c r="J21" i="2" s="1"/>
  <c r="I22" i="3"/>
  <c r="J22" i="2" s="1"/>
  <c r="I23" i="3"/>
  <c r="J23" i="2" s="1"/>
  <c r="I30" i="3" l="1"/>
  <c r="J30" i="2"/>
</calcChain>
</file>

<file path=xl/sharedStrings.xml><?xml version="1.0" encoding="utf-8"?>
<sst xmlns="http://schemas.openxmlformats.org/spreadsheetml/2006/main" count="146" uniqueCount="49">
  <si>
    <t>BLUEGRASS WATER UTILITY OPERATING COMPANY, LLC</t>
  </si>
  <si>
    <t>Case No. 2020-00290</t>
  </si>
  <si>
    <t>Depreciation Accrual Rates and Accumulated Balances by Account</t>
  </si>
  <si>
    <t>Forecast Year for the 12 Months ended April 30, 2022</t>
  </si>
  <si>
    <t>Line</t>
  </si>
  <si>
    <t>NARUC Acct.</t>
  </si>
  <si>
    <t>Plant Investment</t>
  </si>
  <si>
    <t>Calculated Depreciation Expense</t>
  </si>
  <si>
    <t>Comparative Depreciation Expense</t>
  </si>
  <si>
    <t>No.</t>
  </si>
  <si>
    <t>Account Title</t>
  </si>
  <si>
    <t>Sewer</t>
  </si>
  <si>
    <t>Misc Intangible</t>
  </si>
  <si>
    <t>Land and Land Rights</t>
  </si>
  <si>
    <t>Structures &amp; Improvements</t>
  </si>
  <si>
    <t>Collection Sewers   Force Mains</t>
  </si>
  <si>
    <t>Collection Sewers   Gravity</t>
  </si>
  <si>
    <t>Services/Other Plant Facilities</t>
  </si>
  <si>
    <t>Flow Meter &amp; Installation</t>
  </si>
  <si>
    <t>Electric Sewer Pumping Equip</t>
  </si>
  <si>
    <t>Oxidation Lagoon Land</t>
  </si>
  <si>
    <t>Treatment &amp; Disposal Equipment</t>
  </si>
  <si>
    <t>Plant Sewers</t>
  </si>
  <si>
    <t>Outfall Sewer Lines</t>
  </si>
  <si>
    <t xml:space="preserve">Office Furn Equip </t>
  </si>
  <si>
    <t>Transportation Equipment</t>
  </si>
  <si>
    <t>Communication Equipment</t>
  </si>
  <si>
    <t>Power Operated Equipment</t>
  </si>
  <si>
    <t>Total Depreciable Property</t>
  </si>
  <si>
    <t>Exhibit 21, Schedule B-3.1</t>
  </si>
  <si>
    <r>
      <rPr>
        <b/>
        <sz val="11"/>
        <color theme="1"/>
        <rFont val="Calibri"/>
        <family val="2"/>
        <scheme val="minor"/>
      </rPr>
      <t>Data:</t>
    </r>
    <r>
      <rPr>
        <sz val="11"/>
        <color theme="1"/>
        <rFont val="Calibri"/>
        <family val="2"/>
        <scheme val="minor"/>
      </rPr>
      <t xml:space="preserve"> X Base Period _ Forecast Period</t>
    </r>
  </si>
  <si>
    <r>
      <rPr>
        <b/>
        <sz val="11"/>
        <color theme="1"/>
        <rFont val="Calibri"/>
        <family val="2"/>
        <scheme val="minor"/>
      </rPr>
      <t xml:space="preserve">Version: _ </t>
    </r>
    <r>
      <rPr>
        <sz val="11"/>
        <color theme="1"/>
        <rFont val="Calibri"/>
        <family val="2"/>
        <scheme val="minor"/>
      </rPr>
      <t>Original X Updated _Revised</t>
    </r>
  </si>
  <si>
    <t>Witness: B. Thies</t>
  </si>
  <si>
    <t>Accumulated Reserve</t>
  </si>
  <si>
    <t>Current Accrual Rate</t>
  </si>
  <si>
    <t>Net Salvage</t>
  </si>
  <si>
    <t>Average Service Life</t>
  </si>
  <si>
    <t>Comparative Service Life Midpoint</t>
  </si>
  <si>
    <t>Comparative Depreciation Expense Rate</t>
  </si>
  <si>
    <t>Comparative Component</t>
  </si>
  <si>
    <t>Referred Source</t>
  </si>
  <si>
    <t>NARUC Depreciation Practices for Small Water Utilities</t>
  </si>
  <si>
    <t>Pressure Mains</t>
  </si>
  <si>
    <t>O&amp;M Guides for the Support of Rural Water-Wastewater Systems</t>
  </si>
  <si>
    <t>Gravity Sewers, plastic</t>
  </si>
  <si>
    <t>N/A</t>
  </si>
  <si>
    <t>Lift Station, pumps</t>
  </si>
  <si>
    <t>Extended Aeration tankage, metal, Clarifier Tankage, Metal, Sludge Digesters</t>
  </si>
  <si>
    <t>Office Furniture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</si>
</sst>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_);_(@_)"/>
    <numFmt numFmtId="169" formatCode="_(* #,##0_);_(* \(#,##0\);_(* &quot;-&quot;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2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1" xfId="0" applyFill="1" applyBorder="1"/>
    <xf numFmtId="0" fontId="2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3" fontId="0" fillId="2" borderId="1" xfId="0" applyNumberFormat="1" applyFill="1" applyBorder="1" applyAlignment="1">
      <alignment horizontal="center"/>
    </xf>
    <xf numFmtId="43" fontId="0" fillId="2" borderId="0" xfId="0" applyNumberForma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/>
    <xf numFmtId="0" fontId="7" fillId="2" borderId="0" xfId="0" applyFont="1" applyFill="1"/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41" fontId="0" fillId="2" borderId="0" xfId="0" applyNumberFormat="1" applyFill="1"/>
    <xf numFmtId="9" fontId="0" fillId="2" borderId="0" xfId="0" applyNumberFormat="1" applyFill="1"/>
    <xf numFmtId="41" fontId="2" fillId="2" borderId="0" xfId="0" applyNumberFormat="1" applyFont="1" applyFill="1"/>
    <xf numFmtId="165" fontId="0" fillId="2" borderId="0" xfId="0" applyNumberFormat="1" applyFill="1"/>
    <xf numFmtId="166" fontId="0" fillId="2" borderId="0" xfId="0" applyNumberFormat="1" applyFill="1"/>
    <xf numFmtId="0" fontId="8" fillId="2" borderId="0" xfId="0" applyFont="1" applyFill="1" applyAlignment="1">
      <alignment horizontal="left" indent="1"/>
    </xf>
    <xf numFmtId="10" fontId="0" fillId="2" borderId="0" xfId="0" applyNumberFormat="1" applyFill="1"/>
    <xf numFmtId="0" fontId="9" fillId="2" borderId="3" xfId="0" applyFont="1" applyFill="1" applyBorder="1" applyAlignment="1">
      <alignment horizontal="left" indent="1"/>
    </xf>
    <xf numFmtId="41" fontId="2" fillId="2" borderId="3" xfId="0" applyNumberFormat="1" applyFont="1" applyFill="1" applyBorder="1"/>
    <xf numFmtId="0" fontId="0" fillId="2" borderId="0" xfId="0" applyFill="1" applyBorder="1"/>
    <xf numFmtId="167" fontId="0" fillId="2" borderId="0" xfId="1" applyNumberFormat="1" applyFont="1" applyFill="1"/>
    <xf numFmtId="43" fontId="0" fillId="2" borderId="0" xfId="0" applyNumberFormat="1" applyFill="1"/>
    <xf numFmtId="41" fontId="0" fillId="3" borderId="0" xfId="0" applyNumberFormat="1" applyFill="1"/>
    <xf numFmtId="168" fontId="0" fillId="3" borderId="0" xfId="0" applyNumberFormat="1" applyFill="1"/>
    <xf numFmtId="41" fontId="2" fillId="3" borderId="4" xfId="0" applyNumberFormat="1" applyFont="1" applyFill="1" applyBorder="1"/>
    <xf numFmtId="0" fontId="4" fillId="2" borderId="0" xfId="0" applyFont="1" applyFill="1" applyBorder="1"/>
    <xf numFmtId="10" fontId="1" fillId="2" borderId="0" xfId="1" applyNumberFormat="1" applyFont="1" applyFill="1"/>
    <xf numFmtId="169" fontId="0" fillId="3" borderId="0" xfId="0" applyNumberFormat="1" applyFill="1"/>
    <xf numFmtId="169" fontId="2" fillId="3" borderId="4" xfId="0" applyNumberFormat="1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Normal" xfId="0" builtinId="0"/>
    <cellStyle name="Normal 2" xfId="2" xr:uid="{FA70D53E-BEE0-4530-88AF-B79976D664A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wrgroup.sharepoint.com/Rate%20Cases/Kentucky/BGUOC%20Rate%20Case%202020-00290/DR%20FINAL%20(2nd%20DRs)/PSC/Request%205/2-PSC-05b_(RateBase-Sewer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wrgroup.sharepoint.com/Rate%20Cases/Kentucky/BGUOC%20Rate%20Case%202020-00290/DR%20Responses/Round%202/CSWR%20Review/McBrayer%20Review/Final%20Version/2%20PSC%2005b%20-%20BGUOC%202020%20Rate%20Case%20-%20Rate%20Base%20(Sew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 LinkIn"/>
      <sheetName val="Link Out"/>
      <sheetName val="BY Rate Base - Sewer B1"/>
      <sheetName val="FY Rate Base - Sewer B1"/>
      <sheetName val="UPIS - BY B2"/>
      <sheetName val="UPIS - FY B2"/>
      <sheetName val="AccDep - BY B3"/>
      <sheetName val="AccDep - FY B3"/>
      <sheetName val="Dep - BY B3.1"/>
      <sheetName val="Dep - FY B3.1"/>
      <sheetName val="CWIP - BY B4"/>
      <sheetName val="CWIP - FY B4"/>
      <sheetName val="WC - BY B5"/>
      <sheetName val="WC - FY B5"/>
      <sheetName val="CIAC - BY B6"/>
      <sheetName val="CIAC - FY B6"/>
      <sheetName val="Worksheets&gt;"/>
      <sheetName val="CIAC WP"/>
      <sheetName val="UPIS LinkIn"/>
      <sheetName val="UPIS Detail"/>
      <sheetName val="AccDep LinkIn"/>
      <sheetName val="Dep LinkIn"/>
      <sheetName val="CWIP Detail"/>
    </sheetNames>
    <sheetDataSet>
      <sheetData sheetId="0">
        <row r="5">
          <cell r="B5">
            <v>44196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 LinkIn"/>
      <sheetName val="Link Out"/>
      <sheetName val="BY Rate Base - Sewer B1"/>
      <sheetName val="FY Rate Base - Sewer B1"/>
      <sheetName val="UPIS - BY B2"/>
      <sheetName val="UPIS - FY B2"/>
      <sheetName val="AccDep - BY B3"/>
      <sheetName val="AccDep - FY B3"/>
      <sheetName val="Dep - BY B3.1"/>
      <sheetName val="Dep - FY B3.1"/>
      <sheetName val="CWIP - BY B4"/>
      <sheetName val="CWIP - FY B4"/>
      <sheetName val="WC - BY B5"/>
      <sheetName val="WC - FY B5"/>
      <sheetName val="CIAC - BY B6"/>
      <sheetName val="CIAC - FY B6"/>
      <sheetName val="Worksheets&gt;"/>
      <sheetName val="CIAC WP"/>
      <sheetName val="UPIS LinkIn"/>
      <sheetName val="UPIS Detail"/>
      <sheetName val="AccDep LinkIn"/>
      <sheetName val="Dep LinkIn"/>
      <sheetName val="CWIP Detail"/>
    </sheetNames>
    <sheetDataSet>
      <sheetData sheetId="0">
        <row r="7">
          <cell r="B7">
            <v>44681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8815-148D-43C3-BCD2-05132373ACBA}">
  <dimension ref="A1:J33"/>
  <sheetViews>
    <sheetView workbookViewId="0">
      <selection activeCell="H1" sqref="H1:H1048576"/>
    </sheetView>
  </sheetViews>
  <sheetFormatPr defaultColWidth="9" defaultRowHeight="14.4" x14ac:dyDescent="0.55000000000000004"/>
  <cols>
    <col min="1" max="1" width="3.41796875" style="1" customWidth="1"/>
    <col min="2" max="2" width="9" style="1"/>
    <col min="3" max="3" width="11.578125" style="1" customWidth="1"/>
    <col min="4" max="4" width="25.41796875" style="1" bestFit="1" customWidth="1"/>
    <col min="5" max="5" width="5.26171875" style="1" customWidth="1"/>
    <col min="6" max="6" width="13.26171875" style="1" customWidth="1"/>
    <col min="7" max="7" width="6.15625" style="1" customWidth="1"/>
    <col min="8" max="8" width="14.578125" style="1" customWidth="1"/>
    <col min="9" max="9" width="5" style="1" customWidth="1"/>
    <col min="10" max="10" width="15.26171875" style="1" customWidth="1"/>
    <col min="11" max="11" width="1.41796875" style="1" customWidth="1"/>
    <col min="12" max="16384" width="9" style="1"/>
  </cols>
  <sheetData>
    <row r="1" spans="1:10" ht="16.8" x14ac:dyDescent="0.6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0" x14ac:dyDescent="0.55000000000000004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10" x14ac:dyDescent="0.55000000000000004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10" x14ac:dyDescent="0.55000000000000004">
      <c r="A4" s="42" t="s">
        <v>3</v>
      </c>
      <c r="B4" s="42"/>
      <c r="C4" s="42"/>
      <c r="D4" s="42"/>
      <c r="E4" s="42"/>
      <c r="F4" s="42"/>
      <c r="G4" s="42"/>
      <c r="H4" s="42"/>
      <c r="I4" s="42"/>
    </row>
    <row r="5" spans="1:10" x14ac:dyDescent="0.55000000000000004">
      <c r="A5" s="40"/>
      <c r="B5" s="40"/>
      <c r="C5" s="40"/>
      <c r="D5" s="40"/>
      <c r="E5" s="40"/>
      <c r="F5" s="40"/>
      <c r="I5" s="2"/>
    </row>
    <row r="6" spans="1:10" ht="14.7" thickBot="1" x14ac:dyDescent="0.6">
      <c r="B6" s="7"/>
      <c r="C6" s="7"/>
      <c r="D6" s="7"/>
      <c r="F6" s="7"/>
      <c r="H6" s="7"/>
      <c r="J6" s="7"/>
    </row>
    <row r="7" spans="1:10" ht="43.2" x14ac:dyDescent="0.55000000000000004">
      <c r="B7" s="8" t="s">
        <v>4</v>
      </c>
      <c r="C7" s="8" t="s">
        <v>5</v>
      </c>
      <c r="F7" s="9" t="s">
        <v>6</v>
      </c>
      <c r="G7" s="10"/>
      <c r="H7" s="9" t="s">
        <v>7</v>
      </c>
      <c r="I7" s="8"/>
      <c r="J7" s="9" t="s">
        <v>8</v>
      </c>
    </row>
    <row r="8" spans="1:10" ht="14.7" thickBot="1" x14ac:dyDescent="0.6">
      <c r="B8" s="11" t="s">
        <v>9</v>
      </c>
      <c r="C8" s="11" t="s">
        <v>9</v>
      </c>
      <c r="D8" s="11" t="s">
        <v>10</v>
      </c>
      <c r="F8" s="12" t="s">
        <v>11</v>
      </c>
      <c r="G8" s="13"/>
      <c r="H8" s="12" t="s">
        <v>11</v>
      </c>
      <c r="I8" s="13"/>
      <c r="J8" s="12" t="s">
        <v>11</v>
      </c>
    </row>
    <row r="9" spans="1:10" x14ac:dyDescent="0.55000000000000004">
      <c r="A9" s="14"/>
      <c r="B9" s="40">
        <v>1</v>
      </c>
      <c r="C9" s="14"/>
      <c r="D9" s="15"/>
      <c r="E9" s="14"/>
      <c r="F9" s="16"/>
      <c r="G9" s="14"/>
      <c r="H9" s="16"/>
      <c r="I9" s="16"/>
    </row>
    <row r="10" spans="1:10" x14ac:dyDescent="0.55000000000000004">
      <c r="B10" s="40">
        <v>2</v>
      </c>
      <c r="C10" s="14"/>
      <c r="D10" s="14"/>
    </row>
    <row r="11" spans="1:10" x14ac:dyDescent="0.55000000000000004">
      <c r="B11" s="40">
        <v>3</v>
      </c>
      <c r="C11" s="18">
        <v>303</v>
      </c>
      <c r="D11" s="19" t="s">
        <v>12</v>
      </c>
      <c r="F11" s="20">
        <v>20323</v>
      </c>
      <c r="H11" s="32">
        <f>'Dep - FY 3.1'!J14</f>
        <v>0</v>
      </c>
      <c r="I11" s="20"/>
      <c r="J11" s="37">
        <f>Comparative!I11</f>
        <v>0</v>
      </c>
    </row>
    <row r="12" spans="1:10" x14ac:dyDescent="0.55000000000000004">
      <c r="B12" s="40">
        <v>4</v>
      </c>
      <c r="C12" s="18">
        <v>310.10000000000002</v>
      </c>
      <c r="D12" s="19" t="s">
        <v>13</v>
      </c>
      <c r="F12" s="20">
        <v>140933.64000000001</v>
      </c>
      <c r="H12" s="32">
        <f>'Dep - FY 3.1'!J15</f>
        <v>0</v>
      </c>
      <c r="I12" s="20"/>
      <c r="J12" s="37">
        <f>Comparative!I12</f>
        <v>0</v>
      </c>
    </row>
    <row r="13" spans="1:10" x14ac:dyDescent="0.55000000000000004">
      <c r="B13" s="40">
        <v>5</v>
      </c>
      <c r="C13" s="18">
        <v>311</v>
      </c>
      <c r="D13" s="19" t="s">
        <v>14</v>
      </c>
      <c r="F13" s="20">
        <v>936014.10999999987</v>
      </c>
      <c r="H13" s="32">
        <f>'Dep - FY 3.1'!J16</f>
        <v>34320.51736666666</v>
      </c>
      <c r="I13" s="20"/>
      <c r="J13" s="37">
        <f>Comparative!I13</f>
        <v>24960.376266666666</v>
      </c>
    </row>
    <row r="14" spans="1:10" x14ac:dyDescent="0.55000000000000004">
      <c r="B14" s="40">
        <v>6</v>
      </c>
      <c r="C14" s="18">
        <v>352.1</v>
      </c>
      <c r="D14" s="19" t="s">
        <v>15</v>
      </c>
      <c r="F14" s="20">
        <v>1820452.7899999996</v>
      </c>
      <c r="H14" s="32">
        <f>'Dep - FY 3.1'!J17</f>
        <v>36409.055799999995</v>
      </c>
      <c r="I14" s="20"/>
      <c r="J14" s="37">
        <f>Comparative!I14</f>
        <v>34675.291238095233</v>
      </c>
    </row>
    <row r="15" spans="1:10" x14ac:dyDescent="0.55000000000000004">
      <c r="B15" s="40">
        <v>7</v>
      </c>
      <c r="C15" s="18">
        <v>352.2</v>
      </c>
      <c r="D15" s="19" t="s">
        <v>16</v>
      </c>
      <c r="F15" s="20">
        <v>871063.6100000001</v>
      </c>
      <c r="H15" s="32">
        <f>'Dep - FY 3.1'!J18</f>
        <v>17421.272200000003</v>
      </c>
      <c r="I15" s="22"/>
      <c r="J15" s="37">
        <f>Comparative!I15</f>
        <v>16591.687809523813</v>
      </c>
    </row>
    <row r="16" spans="1:10" x14ac:dyDescent="0.55000000000000004">
      <c r="B16" s="40">
        <v>8</v>
      </c>
      <c r="C16" s="18">
        <v>353</v>
      </c>
      <c r="D16" s="19" t="s">
        <v>17</v>
      </c>
      <c r="F16" s="20">
        <v>306389.77</v>
      </c>
      <c r="H16" s="32">
        <f>'Dep - FY 3.1'!J19</f>
        <v>6127.7954000000009</v>
      </c>
      <c r="J16" s="37">
        <f>Comparative!I16</f>
        <v>5835.9956190476196</v>
      </c>
    </row>
    <row r="17" spans="2:10" x14ac:dyDescent="0.55000000000000004">
      <c r="B17" s="40">
        <v>9</v>
      </c>
      <c r="C17" s="18">
        <v>355</v>
      </c>
      <c r="D17" s="19" t="s">
        <v>18</v>
      </c>
      <c r="F17" s="20">
        <v>3880.35</v>
      </c>
      <c r="H17" s="32">
        <f>'Dep - FY 3.1'!J20</f>
        <v>128.05154999999999</v>
      </c>
      <c r="J17" s="37">
        <f>Comparative!I17</f>
        <v>129.345</v>
      </c>
    </row>
    <row r="18" spans="2:10" x14ac:dyDescent="0.55000000000000004">
      <c r="B18" s="40">
        <v>10</v>
      </c>
      <c r="C18" s="18">
        <v>363</v>
      </c>
      <c r="D18" s="19" t="s">
        <v>19</v>
      </c>
      <c r="F18" s="20">
        <v>202118.9</v>
      </c>
      <c r="H18" s="32">
        <f>'Dep - FY 3.1'!J21</f>
        <v>20211.89</v>
      </c>
      <c r="J18" s="37">
        <f>Comparative!I18</f>
        <v>28874.12857142857</v>
      </c>
    </row>
    <row r="19" spans="2:10" x14ac:dyDescent="0.55000000000000004">
      <c r="B19" s="40">
        <v>11</v>
      </c>
      <c r="C19" s="18">
        <v>370</v>
      </c>
      <c r="D19" s="19" t="s">
        <v>13</v>
      </c>
      <c r="F19" s="20">
        <v>47092.54</v>
      </c>
      <c r="H19" s="32">
        <f>'Dep - FY 3.1'!J22</f>
        <v>0</v>
      </c>
      <c r="I19" s="20"/>
      <c r="J19" s="37">
        <f>Comparative!I19</f>
        <v>0</v>
      </c>
    </row>
    <row r="20" spans="2:10" x14ac:dyDescent="0.55000000000000004">
      <c r="B20" s="40">
        <v>12</v>
      </c>
      <c r="C20" s="18">
        <v>370.1</v>
      </c>
      <c r="D20" s="19" t="s">
        <v>20</v>
      </c>
      <c r="F20" s="20">
        <v>3753.73</v>
      </c>
      <c r="H20" s="32">
        <f>'Dep - FY 3.1'!J23</f>
        <v>0</v>
      </c>
      <c r="I20" s="20"/>
      <c r="J20" s="37">
        <f>Comparative!I20</f>
        <v>0</v>
      </c>
    </row>
    <row r="21" spans="2:10" x14ac:dyDescent="0.55000000000000004">
      <c r="B21" s="40">
        <v>13</v>
      </c>
      <c r="C21" s="18">
        <v>372</v>
      </c>
      <c r="D21" s="19" t="s">
        <v>21</v>
      </c>
      <c r="F21" s="20">
        <v>3883366.09</v>
      </c>
      <c r="H21" s="32">
        <f>'Dep - FY 3.1'!J24</f>
        <v>194168.3045</v>
      </c>
      <c r="I21" s="20"/>
      <c r="J21" s="37">
        <f>Comparative!I21</f>
        <v>155334.64360000001</v>
      </c>
    </row>
    <row r="22" spans="2:10" x14ac:dyDescent="0.55000000000000004">
      <c r="B22" s="40">
        <v>14</v>
      </c>
      <c r="C22" s="18">
        <v>373</v>
      </c>
      <c r="D22" s="19" t="s">
        <v>22</v>
      </c>
      <c r="F22" s="20">
        <v>569058.15</v>
      </c>
      <c r="H22" s="32">
        <f>'Dep - FY 3.1'!J25</f>
        <v>14226.453750000001</v>
      </c>
      <c r="I22" s="20"/>
      <c r="J22" s="37">
        <f>Comparative!I22</f>
        <v>10839.202857142858</v>
      </c>
    </row>
    <row r="23" spans="2:10" x14ac:dyDescent="0.55000000000000004">
      <c r="B23" s="40">
        <v>15</v>
      </c>
      <c r="C23" s="18">
        <v>375</v>
      </c>
      <c r="D23" s="19" t="s">
        <v>23</v>
      </c>
      <c r="F23" s="20">
        <v>70731.22</v>
      </c>
      <c r="H23" s="32">
        <f>'Dep - FY 3.1'!J26</f>
        <v>1414.6244000000002</v>
      </c>
      <c r="I23" s="20"/>
      <c r="J23" s="37">
        <f>Comparative!I23</f>
        <v>1347.2613333333334</v>
      </c>
    </row>
    <row r="24" spans="2:10" x14ac:dyDescent="0.55000000000000004">
      <c r="B24" s="40">
        <v>16</v>
      </c>
      <c r="C24" s="18">
        <v>391</v>
      </c>
      <c r="D24" s="19" t="s">
        <v>24</v>
      </c>
      <c r="F24" s="20">
        <v>21047.57</v>
      </c>
      <c r="H24" s="32">
        <f>'Dep - FY 3.1'!J27</f>
        <v>1052.3785</v>
      </c>
      <c r="I24" s="20"/>
      <c r="J24" s="37">
        <f>Comparative!I24</f>
        <v>935.4475555555556</v>
      </c>
    </row>
    <row r="25" spans="2:10" x14ac:dyDescent="0.55000000000000004">
      <c r="B25" s="40">
        <v>17</v>
      </c>
      <c r="C25" s="18">
        <v>391.1</v>
      </c>
      <c r="D25" s="19" t="s">
        <v>24</v>
      </c>
      <c r="F25" s="20">
        <v>1853</v>
      </c>
      <c r="H25" s="32">
        <f>'Dep - FY 3.1'!J28</f>
        <v>92.65</v>
      </c>
      <c r="I25" s="20"/>
      <c r="J25" s="37">
        <f>Comparative!I25</f>
        <v>82.355555555555554</v>
      </c>
    </row>
    <row r="26" spans="2:10" x14ac:dyDescent="0.55000000000000004">
      <c r="B26" s="40">
        <v>18</v>
      </c>
      <c r="C26" s="18">
        <v>392</v>
      </c>
      <c r="D26" s="19" t="s">
        <v>25</v>
      </c>
      <c r="F26" s="20">
        <v>7900</v>
      </c>
      <c r="H26" s="32">
        <f>'Dep - FY 3.1'!J29</f>
        <v>1027</v>
      </c>
      <c r="I26" s="20"/>
      <c r="J26" s="37">
        <f>Comparative!I26</f>
        <v>1128.5714285714284</v>
      </c>
    </row>
    <row r="27" spans="2:10" x14ac:dyDescent="0.55000000000000004">
      <c r="B27" s="40">
        <v>19</v>
      </c>
      <c r="C27" s="18">
        <v>393</v>
      </c>
      <c r="D27" s="19" t="s">
        <v>26</v>
      </c>
      <c r="F27" s="20">
        <v>191786.97999999998</v>
      </c>
      <c r="H27" s="32">
        <f>'Dep - FY 3.1'!J30</f>
        <v>12785.798666666666</v>
      </c>
      <c r="I27" s="20"/>
      <c r="J27" s="37">
        <f>Comparative!I27</f>
        <v>19178.698</v>
      </c>
    </row>
    <row r="28" spans="2:10" x14ac:dyDescent="0.55000000000000004">
      <c r="B28" s="40">
        <v>20</v>
      </c>
      <c r="C28" s="18">
        <v>396</v>
      </c>
      <c r="D28" s="19" t="s">
        <v>27</v>
      </c>
      <c r="F28" s="20">
        <v>14987</v>
      </c>
      <c r="H28" s="32">
        <f>'Dep - FY 3.1'!J31</f>
        <v>999.13333333333333</v>
      </c>
      <c r="I28" s="20"/>
      <c r="J28" s="37">
        <f>Comparative!I28</f>
        <v>1198.96</v>
      </c>
    </row>
    <row r="29" spans="2:10" x14ac:dyDescent="0.55000000000000004">
      <c r="B29" s="40">
        <v>21</v>
      </c>
      <c r="C29" s="24"/>
      <c r="D29" s="25"/>
      <c r="F29" s="20"/>
      <c r="H29" s="32"/>
      <c r="I29" s="20"/>
      <c r="J29" s="37"/>
    </row>
    <row r="30" spans="2:10" ht="14.7" thickBot="1" x14ac:dyDescent="0.6">
      <c r="B30" s="40">
        <v>22</v>
      </c>
      <c r="C30" s="24"/>
      <c r="D30" s="27" t="s">
        <v>28</v>
      </c>
      <c r="E30" s="14"/>
      <c r="F30" s="28">
        <f>SUM(F11:F28)</f>
        <v>9112752.4500000011</v>
      </c>
      <c r="G30" s="14"/>
      <c r="H30" s="34">
        <f>SUM(H11:H28)</f>
        <v>340384.9254666667</v>
      </c>
      <c r="I30" s="20"/>
      <c r="J30" s="38">
        <f>SUM(J11:J28)</f>
        <v>301111.9648349206</v>
      </c>
    </row>
    <row r="31" spans="2:10" ht="14.7" thickTop="1" x14ac:dyDescent="0.55000000000000004"/>
    <row r="33" spans="10:10" x14ac:dyDescent="0.55000000000000004">
      <c r="J33" s="31"/>
    </row>
  </sheetData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1AF49-6406-46E3-BCC0-40D947172CE6}">
  <dimension ref="A1:M34"/>
  <sheetViews>
    <sheetView workbookViewId="0">
      <selection activeCell="N3" sqref="N3"/>
    </sheetView>
  </sheetViews>
  <sheetFormatPr defaultColWidth="9" defaultRowHeight="14.4" x14ac:dyDescent="0.55000000000000004"/>
  <cols>
    <col min="1" max="2" width="9" style="1"/>
    <col min="3" max="3" width="11.578125" style="1" customWidth="1"/>
    <col min="4" max="4" width="25.41796875" style="1" bestFit="1" customWidth="1"/>
    <col min="5" max="5" width="9" style="1"/>
    <col min="6" max="6" width="11.578125" style="1" customWidth="1"/>
    <col min="7" max="7" width="13" style="1" customWidth="1"/>
    <col min="8" max="8" width="9" style="1"/>
    <col min="9" max="9" width="11.26171875" style="1" customWidth="1"/>
    <col min="10" max="10" width="11.83984375" style="1" customWidth="1"/>
    <col min="11" max="16384" width="9" style="1"/>
  </cols>
  <sheetData>
    <row r="1" spans="1:13" ht="16.8" x14ac:dyDescent="0.6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55000000000000004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55000000000000004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x14ac:dyDescent="0.55000000000000004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55000000000000004">
      <c r="A5" s="40"/>
      <c r="B5" s="40"/>
      <c r="C5" s="40"/>
      <c r="D5" s="40"/>
      <c r="E5" s="40"/>
      <c r="F5" s="40"/>
      <c r="G5" s="40"/>
      <c r="K5" s="2"/>
      <c r="L5" s="3"/>
    </row>
    <row r="6" spans="1:13" x14ac:dyDescent="0.55000000000000004">
      <c r="A6" s="42"/>
      <c r="B6" s="42"/>
      <c r="C6" s="42"/>
      <c r="D6" s="42"/>
      <c r="E6" s="42"/>
      <c r="F6" s="42"/>
      <c r="G6" s="42"/>
      <c r="K6" s="2"/>
      <c r="L6" s="3"/>
      <c r="M6" s="4" t="s">
        <v>29</v>
      </c>
    </row>
    <row r="7" spans="1:13" x14ac:dyDescent="0.55000000000000004">
      <c r="A7" s="1" t="s">
        <v>30</v>
      </c>
      <c r="K7" s="2"/>
      <c r="L7" s="3"/>
      <c r="M7" s="5"/>
    </row>
    <row r="8" spans="1:13" x14ac:dyDescent="0.55000000000000004">
      <c r="A8" s="1" t="s">
        <v>31</v>
      </c>
      <c r="K8" s="2"/>
      <c r="L8" s="3"/>
      <c r="M8" s="6" t="s">
        <v>32</v>
      </c>
    </row>
    <row r="9" spans="1:13" ht="14.7" thickBot="1" x14ac:dyDescent="0.6">
      <c r="B9" s="7"/>
      <c r="C9" s="7"/>
      <c r="D9" s="7"/>
      <c r="F9" s="7"/>
      <c r="G9" s="7"/>
      <c r="I9" s="7"/>
      <c r="J9" s="7"/>
      <c r="L9" s="7"/>
      <c r="M9" s="7"/>
    </row>
    <row r="10" spans="1:13" ht="43.2" x14ac:dyDescent="0.55000000000000004">
      <c r="B10" s="8" t="s">
        <v>4</v>
      </c>
      <c r="C10" s="8" t="s">
        <v>5</v>
      </c>
      <c r="F10" s="9" t="s">
        <v>6</v>
      </c>
      <c r="G10" s="9" t="s">
        <v>33</v>
      </c>
      <c r="H10" s="10"/>
      <c r="I10" s="9" t="s">
        <v>34</v>
      </c>
      <c r="J10" s="9" t="s">
        <v>7</v>
      </c>
      <c r="K10" s="8"/>
      <c r="L10" s="9" t="s">
        <v>35</v>
      </c>
      <c r="M10" s="9" t="s">
        <v>36</v>
      </c>
    </row>
    <row r="11" spans="1:13" ht="14.7" thickBot="1" x14ac:dyDescent="0.6">
      <c r="B11" s="11" t="s">
        <v>9</v>
      </c>
      <c r="C11" s="11" t="s">
        <v>9</v>
      </c>
      <c r="D11" s="11" t="s">
        <v>10</v>
      </c>
      <c r="F11" s="12" t="s">
        <v>11</v>
      </c>
      <c r="G11" s="12" t="s">
        <v>11</v>
      </c>
      <c r="H11" s="13"/>
      <c r="I11" s="12" t="s">
        <v>11</v>
      </c>
      <c r="J11" s="12" t="s">
        <v>11</v>
      </c>
      <c r="K11" s="13"/>
      <c r="L11" s="12" t="s">
        <v>11</v>
      </c>
      <c r="M11" s="12" t="s">
        <v>11</v>
      </c>
    </row>
    <row r="12" spans="1:13" x14ac:dyDescent="0.55000000000000004">
      <c r="A12" s="14"/>
      <c r="B12" s="40">
        <v>1</v>
      </c>
      <c r="C12" s="14"/>
      <c r="D12" s="15"/>
      <c r="E12" s="14"/>
      <c r="F12" s="16"/>
      <c r="G12" s="16"/>
      <c r="H12" s="14"/>
      <c r="I12" s="16"/>
      <c r="J12" s="16"/>
      <c r="K12" s="16"/>
      <c r="L12" s="17"/>
      <c r="M12" s="14"/>
    </row>
    <row r="13" spans="1:13" x14ac:dyDescent="0.55000000000000004">
      <c r="B13" s="40">
        <v>2</v>
      </c>
      <c r="C13" s="14"/>
      <c r="D13" s="14"/>
      <c r="L13" s="3"/>
    </row>
    <row r="14" spans="1:13" x14ac:dyDescent="0.55000000000000004">
      <c r="B14" s="40">
        <v>3</v>
      </c>
      <c r="C14" s="18">
        <v>303</v>
      </c>
      <c r="D14" s="19" t="s">
        <v>12</v>
      </c>
      <c r="F14" s="20">
        <v>20323</v>
      </c>
      <c r="G14" s="20">
        <v>0</v>
      </c>
      <c r="I14" s="20">
        <v>0</v>
      </c>
      <c r="J14" s="20"/>
      <c r="K14" s="20"/>
      <c r="L14" s="3"/>
    </row>
    <row r="15" spans="1:13" x14ac:dyDescent="0.55000000000000004">
      <c r="B15" s="40">
        <v>4</v>
      </c>
      <c r="C15" s="18">
        <v>310.10000000000002</v>
      </c>
      <c r="D15" s="19" t="s">
        <v>13</v>
      </c>
      <c r="F15" s="20">
        <v>140933.64000000001</v>
      </c>
      <c r="G15" s="20">
        <v>0</v>
      </c>
      <c r="I15" s="20">
        <v>0</v>
      </c>
      <c r="J15" s="20"/>
      <c r="K15" s="20"/>
      <c r="L15" s="3"/>
    </row>
    <row r="16" spans="1:13" x14ac:dyDescent="0.55000000000000004">
      <c r="B16" s="40">
        <v>5</v>
      </c>
      <c r="C16" s="18">
        <v>311</v>
      </c>
      <c r="D16" s="19" t="s">
        <v>14</v>
      </c>
      <c r="F16" s="20">
        <v>936014.10999999987</v>
      </c>
      <c r="G16" s="20">
        <v>116937.33787499998</v>
      </c>
      <c r="I16" s="36">
        <v>3.6666666666666667E-2</v>
      </c>
      <c r="J16" s="20">
        <v>34320.51736666666</v>
      </c>
      <c r="K16" s="20"/>
      <c r="L16" s="21">
        <v>-0.1</v>
      </c>
      <c r="M16" s="1">
        <v>30</v>
      </c>
    </row>
    <row r="17" spans="2:13" x14ac:dyDescent="0.55000000000000004">
      <c r="B17" s="40">
        <v>6</v>
      </c>
      <c r="C17" s="18">
        <v>352.1</v>
      </c>
      <c r="D17" s="19" t="s">
        <v>15</v>
      </c>
      <c r="F17" s="20">
        <v>1820452.7899999996</v>
      </c>
      <c r="G17" s="20">
        <v>58305.301716666632</v>
      </c>
      <c r="I17" s="36">
        <v>0.02</v>
      </c>
      <c r="J17" s="20">
        <v>36409.055799999995</v>
      </c>
      <c r="K17" s="20"/>
      <c r="L17" s="21">
        <v>0</v>
      </c>
      <c r="M17" s="1">
        <v>50</v>
      </c>
    </row>
    <row r="18" spans="2:13" x14ac:dyDescent="0.55000000000000004">
      <c r="B18" s="40">
        <v>7</v>
      </c>
      <c r="C18" s="18">
        <v>352.2</v>
      </c>
      <c r="D18" s="19" t="s">
        <v>16</v>
      </c>
      <c r="F18" s="20">
        <v>871063.6100000001</v>
      </c>
      <c r="G18" s="20">
        <v>499588.15910000005</v>
      </c>
      <c r="I18" s="36">
        <v>0.02</v>
      </c>
      <c r="J18" s="20">
        <v>17421.272200000003</v>
      </c>
      <c r="K18" s="22"/>
      <c r="L18" s="21">
        <v>0</v>
      </c>
      <c r="M18" s="1">
        <v>50</v>
      </c>
    </row>
    <row r="19" spans="2:13" x14ac:dyDescent="0.55000000000000004">
      <c r="B19" s="40">
        <v>8</v>
      </c>
      <c r="C19" s="18">
        <v>353</v>
      </c>
      <c r="D19" s="19" t="s">
        <v>17</v>
      </c>
      <c r="F19" s="20">
        <v>306389.77</v>
      </c>
      <c r="G19" s="20">
        <v>150603.82386666661</v>
      </c>
      <c r="I19" s="36">
        <v>0.02</v>
      </c>
      <c r="J19" s="20">
        <v>6127.7954000000009</v>
      </c>
      <c r="L19" s="21">
        <v>0</v>
      </c>
      <c r="M19" s="1">
        <v>10</v>
      </c>
    </row>
    <row r="20" spans="2:13" x14ac:dyDescent="0.55000000000000004">
      <c r="B20" s="40">
        <v>9</v>
      </c>
      <c r="C20" s="18">
        <v>355</v>
      </c>
      <c r="D20" s="19" t="s">
        <v>18</v>
      </c>
      <c r="F20" s="20">
        <v>3880.35</v>
      </c>
      <c r="G20" s="20">
        <v>179.44373333333337</v>
      </c>
      <c r="I20" s="36">
        <v>3.3000000000000002E-2</v>
      </c>
      <c r="J20" s="20">
        <v>128.05154999999999</v>
      </c>
      <c r="L20" s="21"/>
    </row>
    <row r="21" spans="2:13" x14ac:dyDescent="0.55000000000000004">
      <c r="B21" s="40">
        <v>10</v>
      </c>
      <c r="C21" s="18">
        <v>363</v>
      </c>
      <c r="D21" s="19" t="s">
        <v>19</v>
      </c>
      <c r="F21" s="20">
        <v>202118.9</v>
      </c>
      <c r="G21" s="20">
        <v>43256.28391666666</v>
      </c>
      <c r="I21" s="36">
        <v>0.1</v>
      </c>
      <c r="J21" s="20">
        <v>20211.89</v>
      </c>
      <c r="L21" s="21">
        <v>-0.1</v>
      </c>
      <c r="M21" s="1">
        <v>22</v>
      </c>
    </row>
    <row r="22" spans="2:13" x14ac:dyDescent="0.55000000000000004">
      <c r="B22" s="40">
        <v>11</v>
      </c>
      <c r="C22" s="18">
        <v>370</v>
      </c>
      <c r="D22" s="19" t="s">
        <v>13</v>
      </c>
      <c r="F22" s="20">
        <v>47092.54</v>
      </c>
      <c r="G22" s="20">
        <v>0</v>
      </c>
      <c r="I22" s="36">
        <v>0</v>
      </c>
      <c r="J22" s="20">
        <v>0</v>
      </c>
      <c r="K22" s="20"/>
      <c r="L22" s="21">
        <v>0</v>
      </c>
      <c r="M22" s="1">
        <v>40</v>
      </c>
    </row>
    <row r="23" spans="2:13" x14ac:dyDescent="0.55000000000000004">
      <c r="B23" s="40">
        <v>12</v>
      </c>
      <c r="C23" s="18">
        <v>370.1</v>
      </c>
      <c r="D23" s="19" t="s">
        <v>20</v>
      </c>
      <c r="F23" s="20">
        <v>3753.73</v>
      </c>
      <c r="G23" s="20">
        <v>0</v>
      </c>
      <c r="I23" s="36">
        <v>0</v>
      </c>
      <c r="J23" s="20">
        <v>0</v>
      </c>
      <c r="K23" s="20"/>
      <c r="L23" s="21">
        <v>0</v>
      </c>
      <c r="M23" s="1">
        <v>50</v>
      </c>
    </row>
    <row r="24" spans="2:13" x14ac:dyDescent="0.55000000000000004">
      <c r="B24" s="40">
        <v>13</v>
      </c>
      <c r="C24" s="18">
        <v>372</v>
      </c>
      <c r="D24" s="19" t="s">
        <v>21</v>
      </c>
      <c r="F24" s="20">
        <v>3883366.09</v>
      </c>
      <c r="G24" s="20">
        <v>470431.50691666669</v>
      </c>
      <c r="I24" s="36">
        <v>0.05</v>
      </c>
      <c r="J24" s="20">
        <v>194168.3045</v>
      </c>
      <c r="K24" s="20"/>
      <c r="L24" s="21">
        <v>0</v>
      </c>
      <c r="M24" s="1">
        <v>20</v>
      </c>
    </row>
    <row r="25" spans="2:13" x14ac:dyDescent="0.55000000000000004">
      <c r="B25" s="40">
        <v>14</v>
      </c>
      <c r="C25" s="18">
        <v>373</v>
      </c>
      <c r="D25" s="19" t="s">
        <v>22</v>
      </c>
      <c r="F25" s="20">
        <v>569058.15</v>
      </c>
      <c r="G25" s="20">
        <v>179728.06375000009</v>
      </c>
      <c r="I25" s="36">
        <v>2.5000000000000001E-2</v>
      </c>
      <c r="J25" s="20">
        <v>14226.453750000001</v>
      </c>
      <c r="K25" s="20"/>
      <c r="L25" s="21">
        <v>0</v>
      </c>
      <c r="M25" s="1">
        <v>15</v>
      </c>
    </row>
    <row r="26" spans="2:13" x14ac:dyDescent="0.55000000000000004">
      <c r="B26" s="40">
        <v>15</v>
      </c>
      <c r="C26" s="18">
        <v>375</v>
      </c>
      <c r="D26" s="19" t="s">
        <v>23</v>
      </c>
      <c r="F26" s="20">
        <v>70731.22</v>
      </c>
      <c r="G26" s="20">
        <v>55664.283233333372</v>
      </c>
      <c r="I26" s="36">
        <v>0.02</v>
      </c>
      <c r="J26" s="20">
        <v>1414.6244000000002</v>
      </c>
      <c r="K26" s="20"/>
      <c r="L26" s="21">
        <v>0</v>
      </c>
      <c r="M26" s="1">
        <v>50</v>
      </c>
    </row>
    <row r="27" spans="2:13" x14ac:dyDescent="0.55000000000000004">
      <c r="B27" s="40">
        <v>16</v>
      </c>
      <c r="C27" s="18">
        <v>391</v>
      </c>
      <c r="D27" s="19" t="s">
        <v>24</v>
      </c>
      <c r="F27" s="20">
        <v>21047.57</v>
      </c>
      <c r="G27" s="20">
        <v>1631.1257916666664</v>
      </c>
      <c r="I27" s="36">
        <v>0.05</v>
      </c>
      <c r="J27" s="20">
        <v>1052.3785</v>
      </c>
      <c r="K27" s="20"/>
      <c r="L27" s="21">
        <v>0</v>
      </c>
      <c r="M27" s="1">
        <v>20</v>
      </c>
    </row>
    <row r="28" spans="2:13" x14ac:dyDescent="0.55000000000000004">
      <c r="B28" s="40">
        <v>17</v>
      </c>
      <c r="C28" s="18">
        <v>391.1</v>
      </c>
      <c r="D28" s="19" t="s">
        <v>24</v>
      </c>
      <c r="F28" s="20">
        <v>1853</v>
      </c>
      <c r="G28" s="20">
        <v>1853</v>
      </c>
      <c r="I28" s="36">
        <v>0.05</v>
      </c>
      <c r="J28" s="20">
        <v>92.65</v>
      </c>
      <c r="K28" s="20"/>
      <c r="L28" s="21">
        <v>0</v>
      </c>
      <c r="M28" s="1">
        <v>20</v>
      </c>
    </row>
    <row r="29" spans="2:13" x14ac:dyDescent="0.55000000000000004">
      <c r="B29" s="40">
        <v>18</v>
      </c>
      <c r="C29" s="18">
        <v>392</v>
      </c>
      <c r="D29" s="19" t="s">
        <v>25</v>
      </c>
      <c r="F29" s="20">
        <v>7900</v>
      </c>
      <c r="G29" s="20">
        <v>7901.8899999999994</v>
      </c>
      <c r="I29" s="36">
        <v>0.13</v>
      </c>
      <c r="J29" s="20">
        <v>1027</v>
      </c>
      <c r="K29" s="20"/>
      <c r="L29" s="21">
        <v>0</v>
      </c>
      <c r="M29" s="23">
        <v>7.6923076923076916</v>
      </c>
    </row>
    <row r="30" spans="2:13" x14ac:dyDescent="0.55000000000000004">
      <c r="B30" s="40">
        <v>19</v>
      </c>
      <c r="C30" s="18">
        <v>393</v>
      </c>
      <c r="D30" s="19" t="s">
        <v>26</v>
      </c>
      <c r="F30" s="20">
        <v>191786.97999999998</v>
      </c>
      <c r="G30" s="20">
        <v>18774.713555555547</v>
      </c>
      <c r="I30" s="36">
        <v>6.6666666666666666E-2</v>
      </c>
      <c r="J30" s="20">
        <v>12785.798666666666</v>
      </c>
      <c r="K30" s="20"/>
      <c r="L30" s="21">
        <v>0</v>
      </c>
      <c r="M30" s="1">
        <v>15</v>
      </c>
    </row>
    <row r="31" spans="2:13" x14ac:dyDescent="0.55000000000000004">
      <c r="B31" s="40">
        <v>20</v>
      </c>
      <c r="C31" s="18">
        <v>396</v>
      </c>
      <c r="D31" s="19" t="s">
        <v>27</v>
      </c>
      <c r="F31" s="20">
        <v>14987</v>
      </c>
      <c r="G31" s="20">
        <v>14987</v>
      </c>
      <c r="I31" s="36">
        <v>6.6666666666666666E-2</v>
      </c>
      <c r="J31" s="20">
        <v>999.13333333333333</v>
      </c>
      <c r="K31" s="20"/>
      <c r="L31" s="21">
        <v>0</v>
      </c>
      <c r="M31" s="1">
        <v>15</v>
      </c>
    </row>
    <row r="32" spans="2:13" x14ac:dyDescent="0.55000000000000004">
      <c r="B32" s="40">
        <v>21</v>
      </c>
      <c r="C32" s="24"/>
      <c r="D32" s="25"/>
      <c r="F32" s="20"/>
      <c r="G32" s="20"/>
      <c r="I32" s="26"/>
      <c r="J32" s="20"/>
      <c r="K32" s="20"/>
      <c r="L32" s="3"/>
      <c r="M32" s="3"/>
    </row>
    <row r="33" spans="2:13" ht="14.7" thickBot="1" x14ac:dyDescent="0.6">
      <c r="B33" s="40">
        <v>22</v>
      </c>
      <c r="C33" s="24"/>
      <c r="D33" s="27" t="s">
        <v>28</v>
      </c>
      <c r="E33" s="14"/>
      <c r="F33" s="28">
        <f>SUM(F14:F31)</f>
        <v>9112752.4500000011</v>
      </c>
      <c r="G33" s="28">
        <f>SUM(G14:G31)</f>
        <v>1619841.9334555557</v>
      </c>
      <c r="H33" s="14"/>
      <c r="I33" s="22"/>
      <c r="J33" s="28">
        <f>SUM(J14:J31)</f>
        <v>340384.9254666667</v>
      </c>
      <c r="K33" s="20"/>
      <c r="L33" s="3"/>
      <c r="M33" s="3"/>
    </row>
    <row r="34" spans="2:13" ht="14.7" thickTop="1" x14ac:dyDescent="0.55000000000000004"/>
  </sheetData>
  <mergeCells count="5">
    <mergeCell ref="A1:M1"/>
    <mergeCell ref="A2:M2"/>
    <mergeCell ref="A3:M3"/>
    <mergeCell ref="A4:M4"/>
    <mergeCell ref="A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87FD7-F3C3-46A8-A43C-B9B2F45E45C8}">
  <dimension ref="A1:N32"/>
  <sheetViews>
    <sheetView tabSelected="1" workbookViewId="0">
      <selection activeCell="N3" sqref="N3"/>
    </sheetView>
  </sheetViews>
  <sheetFormatPr defaultColWidth="9" defaultRowHeight="14.4" x14ac:dyDescent="0.55000000000000004"/>
  <cols>
    <col min="1" max="1" width="3.41796875" style="1" customWidth="1"/>
    <col min="2" max="2" width="9" style="1"/>
    <col min="3" max="3" width="11.578125" style="1" customWidth="1"/>
    <col min="4" max="4" width="25.41796875" style="1" bestFit="1" customWidth="1"/>
    <col min="5" max="5" width="5.26171875" style="1" customWidth="1"/>
    <col min="6" max="6" width="11.578125" style="1" customWidth="1"/>
    <col min="7" max="7" width="13" style="1" customWidth="1"/>
    <col min="8" max="8" width="17" style="1" customWidth="1"/>
    <col min="9" max="9" width="11.26171875" style="1" customWidth="1"/>
    <col min="10" max="10" width="2.68359375" style="1" customWidth="1"/>
    <col min="11" max="11" width="27.68359375" style="1" bestFit="1" customWidth="1"/>
    <col min="12" max="12" width="1.68359375" style="29" customWidth="1"/>
    <col min="13" max="13" width="56" style="1" bestFit="1" customWidth="1"/>
    <col min="14" max="16384" width="9" style="1"/>
  </cols>
  <sheetData>
    <row r="1" spans="1:14" ht="16.8" x14ac:dyDescent="0.6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/>
    </row>
    <row r="2" spans="1:14" x14ac:dyDescent="0.55000000000000004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0"/>
    </row>
    <row r="3" spans="1:14" x14ac:dyDescent="0.55000000000000004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0"/>
    </row>
    <row r="4" spans="1:14" x14ac:dyDescent="0.55000000000000004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0"/>
    </row>
    <row r="5" spans="1:14" x14ac:dyDescent="0.55000000000000004">
      <c r="A5" s="40"/>
      <c r="B5" s="40"/>
      <c r="C5" s="40"/>
      <c r="D5" s="40"/>
      <c r="E5" s="40"/>
      <c r="F5" s="40"/>
      <c r="G5" s="40"/>
      <c r="K5" s="2"/>
      <c r="L5" s="35"/>
    </row>
    <row r="6" spans="1:14" ht="14.7" thickBot="1" x14ac:dyDescent="0.6">
      <c r="B6" s="7"/>
      <c r="C6" s="7"/>
      <c r="D6" s="7"/>
      <c r="F6" s="7"/>
      <c r="G6" s="7"/>
      <c r="H6" s="7"/>
      <c r="I6" s="7"/>
      <c r="J6" s="29"/>
      <c r="K6" s="7"/>
      <c r="M6" s="7"/>
      <c r="N6" s="29"/>
    </row>
    <row r="7" spans="1:14" ht="43.2" x14ac:dyDescent="0.55000000000000004">
      <c r="B7" s="8" t="s">
        <v>4</v>
      </c>
      <c r="C7" s="8" t="s">
        <v>5</v>
      </c>
      <c r="F7" s="9" t="s">
        <v>6</v>
      </c>
      <c r="G7" s="9" t="s">
        <v>37</v>
      </c>
      <c r="H7" s="9" t="s">
        <v>38</v>
      </c>
      <c r="I7" s="9" t="s">
        <v>8</v>
      </c>
      <c r="J7" s="29"/>
      <c r="K7" s="9" t="s">
        <v>39</v>
      </c>
      <c r="M7" s="9" t="s">
        <v>40</v>
      </c>
    </row>
    <row r="8" spans="1:14" ht="14.7" thickBot="1" x14ac:dyDescent="0.6">
      <c r="B8" s="11" t="s">
        <v>9</v>
      </c>
      <c r="C8" s="11" t="s">
        <v>9</v>
      </c>
      <c r="D8" s="11" t="s">
        <v>10</v>
      </c>
      <c r="F8" s="12" t="s">
        <v>11</v>
      </c>
      <c r="G8" s="12" t="s">
        <v>11</v>
      </c>
      <c r="H8" s="12" t="s">
        <v>11</v>
      </c>
      <c r="I8" s="12" t="s">
        <v>11</v>
      </c>
      <c r="K8" s="12" t="s">
        <v>11</v>
      </c>
      <c r="M8" s="12" t="s">
        <v>11</v>
      </c>
    </row>
    <row r="9" spans="1:14" x14ac:dyDescent="0.55000000000000004">
      <c r="A9" s="14"/>
      <c r="B9" s="40">
        <v>1</v>
      </c>
      <c r="C9" s="14"/>
      <c r="D9" s="15"/>
      <c r="E9" s="14"/>
      <c r="F9" s="16"/>
      <c r="H9" s="30"/>
    </row>
    <row r="10" spans="1:14" x14ac:dyDescent="0.55000000000000004">
      <c r="B10" s="40">
        <v>2</v>
      </c>
      <c r="C10" s="14"/>
      <c r="D10" s="14"/>
      <c r="H10" s="30"/>
    </row>
    <row r="11" spans="1:14" x14ac:dyDescent="0.55000000000000004">
      <c r="B11" s="40">
        <v>3</v>
      </c>
      <c r="C11" s="18">
        <v>303</v>
      </c>
      <c r="D11" s="19" t="s">
        <v>12</v>
      </c>
      <c r="F11" s="20">
        <v>20323</v>
      </c>
      <c r="G11" s="20">
        <v>0</v>
      </c>
      <c r="H11" s="20">
        <v>0</v>
      </c>
      <c r="I11" s="33">
        <v>0</v>
      </c>
    </row>
    <row r="12" spans="1:14" x14ac:dyDescent="0.55000000000000004">
      <c r="B12" s="40">
        <v>4</v>
      </c>
      <c r="C12" s="18">
        <v>310.10000000000002</v>
      </c>
      <c r="D12" s="19" t="s">
        <v>13</v>
      </c>
      <c r="F12" s="20">
        <v>140933.64000000001</v>
      </c>
      <c r="G12" s="20">
        <v>0</v>
      </c>
      <c r="H12" s="20">
        <v>0</v>
      </c>
      <c r="I12" s="33">
        <v>0</v>
      </c>
    </row>
    <row r="13" spans="1:14" x14ac:dyDescent="0.55000000000000004">
      <c r="B13" s="40">
        <v>5</v>
      </c>
      <c r="C13" s="18">
        <v>311</v>
      </c>
      <c r="D13" s="19" t="s">
        <v>14</v>
      </c>
      <c r="F13" s="20">
        <v>936014.10999999987</v>
      </c>
      <c r="G13" s="1">
        <v>37.5</v>
      </c>
      <c r="H13" s="30">
        <f t="shared" ref="H13:H18" si="0">1/G13</f>
        <v>2.6666666666666668E-2</v>
      </c>
      <c r="I13" s="32">
        <f t="shared" ref="I13:I28" si="1">F13*H13</f>
        <v>24960.376266666666</v>
      </c>
      <c r="K13" s="1" t="s">
        <v>14</v>
      </c>
      <c r="M13" s="1" t="s">
        <v>41</v>
      </c>
    </row>
    <row r="14" spans="1:14" x14ac:dyDescent="0.55000000000000004">
      <c r="B14" s="40">
        <v>6</v>
      </c>
      <c r="C14" s="18">
        <v>352.1</v>
      </c>
      <c r="D14" s="19" t="s">
        <v>15</v>
      </c>
      <c r="F14" s="20">
        <v>1820452.7899999996</v>
      </c>
      <c r="G14" s="1">
        <v>52.5</v>
      </c>
      <c r="H14" s="30">
        <f t="shared" si="0"/>
        <v>1.9047619047619049E-2</v>
      </c>
      <c r="I14" s="32">
        <f t="shared" si="1"/>
        <v>34675.291238095233</v>
      </c>
      <c r="K14" s="1" t="s">
        <v>42</v>
      </c>
      <c r="M14" s="1" t="s">
        <v>43</v>
      </c>
    </row>
    <row r="15" spans="1:14" x14ac:dyDescent="0.55000000000000004">
      <c r="B15" s="40">
        <v>7</v>
      </c>
      <c r="C15" s="18">
        <v>352.2</v>
      </c>
      <c r="D15" s="19" t="s">
        <v>16</v>
      </c>
      <c r="F15" s="20">
        <v>871063.6100000001</v>
      </c>
      <c r="G15" s="1">
        <v>52.5</v>
      </c>
      <c r="H15" s="30">
        <f t="shared" si="0"/>
        <v>1.9047619047619049E-2</v>
      </c>
      <c r="I15" s="32">
        <f t="shared" si="1"/>
        <v>16591.687809523813</v>
      </c>
      <c r="K15" s="1" t="s">
        <v>44</v>
      </c>
      <c r="M15" s="1" t="s">
        <v>43</v>
      </c>
    </row>
    <row r="16" spans="1:14" x14ac:dyDescent="0.55000000000000004">
      <c r="B16" s="40">
        <v>8</v>
      </c>
      <c r="C16" s="18">
        <v>353</v>
      </c>
      <c r="D16" s="19" t="s">
        <v>17</v>
      </c>
      <c r="F16" s="20">
        <v>306389.77</v>
      </c>
      <c r="G16" s="1">
        <v>52.5</v>
      </c>
      <c r="H16" s="30">
        <f t="shared" si="0"/>
        <v>1.9047619047619049E-2</v>
      </c>
      <c r="I16" s="32">
        <f t="shared" si="1"/>
        <v>5835.9956190476196</v>
      </c>
      <c r="K16" s="1" t="s">
        <v>44</v>
      </c>
      <c r="M16" s="1" t="s">
        <v>43</v>
      </c>
    </row>
    <row r="17" spans="2:13" x14ac:dyDescent="0.55000000000000004">
      <c r="B17" s="40">
        <v>9</v>
      </c>
      <c r="C17" s="18">
        <v>355</v>
      </c>
      <c r="D17" s="19" t="s">
        <v>18</v>
      </c>
      <c r="F17" s="20">
        <v>3880.35</v>
      </c>
      <c r="G17" s="1">
        <v>30</v>
      </c>
      <c r="H17" s="30">
        <f t="shared" si="0"/>
        <v>3.3333333333333333E-2</v>
      </c>
      <c r="I17" s="32">
        <f t="shared" si="1"/>
        <v>129.345</v>
      </c>
      <c r="K17" s="1" t="s">
        <v>45</v>
      </c>
      <c r="M17" s="1" t="s">
        <v>45</v>
      </c>
    </row>
    <row r="18" spans="2:13" x14ac:dyDescent="0.55000000000000004">
      <c r="B18" s="40">
        <v>10</v>
      </c>
      <c r="C18" s="18">
        <v>363</v>
      </c>
      <c r="D18" s="19" t="s">
        <v>19</v>
      </c>
      <c r="F18" s="20">
        <v>202118.9</v>
      </c>
      <c r="G18" s="1">
        <v>7</v>
      </c>
      <c r="H18" s="30">
        <f t="shared" si="0"/>
        <v>0.14285714285714285</v>
      </c>
      <c r="I18" s="32">
        <f t="shared" si="1"/>
        <v>28874.12857142857</v>
      </c>
      <c r="K18" s="1" t="s">
        <v>46</v>
      </c>
      <c r="M18" s="1" t="s">
        <v>43</v>
      </c>
    </row>
    <row r="19" spans="2:13" x14ac:dyDescent="0.55000000000000004">
      <c r="B19" s="40">
        <v>11</v>
      </c>
      <c r="C19" s="18">
        <v>370</v>
      </c>
      <c r="D19" s="19" t="s">
        <v>13</v>
      </c>
      <c r="F19" s="20">
        <v>47092.54</v>
      </c>
      <c r="G19" s="20">
        <v>0</v>
      </c>
      <c r="H19" s="20">
        <v>0</v>
      </c>
      <c r="I19" s="32">
        <f t="shared" si="1"/>
        <v>0</v>
      </c>
    </row>
    <row r="20" spans="2:13" x14ac:dyDescent="0.55000000000000004">
      <c r="B20" s="40">
        <v>12</v>
      </c>
      <c r="C20" s="18">
        <v>370.1</v>
      </c>
      <c r="D20" s="19" t="s">
        <v>20</v>
      </c>
      <c r="F20" s="20">
        <v>3753.73</v>
      </c>
      <c r="G20" s="20">
        <v>0</v>
      </c>
      <c r="H20" s="20">
        <v>0</v>
      </c>
      <c r="I20" s="32">
        <f t="shared" si="1"/>
        <v>0</v>
      </c>
    </row>
    <row r="21" spans="2:13" ht="43.2" x14ac:dyDescent="0.55000000000000004">
      <c r="B21" s="40">
        <v>13</v>
      </c>
      <c r="C21" s="18">
        <v>372</v>
      </c>
      <c r="D21" s="19" t="s">
        <v>21</v>
      </c>
      <c r="F21" s="20">
        <v>3883366.09</v>
      </c>
      <c r="G21" s="1">
        <v>25</v>
      </c>
      <c r="H21" s="30">
        <f t="shared" ref="H21:H28" si="2">1/G21</f>
        <v>0.04</v>
      </c>
      <c r="I21" s="32">
        <f t="shared" si="1"/>
        <v>155334.64360000001</v>
      </c>
      <c r="K21" s="10" t="s">
        <v>47</v>
      </c>
      <c r="M21" s="1" t="s">
        <v>43</v>
      </c>
    </row>
    <row r="22" spans="2:13" x14ac:dyDescent="0.55000000000000004">
      <c r="B22" s="40">
        <v>14</v>
      </c>
      <c r="C22" s="18">
        <v>373</v>
      </c>
      <c r="D22" s="19" t="s">
        <v>22</v>
      </c>
      <c r="F22" s="20">
        <v>569058.15</v>
      </c>
      <c r="G22" s="1">
        <v>52.5</v>
      </c>
      <c r="H22" s="30">
        <f t="shared" si="2"/>
        <v>1.9047619047619049E-2</v>
      </c>
      <c r="I22" s="32">
        <f t="shared" si="1"/>
        <v>10839.202857142858</v>
      </c>
      <c r="K22" s="1" t="s">
        <v>44</v>
      </c>
      <c r="M22" s="1" t="s">
        <v>43</v>
      </c>
    </row>
    <row r="23" spans="2:13" x14ac:dyDescent="0.55000000000000004">
      <c r="B23" s="40">
        <v>15</v>
      </c>
      <c r="C23" s="18">
        <v>375</v>
      </c>
      <c r="D23" s="19" t="s">
        <v>23</v>
      </c>
      <c r="F23" s="20">
        <v>70731.22</v>
      </c>
      <c r="G23" s="1">
        <v>52.5</v>
      </c>
      <c r="H23" s="30">
        <f t="shared" si="2"/>
        <v>1.9047619047619049E-2</v>
      </c>
      <c r="I23" s="32">
        <f t="shared" si="1"/>
        <v>1347.2613333333334</v>
      </c>
      <c r="K23" s="1" t="s">
        <v>44</v>
      </c>
      <c r="M23" s="1" t="s">
        <v>43</v>
      </c>
    </row>
    <row r="24" spans="2:13" x14ac:dyDescent="0.55000000000000004">
      <c r="B24" s="40">
        <v>16</v>
      </c>
      <c r="C24" s="18">
        <v>391</v>
      </c>
      <c r="D24" s="19" t="s">
        <v>24</v>
      </c>
      <c r="F24" s="20">
        <v>21047.57</v>
      </c>
      <c r="G24" s="1">
        <v>22.5</v>
      </c>
      <c r="H24" s="30">
        <f t="shared" si="2"/>
        <v>4.4444444444444446E-2</v>
      </c>
      <c r="I24" s="32">
        <f t="shared" si="1"/>
        <v>935.4475555555556</v>
      </c>
      <c r="K24" s="1" t="s">
        <v>48</v>
      </c>
      <c r="M24" s="1" t="s">
        <v>41</v>
      </c>
    </row>
    <row r="25" spans="2:13" x14ac:dyDescent="0.55000000000000004">
      <c r="B25" s="40">
        <v>17</v>
      </c>
      <c r="C25" s="18">
        <v>391.1</v>
      </c>
      <c r="D25" s="19" t="s">
        <v>24</v>
      </c>
      <c r="F25" s="20">
        <v>1853</v>
      </c>
      <c r="G25" s="1">
        <v>22.5</v>
      </c>
      <c r="H25" s="30">
        <f t="shared" si="2"/>
        <v>4.4444444444444446E-2</v>
      </c>
      <c r="I25" s="32">
        <f t="shared" si="1"/>
        <v>82.355555555555554</v>
      </c>
      <c r="K25" s="1" t="s">
        <v>48</v>
      </c>
      <c r="M25" s="1" t="s">
        <v>41</v>
      </c>
    </row>
    <row r="26" spans="2:13" x14ac:dyDescent="0.55000000000000004">
      <c r="B26" s="40">
        <v>18</v>
      </c>
      <c r="C26" s="18">
        <v>392</v>
      </c>
      <c r="D26" s="19" t="s">
        <v>25</v>
      </c>
      <c r="F26" s="20">
        <v>7900</v>
      </c>
      <c r="G26" s="1">
        <v>7</v>
      </c>
      <c r="H26" s="30">
        <f t="shared" si="2"/>
        <v>0.14285714285714285</v>
      </c>
      <c r="I26" s="32">
        <f t="shared" si="1"/>
        <v>1128.5714285714284</v>
      </c>
      <c r="K26" s="1" t="s">
        <v>25</v>
      </c>
      <c r="M26" s="1" t="s">
        <v>41</v>
      </c>
    </row>
    <row r="27" spans="2:13" x14ac:dyDescent="0.55000000000000004">
      <c r="B27" s="40">
        <v>19</v>
      </c>
      <c r="C27" s="18">
        <v>393</v>
      </c>
      <c r="D27" s="19" t="s">
        <v>26</v>
      </c>
      <c r="F27" s="20">
        <v>191786.97999999998</v>
      </c>
      <c r="G27" s="1">
        <v>10</v>
      </c>
      <c r="H27" s="30">
        <f t="shared" si="2"/>
        <v>0.1</v>
      </c>
      <c r="I27" s="32">
        <f t="shared" si="1"/>
        <v>19178.698</v>
      </c>
      <c r="K27" s="1" t="s">
        <v>26</v>
      </c>
      <c r="M27" s="1" t="s">
        <v>41</v>
      </c>
    </row>
    <row r="28" spans="2:13" x14ac:dyDescent="0.55000000000000004">
      <c r="B28" s="40">
        <v>20</v>
      </c>
      <c r="C28" s="18">
        <v>396</v>
      </c>
      <c r="D28" s="19" t="s">
        <v>27</v>
      </c>
      <c r="F28" s="20">
        <v>14987</v>
      </c>
      <c r="G28" s="1">
        <v>12.5</v>
      </c>
      <c r="H28" s="30">
        <f t="shared" si="2"/>
        <v>0.08</v>
      </c>
      <c r="I28" s="32">
        <f t="shared" si="1"/>
        <v>1198.96</v>
      </c>
      <c r="K28" s="1" t="s">
        <v>27</v>
      </c>
      <c r="M28" s="1" t="s">
        <v>41</v>
      </c>
    </row>
    <row r="29" spans="2:13" x14ac:dyDescent="0.55000000000000004">
      <c r="B29" s="40">
        <v>21</v>
      </c>
      <c r="C29" s="24"/>
      <c r="D29" s="25"/>
      <c r="F29" s="20"/>
      <c r="H29" s="30"/>
      <c r="I29" s="32"/>
    </row>
    <row r="30" spans="2:13" ht="14.7" thickBot="1" x14ac:dyDescent="0.6">
      <c r="B30" s="40">
        <v>22</v>
      </c>
      <c r="C30" s="24"/>
      <c r="D30" s="27" t="s">
        <v>28</v>
      </c>
      <c r="E30" s="14"/>
      <c r="F30" s="28">
        <v>4305221.67</v>
      </c>
      <c r="H30" s="30"/>
      <c r="I30" s="34">
        <f>SUM(I11:I28)</f>
        <v>301111.9648349206</v>
      </c>
    </row>
    <row r="31" spans="2:13" ht="14.7" thickTop="1" x14ac:dyDescent="0.55000000000000004">
      <c r="H31" s="30"/>
    </row>
    <row r="32" spans="2:13" x14ac:dyDescent="0.55000000000000004">
      <c r="H32" s="30"/>
    </row>
  </sheetData>
  <mergeCells count="4">
    <mergeCell ref="A1:M1"/>
    <mergeCell ref="A2:M2"/>
    <mergeCell ref="A3:M3"/>
    <mergeCell ref="A4:M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A5574-CCE2-475C-A7A3-8E8CBF93BF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470950-83CF-4499-ADA5-290D72088C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28F5A7-6268-430E-B4A4-7A484B1C8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PSC 3.7b-Comparison Summary</vt:lpstr>
      <vt:lpstr>Dep - FY 3.1</vt:lpstr>
      <vt:lpstr>Comparative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Thies</dc:creator>
  <cp:keywords/>
  <dc:description/>
  <cp:lastModifiedBy>Kathryn Eckert</cp:lastModifiedBy>
  <cp:revision/>
  <dcterms:created xsi:type="dcterms:W3CDTF">2021-03-23T21:24:26Z</dcterms:created>
  <dcterms:modified xsi:type="dcterms:W3CDTF">2021-03-27T01:02:54Z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