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scovery\Kentucky\2020-00289 (2020 PBRM Filing)\Staff Attachments\"/>
    </mc:Choice>
  </mc:AlternateContent>
  <xr:revisionPtr revIDLastSave="0" documentId="13_ncr:1_{D981E4C0-3655-46C1-B401-7D3D7A6421B6}" xr6:coauthVersionLast="45" xr6:coauthVersionMax="45" xr10:uidLastSave="{00000000-0000-0000-0000-000000000000}"/>
  <bookViews>
    <workbookView xWindow="-28920" yWindow="-360" windowWidth="29040" windowHeight="15840" xr2:uid="{2FF14E69-B894-4BD5-AC2B-87A34EE75C1E}"/>
  </bookViews>
  <sheets>
    <sheet name="Total" sheetId="5" r:id="rId1"/>
    <sheet name="TGT" sheetId="1" r:id="rId2"/>
    <sheet name="TGP" sheetId="2" r:id="rId3"/>
    <sheet name="ANR" sheetId="4" r:id="rId4"/>
  </sheets>
  <definedNames>
    <definedName name="_xlnm.Print_Area" localSheetId="1">TGT!$A$1:$M$114,TGT!$O$51:$AC$78</definedName>
    <definedName name="_xlnm.Print_Titles" localSheetId="3">ANR!$1:$9</definedName>
    <definedName name="_xlnm.Print_Titles" localSheetId="2">TGP!$1:$9</definedName>
    <definedName name="_xlnm.Print_Titles" localSheetId="1">TGT!$1:$9</definedName>
    <definedName name="_xlnm.Print_Titles" localSheetId="0">Total!$1:$9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8" i="5" l="1"/>
  <c r="E11" i="5" l="1"/>
  <c r="E12" i="5"/>
  <c r="E13" i="5"/>
  <c r="E14" i="5"/>
  <c r="E15" i="5"/>
  <c r="E17" i="5"/>
  <c r="E18" i="5"/>
  <c r="E19" i="5"/>
  <c r="E20" i="5"/>
  <c r="E21" i="5"/>
  <c r="E22" i="5"/>
  <c r="E23" i="5"/>
  <c r="E24" i="5"/>
  <c r="E25" i="5"/>
  <c r="E26" i="5"/>
  <c r="E27" i="5"/>
  <c r="E28" i="5"/>
  <c r="E30" i="5"/>
  <c r="E31" i="5"/>
  <c r="E32" i="5"/>
  <c r="E33" i="5"/>
  <c r="E34" i="5"/>
  <c r="E35" i="5"/>
  <c r="E36" i="5"/>
  <c r="E37" i="5"/>
  <c r="E38" i="5"/>
  <c r="E39" i="5"/>
  <c r="E40" i="5"/>
  <c r="E41" i="5"/>
  <c r="E43" i="5"/>
  <c r="E44" i="5"/>
  <c r="E45" i="5"/>
  <c r="E46" i="5"/>
  <c r="E47" i="5"/>
  <c r="E48" i="5"/>
  <c r="E49" i="5"/>
  <c r="E50" i="5"/>
  <c r="E51" i="5"/>
  <c r="E52" i="5"/>
  <c r="E53" i="5"/>
  <c r="E54" i="5"/>
  <c r="E56" i="5"/>
  <c r="E57" i="5"/>
  <c r="E58" i="5"/>
  <c r="E59" i="5"/>
  <c r="E60" i="5"/>
  <c r="E61" i="5"/>
  <c r="E62" i="5"/>
  <c r="E63" i="5"/>
  <c r="E64" i="5"/>
  <c r="E65" i="5"/>
  <c r="E66" i="5"/>
  <c r="E67" i="5"/>
  <c r="E69" i="5"/>
  <c r="E70" i="5"/>
  <c r="E71" i="5"/>
  <c r="E72" i="5"/>
  <c r="E73" i="5"/>
  <c r="E74" i="5"/>
  <c r="E75" i="5"/>
  <c r="E76" i="5"/>
  <c r="E77" i="5"/>
  <c r="E78" i="5"/>
  <c r="E79" i="5"/>
  <c r="E80" i="5"/>
  <c r="E82" i="5"/>
  <c r="E83" i="5"/>
  <c r="E84" i="5"/>
  <c r="E85" i="5"/>
  <c r="E86" i="5"/>
  <c r="E87" i="5"/>
  <c r="E88" i="5"/>
  <c r="E89" i="5"/>
  <c r="E90" i="5"/>
  <c r="E91" i="5"/>
  <c r="E92" i="5"/>
  <c r="E93" i="5"/>
  <c r="E95" i="5"/>
  <c r="E96" i="5"/>
  <c r="E97" i="5"/>
  <c r="E98" i="5"/>
  <c r="E99" i="5"/>
  <c r="E100" i="5"/>
  <c r="E101" i="5"/>
  <c r="E102" i="5"/>
  <c r="E103" i="5"/>
  <c r="E104" i="5"/>
  <c r="E105" i="5"/>
  <c r="E106" i="5"/>
  <c r="E110" i="5"/>
  <c r="E111" i="5"/>
  <c r="E112" i="5"/>
  <c r="E113" i="5"/>
  <c r="E114" i="5"/>
  <c r="E10" i="5"/>
  <c r="F16" i="5" l="1"/>
  <c r="H16" i="5" s="1"/>
  <c r="F55" i="5"/>
  <c r="H55" i="5" s="1"/>
  <c r="F81" i="5"/>
  <c r="H81" i="5" s="1"/>
  <c r="F68" i="5"/>
  <c r="H68" i="5" s="1"/>
  <c r="F42" i="5"/>
  <c r="H42" i="5" s="1"/>
  <c r="F94" i="5"/>
  <c r="H94" i="5" s="1"/>
  <c r="F107" i="5"/>
  <c r="H107" i="5" s="1"/>
  <c r="F29" i="5"/>
  <c r="H29" i="5" s="1"/>
  <c r="J102" i="4"/>
  <c r="K102" i="4"/>
  <c r="J103" i="4"/>
  <c r="K103" i="4"/>
  <c r="J104" i="4"/>
  <c r="K104" i="4"/>
  <c r="J105" i="4"/>
  <c r="K105" i="4"/>
  <c r="J106" i="4"/>
  <c r="K106" i="4"/>
  <c r="J110" i="4"/>
  <c r="K110" i="4"/>
  <c r="J111" i="4"/>
  <c r="K111" i="4"/>
  <c r="M111" i="4" s="1"/>
  <c r="J112" i="4"/>
  <c r="K112" i="4"/>
  <c r="J113" i="4"/>
  <c r="K113" i="4"/>
  <c r="J114" i="4"/>
  <c r="K114" i="4"/>
  <c r="K36" i="4"/>
  <c r="K35" i="4"/>
  <c r="K34" i="4"/>
  <c r="K33" i="4"/>
  <c r="K32" i="4"/>
  <c r="K31" i="4"/>
  <c r="K30" i="4"/>
  <c r="K28" i="4"/>
  <c r="K27" i="4"/>
  <c r="K26" i="4"/>
  <c r="K49" i="4"/>
  <c r="K48" i="4"/>
  <c r="K47" i="4"/>
  <c r="K46" i="4"/>
  <c r="K45" i="4"/>
  <c r="K44" i="4"/>
  <c r="K43" i="4"/>
  <c r="K41" i="4"/>
  <c r="K40" i="4"/>
  <c r="K39" i="4"/>
  <c r="K38" i="4"/>
  <c r="K37" i="4"/>
  <c r="K62" i="4"/>
  <c r="K61" i="4"/>
  <c r="K60" i="4"/>
  <c r="K59" i="4"/>
  <c r="K58" i="4"/>
  <c r="K57" i="4"/>
  <c r="K56" i="4"/>
  <c r="K54" i="4"/>
  <c r="K53" i="4"/>
  <c r="K52" i="4"/>
  <c r="K51" i="4"/>
  <c r="K50" i="4"/>
  <c r="K75" i="4"/>
  <c r="K74" i="4"/>
  <c r="K73" i="4"/>
  <c r="K72" i="4"/>
  <c r="K71" i="4"/>
  <c r="K70" i="4"/>
  <c r="K69" i="4"/>
  <c r="K67" i="4"/>
  <c r="K66" i="4"/>
  <c r="K65" i="4"/>
  <c r="K64" i="4"/>
  <c r="K63" i="4"/>
  <c r="K77" i="4"/>
  <c r="K78" i="4"/>
  <c r="K79" i="4"/>
  <c r="K80" i="4"/>
  <c r="K82" i="4"/>
  <c r="K83" i="4"/>
  <c r="K84" i="4"/>
  <c r="K85" i="4"/>
  <c r="K86" i="4"/>
  <c r="K87" i="4"/>
  <c r="K88" i="4"/>
  <c r="K76" i="4"/>
  <c r="K101" i="4"/>
  <c r="K100" i="4"/>
  <c r="K99" i="4"/>
  <c r="K98" i="4"/>
  <c r="K97" i="4"/>
  <c r="K96" i="4"/>
  <c r="K95" i="4"/>
  <c r="K93" i="4"/>
  <c r="K92" i="4"/>
  <c r="K91" i="4"/>
  <c r="K90" i="4"/>
  <c r="K89" i="4"/>
  <c r="J36" i="4"/>
  <c r="J35" i="4"/>
  <c r="J34" i="4"/>
  <c r="J33" i="4"/>
  <c r="J32" i="4"/>
  <c r="J31" i="4"/>
  <c r="J30" i="4"/>
  <c r="M30" i="4" s="1"/>
  <c r="J28" i="4"/>
  <c r="J27" i="4"/>
  <c r="J26" i="4"/>
  <c r="J38" i="4"/>
  <c r="J39" i="4"/>
  <c r="J40" i="4"/>
  <c r="M40" i="4" s="1"/>
  <c r="J41" i="4"/>
  <c r="J43" i="4"/>
  <c r="M43" i="4" s="1"/>
  <c r="J44" i="4"/>
  <c r="J45" i="4"/>
  <c r="M45" i="4" s="1"/>
  <c r="J46" i="4"/>
  <c r="J47" i="4"/>
  <c r="J48" i="4"/>
  <c r="J49" i="4"/>
  <c r="M49" i="4" s="1"/>
  <c r="J37" i="4"/>
  <c r="J62" i="4"/>
  <c r="M62" i="4" s="1"/>
  <c r="J61" i="4"/>
  <c r="J60" i="4"/>
  <c r="J59" i="4"/>
  <c r="J58" i="4"/>
  <c r="J57" i="4"/>
  <c r="J56" i="4"/>
  <c r="J54" i="4"/>
  <c r="J53" i="4"/>
  <c r="M53" i="4" s="1"/>
  <c r="J52" i="4"/>
  <c r="J51" i="4"/>
  <c r="J50" i="4"/>
  <c r="J64" i="4"/>
  <c r="J65" i="4"/>
  <c r="J66" i="4"/>
  <c r="M66" i="4" s="1"/>
  <c r="J67" i="4"/>
  <c r="J69" i="4"/>
  <c r="M69" i="4" s="1"/>
  <c r="J70" i="4"/>
  <c r="J71" i="4"/>
  <c r="M71" i="4" s="1"/>
  <c r="J72" i="4"/>
  <c r="J73" i="4"/>
  <c r="J74" i="4"/>
  <c r="J75" i="4"/>
  <c r="M75" i="4" s="1"/>
  <c r="J63" i="4"/>
  <c r="J77" i="4"/>
  <c r="M77" i="4" s="1"/>
  <c r="J78" i="4"/>
  <c r="J79" i="4"/>
  <c r="J80" i="4"/>
  <c r="J82" i="4"/>
  <c r="J83" i="4"/>
  <c r="J84" i="4"/>
  <c r="J85" i="4"/>
  <c r="J86" i="4"/>
  <c r="M86" i="4" s="1"/>
  <c r="J87" i="4"/>
  <c r="J88" i="4"/>
  <c r="J76" i="4"/>
  <c r="J101" i="4"/>
  <c r="J100" i="4"/>
  <c r="J99" i="4"/>
  <c r="J98" i="4"/>
  <c r="J97" i="4"/>
  <c r="M97" i="4" s="1"/>
  <c r="J96" i="4"/>
  <c r="J95" i="4"/>
  <c r="J93" i="4"/>
  <c r="J92" i="4"/>
  <c r="J91" i="4"/>
  <c r="J90" i="4"/>
  <c r="J89" i="4"/>
  <c r="F108" i="5" l="1"/>
  <c r="H108" i="5" s="1"/>
  <c r="M99" i="4"/>
  <c r="M92" i="4"/>
  <c r="M101" i="4"/>
  <c r="M82" i="4"/>
  <c r="M73" i="4"/>
  <c r="M64" i="4"/>
  <c r="M58" i="4"/>
  <c r="M47" i="4"/>
  <c r="M38" i="4"/>
  <c r="M34" i="4"/>
  <c r="M95" i="4"/>
  <c r="M90" i="4"/>
  <c r="M88" i="4"/>
  <c r="M84" i="4"/>
  <c r="M79" i="4"/>
  <c r="M51" i="4"/>
  <c r="M56" i="4"/>
  <c r="M60" i="4"/>
  <c r="M27" i="4"/>
  <c r="M32" i="4"/>
  <c r="M36" i="4"/>
  <c r="M28" i="4"/>
  <c r="M33" i="4"/>
  <c r="M104" i="4"/>
  <c r="M113" i="4"/>
  <c r="M106" i="4"/>
  <c r="M102" i="4"/>
  <c r="M93" i="4"/>
  <c r="M76" i="4"/>
  <c r="M80" i="4"/>
  <c r="M72" i="4"/>
  <c r="M50" i="4"/>
  <c r="M59" i="4"/>
  <c r="M37" i="4"/>
  <c r="M41" i="4"/>
  <c r="M26" i="4"/>
  <c r="M31" i="4"/>
  <c r="M91" i="4"/>
  <c r="M96" i="4"/>
  <c r="M100" i="4"/>
  <c r="M87" i="4"/>
  <c r="M83" i="4"/>
  <c r="M78" i="4"/>
  <c r="M65" i="4"/>
  <c r="M70" i="4"/>
  <c r="M74" i="4"/>
  <c r="M52" i="4"/>
  <c r="M57" i="4"/>
  <c r="M61" i="4"/>
  <c r="M39" i="4"/>
  <c r="M44" i="4"/>
  <c r="M48" i="4"/>
  <c r="M89" i="4"/>
  <c r="M98" i="4"/>
  <c r="M85" i="4"/>
  <c r="M63" i="4"/>
  <c r="M67" i="4"/>
  <c r="M54" i="4"/>
  <c r="M46" i="4"/>
  <c r="M35" i="4"/>
  <c r="M114" i="4"/>
  <c r="M112" i="4"/>
  <c r="M110" i="4"/>
  <c r="M105" i="4"/>
  <c r="M103" i="4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4" i="2"/>
  <c r="J54" i="2"/>
  <c r="K53" i="2"/>
  <c r="J53" i="2"/>
  <c r="K52" i="2"/>
  <c r="J52" i="2"/>
  <c r="K51" i="2"/>
  <c r="J51" i="2"/>
  <c r="K50" i="2"/>
  <c r="J50" i="2"/>
  <c r="J102" i="2"/>
  <c r="K102" i="2"/>
  <c r="X76" i="1"/>
  <c r="X75" i="1"/>
  <c r="W75" i="1"/>
  <c r="Z75" i="1" s="1"/>
  <c r="V77" i="1"/>
  <c r="X77" i="1" s="1"/>
  <c r="V76" i="1"/>
  <c r="V75" i="1"/>
  <c r="T76" i="1"/>
  <c r="W76" i="1" s="1"/>
  <c r="Z76" i="1" s="1"/>
  <c r="T77" i="1"/>
  <c r="W77" i="1" s="1"/>
  <c r="T75" i="1"/>
  <c r="X64" i="1"/>
  <c r="X65" i="1"/>
  <c r="W64" i="1"/>
  <c r="V63" i="1"/>
  <c r="X63" i="1" s="1"/>
  <c r="V64" i="1"/>
  <c r="V65" i="1"/>
  <c r="V62" i="1"/>
  <c r="X62" i="1" s="1"/>
  <c r="T63" i="1"/>
  <c r="W63" i="1" s="1"/>
  <c r="T64" i="1"/>
  <c r="T65" i="1"/>
  <c r="W65" i="1" s="1"/>
  <c r="Z65" i="1" s="1"/>
  <c r="T62" i="1"/>
  <c r="W62" i="1" s="1"/>
  <c r="Z62" i="1" s="1"/>
  <c r="G11" i="1"/>
  <c r="G12" i="1"/>
  <c r="G13" i="1"/>
  <c r="G14" i="1"/>
  <c r="G15" i="1"/>
  <c r="Z63" i="1" l="1"/>
  <c r="Z77" i="1"/>
  <c r="Z64" i="1"/>
  <c r="M57" i="2"/>
  <c r="M61" i="2"/>
  <c r="M102" i="2"/>
  <c r="M51" i="2"/>
  <c r="M53" i="2"/>
  <c r="M58" i="2"/>
  <c r="M60" i="2"/>
  <c r="M62" i="2"/>
  <c r="M52" i="2"/>
  <c r="M54" i="2"/>
  <c r="M50" i="2"/>
  <c r="M56" i="2"/>
  <c r="M59" i="2"/>
  <c r="I75" i="1"/>
  <c r="K75" i="1" s="1"/>
  <c r="G75" i="1"/>
  <c r="J75" i="1" s="1"/>
  <c r="I74" i="1"/>
  <c r="K74" i="1" s="1"/>
  <c r="G74" i="1"/>
  <c r="J74" i="1" s="1"/>
  <c r="I73" i="1"/>
  <c r="K73" i="1" s="1"/>
  <c r="G73" i="1"/>
  <c r="J73" i="1" s="1"/>
  <c r="I72" i="1"/>
  <c r="K72" i="1" s="1"/>
  <c r="G72" i="1"/>
  <c r="J72" i="1" s="1"/>
  <c r="I71" i="1"/>
  <c r="K71" i="1" s="1"/>
  <c r="G71" i="1"/>
  <c r="J71" i="1" s="1"/>
  <c r="I70" i="1"/>
  <c r="K70" i="1" s="1"/>
  <c r="G70" i="1"/>
  <c r="J70" i="1" s="1"/>
  <c r="I69" i="1"/>
  <c r="K69" i="1" s="1"/>
  <c r="G69" i="1"/>
  <c r="J69" i="1" s="1"/>
  <c r="I67" i="1"/>
  <c r="K67" i="1" s="1"/>
  <c r="G67" i="1"/>
  <c r="J67" i="1" s="1"/>
  <c r="I66" i="1"/>
  <c r="K66" i="1" s="1"/>
  <c r="G66" i="1"/>
  <c r="J66" i="1" s="1"/>
  <c r="I65" i="1"/>
  <c r="K65" i="1" s="1"/>
  <c r="G65" i="1"/>
  <c r="J65" i="1" s="1"/>
  <c r="I64" i="1"/>
  <c r="K64" i="1" s="1"/>
  <c r="G64" i="1"/>
  <c r="J64" i="1" s="1"/>
  <c r="I63" i="1"/>
  <c r="K63" i="1" s="1"/>
  <c r="G63" i="1"/>
  <c r="J63" i="1" s="1"/>
  <c r="I23" i="1"/>
  <c r="K23" i="1" s="1"/>
  <c r="G23" i="1"/>
  <c r="J23" i="1" s="1"/>
  <c r="I22" i="1"/>
  <c r="K22" i="1" s="1"/>
  <c r="G22" i="1"/>
  <c r="J22" i="1" s="1"/>
  <c r="I21" i="1"/>
  <c r="K21" i="1" s="1"/>
  <c r="G21" i="1"/>
  <c r="J21" i="1" s="1"/>
  <c r="I20" i="1"/>
  <c r="K20" i="1" s="1"/>
  <c r="G20" i="1"/>
  <c r="J20" i="1" s="1"/>
  <c r="I19" i="1"/>
  <c r="K19" i="1" s="1"/>
  <c r="G19" i="1"/>
  <c r="J19" i="1" s="1"/>
  <c r="I18" i="1"/>
  <c r="K18" i="1" s="1"/>
  <c r="G18" i="1"/>
  <c r="J18" i="1" s="1"/>
  <c r="I17" i="1"/>
  <c r="K17" i="1" s="1"/>
  <c r="G17" i="1"/>
  <c r="J17" i="1" s="1"/>
  <c r="I15" i="1"/>
  <c r="K15" i="1" s="1"/>
  <c r="J15" i="1"/>
  <c r="I14" i="1"/>
  <c r="K14" i="1" s="1"/>
  <c r="J14" i="1"/>
  <c r="I13" i="1"/>
  <c r="K13" i="1" s="1"/>
  <c r="J13" i="1"/>
  <c r="I12" i="1"/>
  <c r="K12" i="1" s="1"/>
  <c r="J12" i="1"/>
  <c r="I11" i="1"/>
  <c r="K11" i="1" s="1"/>
  <c r="J11" i="1"/>
  <c r="M63" i="1" l="1"/>
  <c r="M66" i="1"/>
  <c r="M72" i="1"/>
  <c r="M71" i="1"/>
  <c r="M11" i="1"/>
  <c r="M15" i="1"/>
  <c r="M18" i="1"/>
  <c r="M67" i="1"/>
  <c r="M19" i="1"/>
  <c r="M23" i="1"/>
  <c r="M70" i="1"/>
  <c r="M14" i="1"/>
  <c r="M20" i="1"/>
  <c r="M75" i="1"/>
  <c r="M12" i="1"/>
  <c r="M21" i="1"/>
  <c r="M64" i="1"/>
  <c r="M73" i="1"/>
  <c r="M17" i="1"/>
  <c r="M69" i="1"/>
  <c r="M65" i="1"/>
  <c r="M74" i="1"/>
  <c r="M13" i="1"/>
  <c r="M22" i="1"/>
  <c r="I51" i="1" l="1"/>
  <c r="I52" i="1"/>
  <c r="I53" i="1"/>
  <c r="I54" i="1"/>
  <c r="I56" i="1"/>
  <c r="I57" i="1"/>
  <c r="I58" i="1"/>
  <c r="I59" i="1"/>
  <c r="I60" i="1"/>
  <c r="I61" i="1"/>
  <c r="I62" i="1"/>
  <c r="I38" i="1"/>
  <c r="I39" i="1"/>
  <c r="I40" i="1"/>
  <c r="I41" i="1"/>
  <c r="I43" i="1"/>
  <c r="I44" i="1"/>
  <c r="I45" i="1"/>
  <c r="I46" i="1"/>
  <c r="I47" i="1"/>
  <c r="I48" i="1"/>
  <c r="I49" i="1"/>
  <c r="I10" i="1"/>
  <c r="I25" i="1"/>
  <c r="I26" i="1"/>
  <c r="I27" i="1"/>
  <c r="I28" i="1"/>
  <c r="I30" i="1"/>
  <c r="I31" i="1"/>
  <c r="I32" i="1"/>
  <c r="I33" i="1"/>
  <c r="I34" i="1"/>
  <c r="I35" i="1"/>
  <c r="I36" i="1"/>
  <c r="K36" i="2" l="1"/>
  <c r="K35" i="2"/>
  <c r="K34" i="2"/>
  <c r="K33" i="2"/>
  <c r="K32" i="2"/>
  <c r="K31" i="2"/>
  <c r="K30" i="2"/>
  <c r="K28" i="2"/>
  <c r="K27" i="2"/>
  <c r="J27" i="2"/>
  <c r="J28" i="2"/>
  <c r="J30" i="2"/>
  <c r="J31" i="2"/>
  <c r="J32" i="2"/>
  <c r="J33" i="2"/>
  <c r="J34" i="2"/>
  <c r="J35" i="2"/>
  <c r="J36" i="2"/>
  <c r="K38" i="2"/>
  <c r="K39" i="2"/>
  <c r="K40" i="2"/>
  <c r="K41" i="2"/>
  <c r="K43" i="2"/>
  <c r="K44" i="2"/>
  <c r="K45" i="2"/>
  <c r="K46" i="2"/>
  <c r="K47" i="2"/>
  <c r="K48" i="2"/>
  <c r="K49" i="2"/>
  <c r="K37" i="2"/>
  <c r="J38" i="2"/>
  <c r="M38" i="2" s="1"/>
  <c r="J39" i="2"/>
  <c r="M39" i="2" s="1"/>
  <c r="J40" i="2"/>
  <c r="J41" i="2"/>
  <c r="J43" i="2"/>
  <c r="M43" i="2" s="1"/>
  <c r="J44" i="2"/>
  <c r="M44" i="2" s="1"/>
  <c r="J45" i="2"/>
  <c r="M45" i="2" s="1"/>
  <c r="J46" i="2"/>
  <c r="M46" i="2" s="1"/>
  <c r="J47" i="2"/>
  <c r="M47" i="2" s="1"/>
  <c r="J48" i="2"/>
  <c r="J49" i="2"/>
  <c r="J37" i="2"/>
  <c r="K10" i="1"/>
  <c r="G10" i="1"/>
  <c r="J10" i="1" s="1"/>
  <c r="K36" i="1"/>
  <c r="G36" i="1"/>
  <c r="J36" i="1" s="1"/>
  <c r="K35" i="1"/>
  <c r="G35" i="1"/>
  <c r="J35" i="1" s="1"/>
  <c r="K34" i="1"/>
  <c r="G34" i="1"/>
  <c r="J34" i="1" s="1"/>
  <c r="K33" i="1"/>
  <c r="G33" i="1"/>
  <c r="J33" i="1" s="1"/>
  <c r="K32" i="1"/>
  <c r="G32" i="1"/>
  <c r="J32" i="1" s="1"/>
  <c r="K31" i="1"/>
  <c r="G31" i="1"/>
  <c r="J31" i="1" s="1"/>
  <c r="K30" i="1"/>
  <c r="G30" i="1"/>
  <c r="J30" i="1" s="1"/>
  <c r="K28" i="1"/>
  <c r="G28" i="1"/>
  <c r="J28" i="1" s="1"/>
  <c r="K27" i="1"/>
  <c r="G27" i="1"/>
  <c r="J27" i="1" s="1"/>
  <c r="K26" i="1"/>
  <c r="G26" i="1"/>
  <c r="J26" i="1" s="1"/>
  <c r="K25" i="1"/>
  <c r="G25" i="1"/>
  <c r="J25" i="1" s="1"/>
  <c r="I24" i="1"/>
  <c r="K24" i="1" s="1"/>
  <c r="G24" i="1"/>
  <c r="J24" i="1" s="1"/>
  <c r="K49" i="1"/>
  <c r="G49" i="1"/>
  <c r="J49" i="1" s="1"/>
  <c r="K48" i="1"/>
  <c r="G48" i="1"/>
  <c r="J48" i="1" s="1"/>
  <c r="K47" i="1"/>
  <c r="G47" i="1"/>
  <c r="J47" i="1" s="1"/>
  <c r="K46" i="1"/>
  <c r="G46" i="1"/>
  <c r="J46" i="1" s="1"/>
  <c r="K45" i="1"/>
  <c r="G45" i="1"/>
  <c r="J45" i="1" s="1"/>
  <c r="K44" i="1"/>
  <c r="G44" i="1"/>
  <c r="J44" i="1" s="1"/>
  <c r="K43" i="1"/>
  <c r="G43" i="1"/>
  <c r="J43" i="1" s="1"/>
  <c r="K41" i="1"/>
  <c r="G41" i="1"/>
  <c r="J41" i="1" s="1"/>
  <c r="K40" i="1"/>
  <c r="G40" i="1"/>
  <c r="J40" i="1" s="1"/>
  <c r="K39" i="1"/>
  <c r="G39" i="1"/>
  <c r="J39" i="1" s="1"/>
  <c r="K38" i="1"/>
  <c r="G38" i="1"/>
  <c r="J38" i="1" s="1"/>
  <c r="I37" i="1"/>
  <c r="K37" i="1" s="1"/>
  <c r="G37" i="1"/>
  <c r="J37" i="1" s="1"/>
  <c r="G50" i="1"/>
  <c r="J50" i="1" s="1"/>
  <c r="I50" i="1"/>
  <c r="K50" i="1" s="1"/>
  <c r="G51" i="1"/>
  <c r="J51" i="1" s="1"/>
  <c r="K51" i="1"/>
  <c r="G52" i="1"/>
  <c r="J52" i="1" s="1"/>
  <c r="K52" i="1"/>
  <c r="G53" i="1"/>
  <c r="J53" i="1" s="1"/>
  <c r="K53" i="1"/>
  <c r="G54" i="1"/>
  <c r="J54" i="1" s="1"/>
  <c r="K54" i="1"/>
  <c r="G56" i="1"/>
  <c r="J56" i="1" s="1"/>
  <c r="K56" i="1"/>
  <c r="G57" i="1"/>
  <c r="J57" i="1" s="1"/>
  <c r="K57" i="1"/>
  <c r="G58" i="1"/>
  <c r="J58" i="1" s="1"/>
  <c r="K58" i="1"/>
  <c r="G59" i="1"/>
  <c r="J59" i="1" s="1"/>
  <c r="K59" i="1"/>
  <c r="G60" i="1"/>
  <c r="J60" i="1" s="1"/>
  <c r="K60" i="1"/>
  <c r="G61" i="1"/>
  <c r="J61" i="1" s="1"/>
  <c r="K61" i="1"/>
  <c r="G62" i="1"/>
  <c r="J62" i="1" s="1"/>
  <c r="K62" i="1"/>
  <c r="I77" i="1"/>
  <c r="I78" i="1"/>
  <c r="I79" i="1"/>
  <c r="I80" i="1"/>
  <c r="I82" i="1"/>
  <c r="I83" i="1"/>
  <c r="I84" i="1"/>
  <c r="I85" i="1"/>
  <c r="I86" i="1"/>
  <c r="I87" i="1"/>
  <c r="I88" i="1"/>
  <c r="I76" i="1"/>
  <c r="G77" i="1"/>
  <c r="G78" i="1"/>
  <c r="G79" i="1"/>
  <c r="G80" i="1"/>
  <c r="G82" i="1"/>
  <c r="G83" i="1"/>
  <c r="G84" i="1"/>
  <c r="G85" i="1"/>
  <c r="G86" i="1"/>
  <c r="G87" i="1"/>
  <c r="G88" i="1"/>
  <c r="G76" i="1"/>
  <c r="I90" i="1"/>
  <c r="I91" i="1"/>
  <c r="I92" i="1"/>
  <c r="I93" i="1"/>
  <c r="I95" i="1"/>
  <c r="I96" i="1"/>
  <c r="I97" i="1"/>
  <c r="I98" i="1"/>
  <c r="I99" i="1"/>
  <c r="I100" i="1"/>
  <c r="I101" i="1"/>
  <c r="I89" i="1"/>
  <c r="G90" i="1"/>
  <c r="G91" i="1"/>
  <c r="G92" i="1"/>
  <c r="G93" i="1"/>
  <c r="G95" i="1"/>
  <c r="G96" i="1"/>
  <c r="G97" i="1"/>
  <c r="G98" i="1"/>
  <c r="G99" i="1"/>
  <c r="G100" i="1"/>
  <c r="G101" i="1"/>
  <c r="G89" i="1"/>
  <c r="I103" i="1"/>
  <c r="I104" i="1"/>
  <c r="I105" i="1"/>
  <c r="I106" i="1"/>
  <c r="I110" i="1"/>
  <c r="I111" i="1"/>
  <c r="I112" i="1"/>
  <c r="I113" i="1"/>
  <c r="I114" i="1"/>
  <c r="I102" i="1"/>
  <c r="G103" i="1"/>
  <c r="G104" i="1"/>
  <c r="G105" i="1"/>
  <c r="G106" i="1"/>
  <c r="G110" i="1"/>
  <c r="G111" i="1"/>
  <c r="G112" i="1"/>
  <c r="G113" i="1"/>
  <c r="G114" i="1"/>
  <c r="G102" i="1"/>
  <c r="M34" i="2" l="1"/>
  <c r="M30" i="2"/>
  <c r="M27" i="2"/>
  <c r="M32" i="2"/>
  <c r="M36" i="2"/>
  <c r="M41" i="2"/>
  <c r="M49" i="2"/>
  <c r="M40" i="2"/>
  <c r="M48" i="2"/>
  <c r="M37" i="2"/>
  <c r="M33" i="2"/>
  <c r="M28" i="2"/>
  <c r="M35" i="2"/>
  <c r="M31" i="2"/>
  <c r="M61" i="1"/>
  <c r="M24" i="1"/>
  <c r="M33" i="1"/>
  <c r="M38" i="1"/>
  <c r="M53" i="1"/>
  <c r="M25" i="1"/>
  <c r="M27" i="1"/>
  <c r="M30" i="1"/>
  <c r="M32" i="1"/>
  <c r="M34" i="1"/>
  <c r="M50" i="1"/>
  <c r="M10" i="1"/>
  <c r="M58" i="1"/>
  <c r="M54" i="1"/>
  <c r="M51" i="1"/>
  <c r="M62" i="1"/>
  <c r="M59" i="1"/>
  <c r="M56" i="1"/>
  <c r="M52" i="1"/>
  <c r="M60" i="1"/>
  <c r="M57" i="1"/>
  <c r="M41" i="1"/>
  <c r="M44" i="1"/>
  <c r="M43" i="1"/>
  <c r="M45" i="1"/>
  <c r="M47" i="1"/>
  <c r="M28" i="1"/>
  <c r="M31" i="1"/>
  <c r="M36" i="1"/>
  <c r="M26" i="1"/>
  <c r="M35" i="1"/>
  <c r="M37" i="1"/>
  <c r="M40" i="1"/>
  <c r="M46" i="1"/>
  <c r="M49" i="1"/>
  <c r="M39" i="1"/>
  <c r="M48" i="1"/>
  <c r="K75" i="2" l="1"/>
  <c r="K74" i="2"/>
  <c r="K73" i="2"/>
  <c r="K72" i="2"/>
  <c r="K71" i="2"/>
  <c r="K70" i="2"/>
  <c r="K69" i="2"/>
  <c r="K67" i="2"/>
  <c r="K66" i="2"/>
  <c r="K65" i="2"/>
  <c r="K64" i="2"/>
  <c r="K63" i="2"/>
  <c r="J75" i="2"/>
  <c r="J74" i="2"/>
  <c r="J73" i="2"/>
  <c r="J72" i="2"/>
  <c r="J71" i="2"/>
  <c r="J70" i="2"/>
  <c r="J69" i="2"/>
  <c r="J67" i="2"/>
  <c r="J66" i="2"/>
  <c r="J65" i="2"/>
  <c r="J64" i="2"/>
  <c r="J63" i="2"/>
  <c r="K88" i="2"/>
  <c r="K87" i="2"/>
  <c r="K86" i="2"/>
  <c r="K85" i="2"/>
  <c r="K84" i="2"/>
  <c r="K83" i="2"/>
  <c r="K82" i="2"/>
  <c r="K80" i="2"/>
  <c r="K79" i="2"/>
  <c r="K78" i="2"/>
  <c r="K77" i="2"/>
  <c r="K76" i="2"/>
  <c r="K101" i="2"/>
  <c r="K100" i="2"/>
  <c r="K99" i="2"/>
  <c r="K98" i="2"/>
  <c r="K97" i="2"/>
  <c r="K96" i="2"/>
  <c r="K95" i="2"/>
  <c r="K93" i="2"/>
  <c r="K92" i="2"/>
  <c r="K91" i="2"/>
  <c r="K90" i="2"/>
  <c r="K89" i="2"/>
  <c r="K103" i="2"/>
  <c r="K104" i="2"/>
  <c r="K105" i="2"/>
  <c r="K106" i="2"/>
  <c r="K110" i="2"/>
  <c r="K111" i="2"/>
  <c r="K112" i="2"/>
  <c r="K113" i="2"/>
  <c r="K114" i="2"/>
  <c r="J77" i="2"/>
  <c r="J78" i="2"/>
  <c r="J79" i="2"/>
  <c r="J80" i="2"/>
  <c r="J82" i="2"/>
  <c r="J83" i="2"/>
  <c r="J84" i="2"/>
  <c r="J85" i="2"/>
  <c r="J86" i="2"/>
  <c r="J87" i="2"/>
  <c r="J88" i="2"/>
  <c r="J76" i="2"/>
  <c r="J90" i="2"/>
  <c r="J91" i="2"/>
  <c r="J92" i="2"/>
  <c r="J93" i="2"/>
  <c r="J95" i="2"/>
  <c r="J96" i="2"/>
  <c r="J97" i="2"/>
  <c r="J98" i="2"/>
  <c r="J99" i="2"/>
  <c r="J100" i="2"/>
  <c r="J101" i="2"/>
  <c r="J89" i="2"/>
  <c r="J103" i="2"/>
  <c r="J104" i="2"/>
  <c r="J105" i="2"/>
  <c r="J106" i="2"/>
  <c r="J110" i="2"/>
  <c r="J111" i="2"/>
  <c r="J112" i="2"/>
  <c r="J113" i="2"/>
  <c r="J114" i="2"/>
  <c r="K77" i="1"/>
  <c r="K78" i="1"/>
  <c r="K79" i="1"/>
  <c r="K80" i="1"/>
  <c r="K82" i="1"/>
  <c r="K83" i="1"/>
  <c r="K84" i="1"/>
  <c r="K85" i="1"/>
  <c r="K86" i="1"/>
  <c r="K87" i="1"/>
  <c r="K88" i="1"/>
  <c r="K76" i="1"/>
  <c r="J77" i="1"/>
  <c r="J78" i="1"/>
  <c r="M78" i="1" s="1"/>
  <c r="J79" i="1"/>
  <c r="J80" i="1"/>
  <c r="J82" i="1"/>
  <c r="J83" i="1"/>
  <c r="J84" i="1"/>
  <c r="J85" i="1"/>
  <c r="M85" i="1" s="1"/>
  <c r="J86" i="1"/>
  <c r="M86" i="1" s="1"/>
  <c r="J87" i="1"/>
  <c r="M87" i="1" s="1"/>
  <c r="J88" i="1"/>
  <c r="J76" i="1"/>
  <c r="K101" i="1"/>
  <c r="K100" i="1"/>
  <c r="K99" i="1"/>
  <c r="K98" i="1"/>
  <c r="K97" i="1"/>
  <c r="K96" i="1"/>
  <c r="K95" i="1"/>
  <c r="K93" i="1"/>
  <c r="K92" i="1"/>
  <c r="K91" i="1"/>
  <c r="K90" i="1"/>
  <c r="K89" i="1"/>
  <c r="J90" i="1"/>
  <c r="J91" i="1"/>
  <c r="J92" i="1"/>
  <c r="J93" i="1"/>
  <c r="J95" i="1"/>
  <c r="J96" i="1"/>
  <c r="M96" i="1" s="1"/>
  <c r="J97" i="1"/>
  <c r="J98" i="1"/>
  <c r="M98" i="1" s="1"/>
  <c r="J99" i="1"/>
  <c r="J100" i="1"/>
  <c r="J101" i="1"/>
  <c r="J89" i="1"/>
  <c r="K114" i="1"/>
  <c r="K113" i="1"/>
  <c r="K112" i="1"/>
  <c r="K111" i="1"/>
  <c r="K110" i="1"/>
  <c r="K106" i="1"/>
  <c r="K105" i="1"/>
  <c r="K104" i="1"/>
  <c r="K103" i="1"/>
  <c r="K102" i="1"/>
  <c r="J103" i="1"/>
  <c r="J104" i="1"/>
  <c r="J105" i="1"/>
  <c r="J106" i="1"/>
  <c r="J110" i="1"/>
  <c r="J111" i="1"/>
  <c r="M111" i="1" s="1"/>
  <c r="J112" i="1"/>
  <c r="J113" i="1"/>
  <c r="M113" i="1" s="1"/>
  <c r="J114" i="1"/>
  <c r="J102" i="1"/>
  <c r="M104" i="2" l="1"/>
  <c r="M105" i="2"/>
  <c r="M97" i="2"/>
  <c r="M92" i="2"/>
  <c r="M99" i="2"/>
  <c r="M95" i="2"/>
  <c r="M90" i="2"/>
  <c r="M112" i="2"/>
  <c r="M111" i="2"/>
  <c r="M100" i="2"/>
  <c r="M78" i="2"/>
  <c r="M83" i="2"/>
  <c r="M87" i="2"/>
  <c r="M82" i="2"/>
  <c r="M63" i="2"/>
  <c r="M72" i="2"/>
  <c r="M64" i="2"/>
  <c r="M73" i="2"/>
  <c r="M114" i="2"/>
  <c r="M110" i="2"/>
  <c r="M103" i="2"/>
  <c r="M101" i="2"/>
  <c r="M79" i="2"/>
  <c r="M84" i="2"/>
  <c r="M88" i="2"/>
  <c r="M65" i="2"/>
  <c r="M70" i="2"/>
  <c r="M74" i="2"/>
  <c r="M77" i="2"/>
  <c r="M86" i="2"/>
  <c r="M67" i="2"/>
  <c r="M69" i="2"/>
  <c r="M96" i="2"/>
  <c r="M91" i="2"/>
  <c r="M113" i="2"/>
  <c r="M106" i="2"/>
  <c r="M76" i="2"/>
  <c r="M80" i="2"/>
  <c r="M85" i="2"/>
  <c r="M66" i="2"/>
  <c r="M71" i="2"/>
  <c r="M75" i="2"/>
  <c r="M89" i="2"/>
  <c r="M98" i="2"/>
  <c r="M93" i="2"/>
  <c r="M82" i="1"/>
  <c r="M84" i="1"/>
  <c r="M77" i="1"/>
  <c r="M80" i="1"/>
  <c r="M93" i="1"/>
  <c r="M104" i="1"/>
  <c r="M88" i="1"/>
  <c r="M79" i="1"/>
  <c r="M91" i="1"/>
  <c r="M114" i="1"/>
  <c r="M99" i="1"/>
  <c r="M95" i="1"/>
  <c r="M90" i="1"/>
  <c r="M110" i="1"/>
  <c r="M112" i="1"/>
  <c r="M105" i="1"/>
  <c r="M101" i="1"/>
  <c r="M97" i="1"/>
  <c r="M92" i="1"/>
  <c r="M89" i="1"/>
  <c r="M106" i="1"/>
  <c r="M83" i="1"/>
  <c r="M76" i="1"/>
  <c r="M102" i="1"/>
  <c r="M103" i="1"/>
  <c r="M100" i="1"/>
</calcChain>
</file>

<file path=xl/sharedStrings.xml><?xml version="1.0" encoding="utf-8"?>
<sst xmlns="http://schemas.openxmlformats.org/spreadsheetml/2006/main" count="522" uniqueCount="55">
  <si>
    <t>June</t>
  </si>
  <si>
    <t>May</t>
  </si>
  <si>
    <t>April</t>
  </si>
  <si>
    <t>March</t>
  </si>
  <si>
    <t>February</t>
  </si>
  <si>
    <t>January</t>
  </si>
  <si>
    <t>October</t>
  </si>
  <si>
    <t>September</t>
  </si>
  <si>
    <t>August</t>
  </si>
  <si>
    <t>July</t>
  </si>
  <si>
    <t>November</t>
  </si>
  <si>
    <t>December</t>
  </si>
  <si>
    <t>Savings</t>
  </si>
  <si>
    <t>TGP</t>
  </si>
  <si>
    <t>ANR</t>
  </si>
  <si>
    <t># of days</t>
  </si>
  <si>
    <t>Atmos - MS</t>
  </si>
  <si>
    <t>"Catcher"</t>
  </si>
  <si>
    <t>Atmos - KY</t>
  </si>
  <si>
    <t>k#35381</t>
  </si>
  <si>
    <t>k#300264</t>
  </si>
  <si>
    <t>k#122803</t>
  </si>
  <si>
    <t>k#36788</t>
  </si>
  <si>
    <t>k#35772</t>
  </si>
  <si>
    <t>Base Contract "Pitcher"</t>
  </si>
  <si>
    <t>Month</t>
  </si>
  <si>
    <t>TEXAS GAS</t>
  </si>
  <si>
    <t>Max Rate</t>
  </si>
  <si>
    <t xml:space="preserve">Daily </t>
  </si>
  <si>
    <t>Release Qty</t>
  </si>
  <si>
    <t xml:space="preserve">Monthly </t>
  </si>
  <si>
    <t>Release Rate</t>
  </si>
  <si>
    <t>Total</t>
  </si>
  <si>
    <t>Monthly Max</t>
  </si>
  <si>
    <t>Monthly</t>
  </si>
  <si>
    <t>Demand</t>
  </si>
  <si>
    <t>Monthly Invoiced</t>
  </si>
  <si>
    <t>Segmented</t>
  </si>
  <si>
    <t>Discounted Rate</t>
  </si>
  <si>
    <t>Base Contract "Releaser"</t>
  </si>
  <si>
    <t>"Receiver"</t>
  </si>
  <si>
    <t>Annual</t>
  </si>
  <si>
    <t>Annual KY</t>
  </si>
  <si>
    <t>Transport</t>
  </si>
  <si>
    <t>Seg Savings</t>
  </si>
  <si>
    <t>as % of</t>
  </si>
  <si>
    <t>Transp Savings</t>
  </si>
  <si>
    <t>The following are Capacity Release Credits from KY releasing capacity to MS, as opposed to KY receiving discounted segmented capacity from MS.</t>
  </si>
  <si>
    <t>Capacity</t>
  </si>
  <si>
    <t>Release</t>
  </si>
  <si>
    <t>Atmos Energy Corporation - Kentucky</t>
  </si>
  <si>
    <t>WP Segmented capacity on Texas Gas Transmission from MS to KY.</t>
  </si>
  <si>
    <t>WP Segmented capacity on Tennessee Gas Pipeline from MS to KY.</t>
  </si>
  <si>
    <t>WP Segmented capacity on ANR Pipeline from MS to KY.</t>
  </si>
  <si>
    <t>WP Response to Staff Set 2 - 3d - KY Discounted Segmented Capacity Savings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</si>
</sst>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  <numFmt numFmtId="166" formatCode="&quot;$&quot;#,##0.0000"/>
    <numFmt numFmtId="167" formatCode="&quot;$&quot;#,##0.00"/>
    <numFmt numFmtId="168" formatCode="&quot;$&quot;#,##0.00000"/>
    <numFmt numFmtId="169" formatCode="&quot;$&quot;#,##0.000"/>
    <numFmt numFmtId="170" formatCode="&quot;$&quot;#,##0.0000_);\(&quot;$&quot;#,##0.0000\)"/>
    <numFmt numFmtId="171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164" fontId="0" fillId="0" borderId="0" xfId="1" applyNumberFormat="1" applyFont="1"/>
    <xf numFmtId="17" fontId="0" fillId="0" borderId="0" xfId="0" applyNumberFormat="1"/>
    <xf numFmtId="165" fontId="0" fillId="0" borderId="0" xfId="2" applyNumberFormat="1" applyFont="1"/>
    <xf numFmtId="44" fontId="0" fillId="0" borderId="0" xfId="0" applyNumberFormat="1"/>
    <xf numFmtId="166" fontId="0" fillId="0" borderId="0" xfId="0" applyNumberFormat="1"/>
    <xf numFmtId="0" fontId="2" fillId="0" borderId="0" xfId="0" applyFont="1"/>
    <xf numFmtId="165" fontId="1" fillId="0" borderId="0" xfId="2" applyNumberFormat="1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64" fontId="1" fillId="0" borderId="0" xfId="1" applyNumberFormat="1" applyFont="1"/>
    <xf numFmtId="167" fontId="0" fillId="0" borderId="0" xfId="0" applyNumberFormat="1"/>
    <xf numFmtId="168" fontId="0" fillId="0" borderId="0" xfId="0" applyNumberForma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2" xfId="0" applyFont="1" applyFill="1" applyBorder="1"/>
    <xf numFmtId="0" fontId="5" fillId="0" borderId="3" xfId="0" applyFont="1" applyFill="1" applyBorder="1"/>
    <xf numFmtId="0" fontId="0" fillId="0" borderId="6" xfId="0" applyFill="1" applyBorder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applyAlignment="1"/>
    <xf numFmtId="0" fontId="5" fillId="0" borderId="2" xfId="0" applyFont="1" applyBorder="1" applyAlignment="1"/>
    <xf numFmtId="0" fontId="5" fillId="0" borderId="5" xfId="0" applyFont="1" applyBorder="1" applyAlignment="1"/>
    <xf numFmtId="0" fontId="5" fillId="0" borderId="0" xfId="0" applyFont="1" applyAlignment="1"/>
    <xf numFmtId="164" fontId="0" fillId="0" borderId="0" xfId="1" applyNumberFormat="1" applyFont="1" applyAlignment="1"/>
    <xf numFmtId="0" fontId="5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0" xfId="2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Border="1"/>
    <xf numFmtId="0" fontId="0" fillId="0" borderId="0" xfId="0" applyFill="1" applyBorder="1"/>
    <xf numFmtId="17" fontId="0" fillId="0" borderId="0" xfId="0" applyNumberFormat="1" applyFont="1"/>
    <xf numFmtId="0" fontId="0" fillId="0" borderId="0" xfId="0" applyFont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/>
    <xf numFmtId="0" fontId="2" fillId="0" borderId="6" xfId="0" applyFont="1" applyBorder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44" fontId="0" fillId="0" borderId="0" xfId="0" applyNumberFormat="1" applyFo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70" fontId="1" fillId="0" borderId="0" xfId="2" applyNumberFormat="1" applyFont="1"/>
    <xf numFmtId="169" fontId="0" fillId="0" borderId="0" xfId="0" applyNumberFormat="1" applyAlignment="1">
      <alignment horizontal="center"/>
    </xf>
    <xf numFmtId="7" fontId="0" fillId="0" borderId="0" xfId="0" applyNumberFormat="1" applyFont="1"/>
    <xf numFmtId="167" fontId="0" fillId="0" borderId="0" xfId="0" applyNumberFormat="1" applyAlignment="1">
      <alignment horizontal="center"/>
    </xf>
    <xf numFmtId="164" fontId="1" fillId="0" borderId="0" xfId="1" applyNumberFormat="1" applyFont="1" applyAlignment="1">
      <alignment horizontal="center"/>
    </xf>
    <xf numFmtId="165" fontId="1" fillId="0" borderId="0" xfId="2" applyNumberFormat="1" applyFont="1" applyAlignment="1">
      <alignment horizontal="center"/>
    </xf>
    <xf numFmtId="170" fontId="1" fillId="0" borderId="0" xfId="2" applyNumberFormat="1" applyFont="1" applyAlignment="1">
      <alignment horizontal="center"/>
    </xf>
    <xf numFmtId="7" fontId="1" fillId="0" borderId="0" xfId="2" applyNumberFormat="1" applyFont="1" applyAlignment="1">
      <alignment horizontal="center"/>
    </xf>
    <xf numFmtId="44" fontId="0" fillId="0" borderId="0" xfId="0" applyNumberFormat="1" applyFont="1" applyAlignment="1">
      <alignment horizontal="center"/>
    </xf>
    <xf numFmtId="7" fontId="0" fillId="0" borderId="0" xfId="0" applyNumberFormat="1" applyFont="1" applyAlignment="1">
      <alignment horizontal="center"/>
    </xf>
    <xf numFmtId="170" fontId="1" fillId="0" borderId="0" xfId="2" applyNumberFormat="1" applyFont="1" applyAlignment="1"/>
    <xf numFmtId="166" fontId="0" fillId="0" borderId="0" xfId="0" applyNumberFormat="1" applyFont="1" applyAlignment="1">
      <alignment horizontal="center"/>
    </xf>
    <xf numFmtId="171" fontId="0" fillId="0" borderId="0" xfId="0" applyNumberForma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5" xfId="0" applyBorder="1"/>
    <xf numFmtId="17" fontId="0" fillId="0" borderId="5" xfId="0" applyNumberFormat="1" applyBorder="1"/>
    <xf numFmtId="171" fontId="0" fillId="0" borderId="5" xfId="0" applyNumberFormat="1" applyBorder="1"/>
    <xf numFmtId="0" fontId="0" fillId="0" borderId="1" xfId="0" applyBorder="1"/>
    <xf numFmtId="17" fontId="0" fillId="0" borderId="2" xfId="0" applyNumberFormat="1" applyBorder="1"/>
    <xf numFmtId="0" fontId="0" fillId="0" borderId="2" xfId="0" applyBorder="1"/>
    <xf numFmtId="171" fontId="0" fillId="0" borderId="2" xfId="0" applyNumberFormat="1" applyBorder="1"/>
    <xf numFmtId="0" fontId="0" fillId="0" borderId="3" xfId="0" applyBorder="1"/>
    <xf numFmtId="0" fontId="0" fillId="0" borderId="7" xfId="0" applyBorder="1"/>
    <xf numFmtId="17" fontId="0" fillId="0" borderId="0" xfId="0" applyNumberFormat="1" applyBorder="1"/>
    <xf numFmtId="0" fontId="0" fillId="0" borderId="0" xfId="0" applyBorder="1"/>
    <xf numFmtId="171" fontId="0" fillId="0" borderId="0" xfId="0" applyNumberFormat="1" applyBorder="1"/>
    <xf numFmtId="0" fontId="0" fillId="0" borderId="8" xfId="0" applyBorder="1"/>
    <xf numFmtId="0" fontId="0" fillId="0" borderId="4" xfId="0" applyBorder="1"/>
    <xf numFmtId="0" fontId="0" fillId="0" borderId="6" xfId="0" applyBorder="1"/>
    <xf numFmtId="0" fontId="0" fillId="0" borderId="7" xfId="0" applyFont="1" applyBorder="1"/>
    <xf numFmtId="17" fontId="0" fillId="0" borderId="0" xfId="0" applyNumberFormat="1" applyFont="1" applyBorder="1"/>
    <xf numFmtId="171" fontId="2" fillId="0" borderId="6" xfId="0" applyNumberFormat="1" applyFont="1" applyBorder="1"/>
    <xf numFmtId="0" fontId="2" fillId="0" borderId="7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7" fontId="0" fillId="0" borderId="0" xfId="0" applyNumberFormat="1" applyFont="1" applyFill="1" applyBorder="1"/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168" fontId="0" fillId="0" borderId="8" xfId="0" applyNumberFormat="1" applyBorder="1"/>
    <xf numFmtId="0" fontId="0" fillId="0" borderId="5" xfId="0" applyBorder="1" applyAlignment="1">
      <alignment horizontal="center"/>
    </xf>
    <xf numFmtId="0" fontId="0" fillId="0" borderId="5" xfId="0" applyFont="1" applyBorder="1"/>
    <xf numFmtId="0" fontId="5" fillId="0" borderId="3" xfId="0" applyFont="1" applyBorder="1" applyAlignment="1"/>
    <xf numFmtId="0" fontId="5" fillId="0" borderId="6" xfId="0" applyFont="1" applyBorder="1" applyAlignment="1"/>
    <xf numFmtId="171" fontId="2" fillId="0" borderId="0" xfId="2" applyNumberFormat="1" applyFont="1"/>
    <xf numFmtId="9" fontId="0" fillId="0" borderId="0" xfId="3" applyFont="1" applyAlignment="1">
      <alignment horizontal="center"/>
    </xf>
    <xf numFmtId="171" fontId="2" fillId="0" borderId="0" xfId="0" applyNumberFormat="1" applyFont="1" applyBorder="1"/>
    <xf numFmtId="0" fontId="9" fillId="0" borderId="0" xfId="0" applyFont="1"/>
    <xf numFmtId="171" fontId="2" fillId="0" borderId="9" xfId="0" applyNumberFormat="1" applyFont="1" applyBorder="1"/>
    <xf numFmtId="9" fontId="0" fillId="0" borderId="9" xfId="3" applyFont="1" applyBorder="1" applyAlignment="1">
      <alignment horizontal="center"/>
    </xf>
    <xf numFmtId="171" fontId="2" fillId="0" borderId="5" xfId="2" applyNumberFormat="1" applyFont="1" applyBorder="1"/>
    <xf numFmtId="9" fontId="0" fillId="0" borderId="5" xfId="3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4AC20-B7D7-40CD-863C-0876359EACCB}">
  <dimension ref="A1:H11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5" x14ac:dyDescent="0.25"/>
  <cols>
    <col min="5" max="5" width="11.5703125" bestFit="1" customWidth="1"/>
    <col min="6" max="6" width="12.7109375" customWidth="1"/>
    <col min="7" max="7" width="12.5703125" bestFit="1" customWidth="1"/>
    <col min="8" max="8" width="14" bestFit="1" customWidth="1"/>
  </cols>
  <sheetData>
    <row r="1" spans="1:8" x14ac:dyDescent="0.25">
      <c r="A1" s="6" t="s">
        <v>50</v>
      </c>
    </row>
    <row r="2" spans="1:8" ht="15.75" thickBot="1" x14ac:dyDescent="0.3">
      <c r="A2" s="6" t="s">
        <v>54</v>
      </c>
    </row>
    <row r="3" spans="1:8" ht="15.75" x14ac:dyDescent="0.25">
      <c r="C3" s="16" t="s">
        <v>39</v>
      </c>
      <c r="D3" s="25"/>
      <c r="E3" s="25"/>
      <c r="F3" s="104" t="s">
        <v>16</v>
      </c>
    </row>
    <row r="4" spans="1:8" ht="16.5" thickBot="1" x14ac:dyDescent="0.3">
      <c r="C4" s="19" t="s">
        <v>40</v>
      </c>
      <c r="D4" s="26"/>
      <c r="E4" s="26"/>
      <c r="F4" s="105" t="s">
        <v>18</v>
      </c>
    </row>
    <row r="5" spans="1:8" ht="15.75" x14ac:dyDescent="0.25">
      <c r="C5" s="9"/>
    </row>
    <row r="6" spans="1:8" ht="15.75" x14ac:dyDescent="0.25">
      <c r="C6" s="9"/>
      <c r="E6" s="70" t="s">
        <v>34</v>
      </c>
      <c r="F6" s="70" t="s">
        <v>42</v>
      </c>
      <c r="G6" s="70" t="s">
        <v>41</v>
      </c>
      <c r="H6" s="70" t="s">
        <v>44</v>
      </c>
    </row>
    <row r="7" spans="1:8" ht="15.75" x14ac:dyDescent="0.25">
      <c r="C7" s="11"/>
      <c r="E7" s="70" t="s">
        <v>37</v>
      </c>
      <c r="F7" s="70" t="s">
        <v>37</v>
      </c>
      <c r="G7" s="70" t="s">
        <v>43</v>
      </c>
      <c r="H7" s="70" t="s">
        <v>45</v>
      </c>
    </row>
    <row r="8" spans="1:8" ht="15.75" x14ac:dyDescent="0.25">
      <c r="C8" s="11" t="s">
        <v>25</v>
      </c>
      <c r="E8" s="71" t="s">
        <v>12</v>
      </c>
      <c r="F8" s="71" t="s">
        <v>12</v>
      </c>
      <c r="G8" s="71" t="s">
        <v>12</v>
      </c>
      <c r="H8" s="71" t="s">
        <v>46</v>
      </c>
    </row>
    <row r="9" spans="1:8" ht="16.5" thickBot="1" x14ac:dyDescent="0.3">
      <c r="C9" s="11"/>
    </row>
    <row r="10" spans="1:8" x14ac:dyDescent="0.25">
      <c r="B10" s="75">
        <v>2012</v>
      </c>
      <c r="C10" s="76" t="s">
        <v>11</v>
      </c>
      <c r="D10" s="77"/>
      <c r="E10" s="78">
        <f>+TGT!M10+TGP!M10+ANR!M10</f>
        <v>28130.4912</v>
      </c>
      <c r="F10" s="79"/>
    </row>
    <row r="11" spans="1:8" x14ac:dyDescent="0.25">
      <c r="B11" s="80">
        <v>2013</v>
      </c>
      <c r="C11" s="81" t="s">
        <v>5</v>
      </c>
      <c r="D11" s="82"/>
      <c r="E11" s="83">
        <f>+TGT!M11+TGP!M11+ANR!M11</f>
        <v>28130.4912</v>
      </c>
      <c r="F11" s="84"/>
    </row>
    <row r="12" spans="1:8" x14ac:dyDescent="0.25">
      <c r="B12" s="80"/>
      <c r="C12" s="81" t="s">
        <v>4</v>
      </c>
      <c r="D12" s="82"/>
      <c r="E12" s="83">
        <f>+TGT!M12+TGP!M12+ANR!M12</f>
        <v>25408.185599999997</v>
      </c>
      <c r="F12" s="84"/>
    </row>
    <row r="13" spans="1:8" x14ac:dyDescent="0.25">
      <c r="B13" s="80"/>
      <c r="C13" s="81" t="s">
        <v>3</v>
      </c>
      <c r="D13" s="82"/>
      <c r="E13" s="83">
        <f>+TGT!M13+TGP!M13+ANR!M13</f>
        <v>28130.4912</v>
      </c>
      <c r="F13" s="84"/>
    </row>
    <row r="14" spans="1:8" x14ac:dyDescent="0.25">
      <c r="B14" s="80"/>
      <c r="C14" s="81" t="s">
        <v>2</v>
      </c>
      <c r="D14" s="82"/>
      <c r="E14" s="83">
        <f>+TGT!M14+TGP!M14+ANR!M14</f>
        <v>27223.055999999997</v>
      </c>
      <c r="F14" s="84"/>
    </row>
    <row r="15" spans="1:8" x14ac:dyDescent="0.25">
      <c r="B15" s="80"/>
      <c r="C15" s="81" t="s">
        <v>1</v>
      </c>
      <c r="D15" s="82"/>
      <c r="E15" s="83">
        <f>+TGT!M15+TGP!M15+ANR!M15</f>
        <v>28130.4912</v>
      </c>
      <c r="F15" s="84"/>
    </row>
    <row r="16" spans="1:8" ht="15.75" thickBot="1" x14ac:dyDescent="0.3">
      <c r="B16" s="85"/>
      <c r="C16" s="73"/>
      <c r="D16" s="72"/>
      <c r="E16" s="74"/>
      <c r="F16" s="89">
        <f>SUM(E10:E15)</f>
        <v>165153.2064</v>
      </c>
      <c r="G16" s="106">
        <v>2663170.48</v>
      </c>
      <c r="H16" s="107">
        <f>F16/G16</f>
        <v>6.2013756776096433E-2</v>
      </c>
    </row>
    <row r="17" spans="2:8" x14ac:dyDescent="0.25">
      <c r="B17" s="80">
        <v>2013</v>
      </c>
      <c r="C17" s="81" t="s">
        <v>0</v>
      </c>
      <c r="D17" s="82"/>
      <c r="E17" s="83">
        <f>+TGT!M17+TGP!M17+ANR!M17</f>
        <v>27223.055999999997</v>
      </c>
      <c r="F17" s="84"/>
    </row>
    <row r="18" spans="2:8" x14ac:dyDescent="0.25">
      <c r="B18" s="80"/>
      <c r="C18" s="81" t="s">
        <v>9</v>
      </c>
      <c r="D18" s="82"/>
      <c r="E18" s="83">
        <f>+TGT!M18+TGP!M18+ANR!M18</f>
        <v>28130.4912</v>
      </c>
      <c r="F18" s="84"/>
    </row>
    <row r="19" spans="2:8" x14ac:dyDescent="0.25">
      <c r="B19" s="80"/>
      <c r="C19" s="81" t="s">
        <v>8</v>
      </c>
      <c r="D19" s="82"/>
      <c r="E19" s="83">
        <f>+TGT!M19+TGP!M19+ANR!M19</f>
        <v>28130.4912</v>
      </c>
      <c r="F19" s="84"/>
    </row>
    <row r="20" spans="2:8" x14ac:dyDescent="0.25">
      <c r="B20" s="80"/>
      <c r="C20" s="81" t="s">
        <v>7</v>
      </c>
      <c r="D20" s="82"/>
      <c r="E20" s="83">
        <f>+TGT!M20+TGP!M20+ANR!M20</f>
        <v>27223.055999999997</v>
      </c>
      <c r="F20" s="84"/>
    </row>
    <row r="21" spans="2:8" x14ac:dyDescent="0.25">
      <c r="B21" s="80"/>
      <c r="C21" s="81" t="s">
        <v>6</v>
      </c>
      <c r="D21" s="82"/>
      <c r="E21" s="83">
        <f>+TGT!M21+TGP!M21+ANR!M21</f>
        <v>28130.4912</v>
      </c>
      <c r="F21" s="84"/>
    </row>
    <row r="22" spans="2:8" x14ac:dyDescent="0.25">
      <c r="B22" s="80"/>
      <c r="C22" s="82" t="s">
        <v>10</v>
      </c>
      <c r="D22" s="82"/>
      <c r="E22" s="83">
        <f>+TGT!M22+TGP!M22+ANR!M22</f>
        <v>27223.055999999997</v>
      </c>
      <c r="F22" s="84"/>
    </row>
    <row r="23" spans="2:8" x14ac:dyDescent="0.25">
      <c r="B23" s="80"/>
      <c r="C23" s="81" t="s">
        <v>11</v>
      </c>
      <c r="D23" s="82"/>
      <c r="E23" s="83">
        <f>+TGT!M23+TGP!M23+ANR!M23</f>
        <v>28130.4912</v>
      </c>
      <c r="F23" s="84"/>
    </row>
    <row r="24" spans="2:8" x14ac:dyDescent="0.25">
      <c r="B24" s="80">
        <v>2014</v>
      </c>
      <c r="C24" s="81" t="s">
        <v>5</v>
      </c>
      <c r="D24" s="82"/>
      <c r="E24" s="83">
        <f>+TGT!M24+TGP!M24+ANR!M24</f>
        <v>28130.4912</v>
      </c>
      <c r="F24" s="84"/>
    </row>
    <row r="25" spans="2:8" x14ac:dyDescent="0.25">
      <c r="B25" s="80"/>
      <c r="C25" s="81" t="s">
        <v>4</v>
      </c>
      <c r="D25" s="82"/>
      <c r="E25" s="83">
        <f>+TGT!M25+TGP!M25+ANR!M25</f>
        <v>25408.185599999997</v>
      </c>
      <c r="F25" s="84"/>
    </row>
    <row r="26" spans="2:8" x14ac:dyDescent="0.25">
      <c r="B26" s="80"/>
      <c r="C26" s="81" t="s">
        <v>3</v>
      </c>
      <c r="D26" s="82"/>
      <c r="E26" s="83">
        <f>+TGT!M26+TGP!M26+ANR!M26</f>
        <v>55610.491200000004</v>
      </c>
      <c r="F26" s="84"/>
    </row>
    <row r="27" spans="2:8" x14ac:dyDescent="0.25">
      <c r="B27" s="80"/>
      <c r="C27" s="81" t="s">
        <v>2</v>
      </c>
      <c r="D27" s="82"/>
      <c r="E27" s="83">
        <f>+TGT!M27+TGP!M27+ANR!M27</f>
        <v>71863.305999999997</v>
      </c>
      <c r="F27" s="84"/>
    </row>
    <row r="28" spans="2:8" x14ac:dyDescent="0.25">
      <c r="B28" s="80"/>
      <c r="C28" s="81" t="s">
        <v>1</v>
      </c>
      <c r="D28" s="82"/>
      <c r="E28" s="83">
        <f>+TGT!M28+TGP!M28+ANR!M28</f>
        <v>67325.741200000004</v>
      </c>
      <c r="F28" s="84"/>
    </row>
    <row r="29" spans="2:8" ht="15.75" thickBot="1" x14ac:dyDescent="0.3">
      <c r="B29" s="85"/>
      <c r="C29" s="73"/>
      <c r="D29" s="72"/>
      <c r="E29" s="74"/>
      <c r="F29" s="89">
        <f>SUM(E17:E28)</f>
        <v>442529.34799999994</v>
      </c>
      <c r="G29" s="106">
        <v>2395495.1199999996</v>
      </c>
      <c r="H29" s="107">
        <f>F29/G29</f>
        <v>0.18473398017191536</v>
      </c>
    </row>
    <row r="30" spans="2:8" x14ac:dyDescent="0.25">
      <c r="B30" s="80">
        <v>2014</v>
      </c>
      <c r="C30" s="81" t="s">
        <v>0</v>
      </c>
      <c r="D30" s="82"/>
      <c r="E30" s="83">
        <f>+TGT!M30+TGP!M30+ANR!M30</f>
        <v>66418.305999999997</v>
      </c>
      <c r="F30" s="84"/>
    </row>
    <row r="31" spans="2:8" x14ac:dyDescent="0.25">
      <c r="B31" s="80"/>
      <c r="C31" s="81" t="s">
        <v>9</v>
      </c>
      <c r="D31" s="82"/>
      <c r="E31" s="83">
        <f>+TGT!M31+TGP!M31+ANR!M31</f>
        <v>67325.741200000004</v>
      </c>
      <c r="F31" s="84"/>
    </row>
    <row r="32" spans="2:8" x14ac:dyDescent="0.25">
      <c r="B32" s="80"/>
      <c r="C32" s="81" t="s">
        <v>8</v>
      </c>
      <c r="D32" s="82"/>
      <c r="E32" s="83">
        <f>+TGT!M32+TGP!M32+ANR!M32</f>
        <v>67325.741200000004</v>
      </c>
      <c r="F32" s="84"/>
    </row>
    <row r="33" spans="2:8" x14ac:dyDescent="0.25">
      <c r="B33" s="80"/>
      <c r="C33" s="81" t="s">
        <v>7</v>
      </c>
      <c r="D33" s="82"/>
      <c r="E33" s="83">
        <f>+TGT!M33+TGP!M33+ANR!M33</f>
        <v>66418.305999999997</v>
      </c>
      <c r="F33" s="84"/>
    </row>
    <row r="34" spans="2:8" x14ac:dyDescent="0.25">
      <c r="B34" s="80"/>
      <c r="C34" s="81" t="s">
        <v>6</v>
      </c>
      <c r="D34" s="82"/>
      <c r="E34" s="83">
        <f>+TGT!M34+TGP!M34+ANR!M34</f>
        <v>67325.741200000004</v>
      </c>
      <c r="F34" s="84"/>
    </row>
    <row r="35" spans="2:8" x14ac:dyDescent="0.25">
      <c r="B35" s="80"/>
      <c r="C35" s="82" t="s">
        <v>10</v>
      </c>
      <c r="D35" s="82"/>
      <c r="E35" s="83">
        <f>+TGT!M35+TGP!M35+ANR!M35</f>
        <v>71893.305999999997</v>
      </c>
      <c r="F35" s="84"/>
    </row>
    <row r="36" spans="2:8" x14ac:dyDescent="0.25">
      <c r="B36" s="80"/>
      <c r="C36" s="81" t="s">
        <v>11</v>
      </c>
      <c r="D36" s="82"/>
      <c r="E36" s="83">
        <f>+TGT!M36+TGP!M36+ANR!M36</f>
        <v>72800.741200000004</v>
      </c>
      <c r="F36" s="84"/>
    </row>
    <row r="37" spans="2:8" x14ac:dyDescent="0.25">
      <c r="B37" s="80">
        <v>2015</v>
      </c>
      <c r="C37" s="81" t="s">
        <v>5</v>
      </c>
      <c r="D37" s="82"/>
      <c r="E37" s="83">
        <f>+TGT!M37+TGP!M37+ANR!M37</f>
        <v>72800.741200000004</v>
      </c>
      <c r="F37" s="84"/>
    </row>
    <row r="38" spans="2:8" x14ac:dyDescent="0.25">
      <c r="B38" s="80"/>
      <c r="C38" s="81" t="s">
        <v>4</v>
      </c>
      <c r="D38" s="82"/>
      <c r="E38" s="83">
        <f>+TGT!M38+TGP!M38+ANR!M38</f>
        <v>70078.435599999997</v>
      </c>
      <c r="F38" s="84"/>
    </row>
    <row r="39" spans="2:8" x14ac:dyDescent="0.25">
      <c r="B39" s="80"/>
      <c r="C39" s="81" t="s">
        <v>3</v>
      </c>
      <c r="D39" s="82"/>
      <c r="E39" s="83">
        <f>+TGT!M39+TGP!M39+ANR!M39</f>
        <v>72800.741200000004</v>
      </c>
      <c r="F39" s="84"/>
    </row>
    <row r="40" spans="2:8" x14ac:dyDescent="0.25">
      <c r="B40" s="80"/>
      <c r="C40" s="81" t="s">
        <v>2</v>
      </c>
      <c r="D40" s="82"/>
      <c r="E40" s="83">
        <f>+TGT!M40+TGP!M40+ANR!M40</f>
        <v>71893.305999999997</v>
      </c>
      <c r="F40" s="84"/>
    </row>
    <row r="41" spans="2:8" x14ac:dyDescent="0.25">
      <c r="B41" s="80"/>
      <c r="C41" s="81" t="s">
        <v>1</v>
      </c>
      <c r="D41" s="82"/>
      <c r="E41" s="83">
        <f>+TGT!M41+TGP!M41+ANR!M41</f>
        <v>72800.741200000004</v>
      </c>
      <c r="F41" s="84"/>
    </row>
    <row r="42" spans="2:8" ht="15.75" thickBot="1" x14ac:dyDescent="0.3">
      <c r="B42" s="85"/>
      <c r="C42" s="73"/>
      <c r="D42" s="72"/>
      <c r="E42" s="74"/>
      <c r="F42" s="89">
        <f>SUM(E30:E41)</f>
        <v>839881.848</v>
      </c>
      <c r="G42" s="106">
        <v>3039227.6770000001</v>
      </c>
      <c r="H42" s="107">
        <f>F42/G42</f>
        <v>0.27634713067269817</v>
      </c>
    </row>
    <row r="43" spans="2:8" x14ac:dyDescent="0.25">
      <c r="B43" s="80">
        <v>2015</v>
      </c>
      <c r="C43" s="81" t="s">
        <v>0</v>
      </c>
      <c r="D43" s="82"/>
      <c r="E43" s="83">
        <f>+TGT!M43+TGP!M43+ANR!M43</f>
        <v>71893.305999999997</v>
      </c>
      <c r="F43" s="84"/>
    </row>
    <row r="44" spans="2:8" x14ac:dyDescent="0.25">
      <c r="B44" s="80"/>
      <c r="C44" s="81" t="s">
        <v>9</v>
      </c>
      <c r="D44" s="82"/>
      <c r="E44" s="83">
        <f>+TGT!M44+TGP!M44+ANR!M44</f>
        <v>72800.741200000004</v>
      </c>
      <c r="F44" s="84"/>
    </row>
    <row r="45" spans="2:8" x14ac:dyDescent="0.25">
      <c r="B45" s="80"/>
      <c r="C45" s="81" t="s">
        <v>8</v>
      </c>
      <c r="D45" s="82"/>
      <c r="E45" s="83">
        <f>+TGT!M45+TGP!M45+ANR!M45</f>
        <v>72800.741200000004</v>
      </c>
      <c r="F45" s="84"/>
    </row>
    <row r="46" spans="2:8" x14ac:dyDescent="0.25">
      <c r="B46" s="80"/>
      <c r="C46" s="81" t="s">
        <v>7</v>
      </c>
      <c r="D46" s="82"/>
      <c r="E46" s="83">
        <f>+TGT!M46+TGP!M46+ANR!M46</f>
        <v>71893.305999999997</v>
      </c>
      <c r="F46" s="84"/>
    </row>
    <row r="47" spans="2:8" x14ac:dyDescent="0.25">
      <c r="B47" s="80"/>
      <c r="C47" s="81" t="s">
        <v>6</v>
      </c>
      <c r="D47" s="82"/>
      <c r="E47" s="83">
        <f>+TGT!M47+TGP!M47+ANR!M47</f>
        <v>72800.741200000004</v>
      </c>
      <c r="F47" s="84"/>
    </row>
    <row r="48" spans="2:8" x14ac:dyDescent="0.25">
      <c r="B48" s="80"/>
      <c r="C48" s="82" t="s">
        <v>10</v>
      </c>
      <c r="D48" s="82"/>
      <c r="E48" s="83">
        <f>+TGT!M48+TGP!M48+ANR!M48</f>
        <v>71120.055999999997</v>
      </c>
      <c r="F48" s="84"/>
    </row>
    <row r="49" spans="2:8" x14ac:dyDescent="0.25">
      <c r="B49" s="80"/>
      <c r="C49" s="81" t="s">
        <v>11</v>
      </c>
      <c r="D49" s="82"/>
      <c r="E49" s="83">
        <f>+TGT!M49+TGP!M49+ANR!M49</f>
        <v>72027.491200000004</v>
      </c>
      <c r="F49" s="84"/>
    </row>
    <row r="50" spans="2:8" x14ac:dyDescent="0.25">
      <c r="B50" s="80">
        <v>2016</v>
      </c>
      <c r="C50" s="81" t="s">
        <v>5</v>
      </c>
      <c r="D50" s="82"/>
      <c r="E50" s="83">
        <f>+TGT!M50+TGP!M50+ANR!M50</f>
        <v>72027.491200000004</v>
      </c>
      <c r="F50" s="84"/>
    </row>
    <row r="51" spans="2:8" x14ac:dyDescent="0.25">
      <c r="B51" s="80"/>
      <c r="C51" s="81" t="s">
        <v>4</v>
      </c>
      <c r="D51" s="82"/>
      <c r="E51" s="83">
        <f>+TGT!M51+TGP!M51+ANR!M51</f>
        <v>69305.185599999997</v>
      </c>
      <c r="F51" s="84"/>
    </row>
    <row r="52" spans="2:8" x14ac:dyDescent="0.25">
      <c r="B52" s="80"/>
      <c r="C52" s="81" t="s">
        <v>3</v>
      </c>
      <c r="D52" s="82"/>
      <c r="E52" s="83">
        <f>+TGT!M52+TGP!M52+ANR!M52</f>
        <v>72027.491200000004</v>
      </c>
      <c r="F52" s="84"/>
    </row>
    <row r="53" spans="2:8" x14ac:dyDescent="0.25">
      <c r="B53" s="80"/>
      <c r="C53" s="81" t="s">
        <v>2</v>
      </c>
      <c r="D53" s="82"/>
      <c r="E53" s="83">
        <f>+TGT!M53+TGP!M53+ANR!M53</f>
        <v>72560.055999999997</v>
      </c>
      <c r="F53" s="84"/>
    </row>
    <row r="54" spans="2:8" x14ac:dyDescent="0.25">
      <c r="B54" s="80"/>
      <c r="C54" s="81" t="s">
        <v>1</v>
      </c>
      <c r="D54" s="82"/>
      <c r="E54" s="83">
        <f>+TGT!M54+TGP!M54+ANR!M54</f>
        <v>73587.491200000004</v>
      </c>
      <c r="F54" s="84"/>
    </row>
    <row r="55" spans="2:8" ht="15.75" thickBot="1" x14ac:dyDescent="0.3">
      <c r="B55" s="85"/>
      <c r="C55" s="73"/>
      <c r="D55" s="72"/>
      <c r="E55" s="74"/>
      <c r="F55" s="89">
        <f>SUM(E43:E54)</f>
        <v>864844.098</v>
      </c>
      <c r="G55" s="106">
        <v>3046410.4372</v>
      </c>
      <c r="H55" s="107">
        <f>F55/G55</f>
        <v>0.28388955323921838</v>
      </c>
    </row>
    <row r="56" spans="2:8" x14ac:dyDescent="0.25">
      <c r="B56" s="80">
        <v>2016</v>
      </c>
      <c r="C56" s="81" t="s">
        <v>0</v>
      </c>
      <c r="D56" s="82"/>
      <c r="E56" s="83">
        <f>+TGT!M56+TGP!M56+ANR!M56</f>
        <v>72680.055999999997</v>
      </c>
      <c r="F56" s="84"/>
    </row>
    <row r="57" spans="2:8" x14ac:dyDescent="0.25">
      <c r="B57" s="80"/>
      <c r="C57" s="81" t="s">
        <v>9</v>
      </c>
      <c r="D57" s="82"/>
      <c r="E57" s="83">
        <f>+TGT!M57+TGP!M57+ANR!M57</f>
        <v>73587.491200000004</v>
      </c>
      <c r="F57" s="84"/>
    </row>
    <row r="58" spans="2:8" x14ac:dyDescent="0.25">
      <c r="B58" s="80"/>
      <c r="C58" s="81" t="s">
        <v>8</v>
      </c>
      <c r="D58" s="82"/>
      <c r="E58" s="83">
        <f>+TGT!M58+TGP!M58+ANR!M58</f>
        <v>86139.491200000004</v>
      </c>
      <c r="F58" s="84"/>
    </row>
    <row r="59" spans="2:8" x14ac:dyDescent="0.25">
      <c r="B59" s="80"/>
      <c r="C59" s="81" t="s">
        <v>7</v>
      </c>
      <c r="D59" s="82"/>
      <c r="E59" s="83">
        <f>+TGT!M59+TGP!M59+ANR!M59</f>
        <v>85232.055999999997</v>
      </c>
      <c r="F59" s="84"/>
    </row>
    <row r="60" spans="2:8" x14ac:dyDescent="0.25">
      <c r="B60" s="80"/>
      <c r="C60" s="81" t="s">
        <v>6</v>
      </c>
      <c r="D60" s="82"/>
      <c r="E60" s="83">
        <f>+TGT!M60+TGP!M60+ANR!M60</f>
        <v>86139.491200000004</v>
      </c>
      <c r="F60" s="84"/>
    </row>
    <row r="61" spans="2:8" x14ac:dyDescent="0.25">
      <c r="B61" s="80"/>
      <c r="C61" s="82" t="s">
        <v>10</v>
      </c>
      <c r="D61" s="82"/>
      <c r="E61" s="83">
        <f>+TGT!M61+TGP!M61+ANR!M61</f>
        <v>85235.055999999997</v>
      </c>
      <c r="F61" s="84"/>
    </row>
    <row r="62" spans="2:8" x14ac:dyDescent="0.25">
      <c r="B62" s="80"/>
      <c r="C62" s="81" t="s">
        <v>11</v>
      </c>
      <c r="D62" s="82"/>
      <c r="E62" s="83">
        <f>+TGT!M62+TGP!M62+ANR!M62</f>
        <v>86142.491200000004</v>
      </c>
      <c r="F62" s="84"/>
    </row>
    <row r="63" spans="2:8" x14ac:dyDescent="0.25">
      <c r="B63" s="80">
        <v>2017</v>
      </c>
      <c r="C63" s="81" t="s">
        <v>5</v>
      </c>
      <c r="D63" s="82"/>
      <c r="E63" s="83">
        <f>+TGT!M63+TGP!M63+ANR!M63</f>
        <v>85161.651199999993</v>
      </c>
      <c r="F63" s="84"/>
    </row>
    <row r="64" spans="2:8" x14ac:dyDescent="0.25">
      <c r="B64" s="80"/>
      <c r="C64" s="81" t="s">
        <v>4</v>
      </c>
      <c r="D64" s="82"/>
      <c r="E64" s="83">
        <f>+TGT!M64+TGP!M64+ANR!M64</f>
        <v>83410.060800000007</v>
      </c>
      <c r="F64" s="84"/>
    </row>
    <row r="65" spans="2:8" x14ac:dyDescent="0.25">
      <c r="B65" s="80"/>
      <c r="C65" s="81" t="s">
        <v>3</v>
      </c>
      <c r="D65" s="82"/>
      <c r="E65" s="83">
        <f>+TGT!M65+TGP!M65+ANR!M65</f>
        <v>85161.651199999993</v>
      </c>
      <c r="F65" s="84"/>
    </row>
    <row r="66" spans="2:8" x14ac:dyDescent="0.25">
      <c r="B66" s="80"/>
      <c r="C66" s="81" t="s">
        <v>2</v>
      </c>
      <c r="D66" s="82"/>
      <c r="E66" s="83">
        <f>+TGT!M66+TGP!M66+ANR!M66</f>
        <v>84285.856</v>
      </c>
      <c r="F66" s="84"/>
    </row>
    <row r="67" spans="2:8" x14ac:dyDescent="0.25">
      <c r="B67" s="80"/>
      <c r="C67" s="81" t="s">
        <v>1</v>
      </c>
      <c r="D67" s="82"/>
      <c r="E67" s="83">
        <f>+TGT!M67+TGP!M67+ANR!M67</f>
        <v>85161.651199999993</v>
      </c>
      <c r="F67" s="84"/>
    </row>
    <row r="68" spans="2:8" ht="15.75" thickBot="1" x14ac:dyDescent="0.3">
      <c r="B68" s="85"/>
      <c r="C68" s="73"/>
      <c r="D68" s="72"/>
      <c r="E68" s="74"/>
      <c r="F68" s="89">
        <f>SUM(E56:E67)</f>
        <v>998337.00319999992</v>
      </c>
      <c r="G68" s="106">
        <v>3377819.9079999998</v>
      </c>
      <c r="H68" s="107">
        <f>F68/G68</f>
        <v>0.2955566105923963</v>
      </c>
    </row>
    <row r="69" spans="2:8" x14ac:dyDescent="0.25">
      <c r="B69" s="80">
        <v>2017</v>
      </c>
      <c r="C69" s="81" t="s">
        <v>0</v>
      </c>
      <c r="D69" s="82"/>
      <c r="E69" s="83">
        <f>+TGT!M69+TGP!M69+ANR!M69</f>
        <v>84285.856</v>
      </c>
      <c r="F69" s="84"/>
    </row>
    <row r="70" spans="2:8" x14ac:dyDescent="0.25">
      <c r="B70" s="80"/>
      <c r="C70" s="81" t="s">
        <v>9</v>
      </c>
      <c r="D70" s="82"/>
      <c r="E70" s="83">
        <f>+TGT!M70+TGP!M70+ANR!M70</f>
        <v>85161.651199999993</v>
      </c>
      <c r="F70" s="84"/>
    </row>
    <row r="71" spans="2:8" x14ac:dyDescent="0.25">
      <c r="B71" s="80"/>
      <c r="C71" s="81" t="s">
        <v>8</v>
      </c>
      <c r="D71" s="82"/>
      <c r="E71" s="83">
        <f>+TGT!M71+TGP!M71+ANR!M71</f>
        <v>85161.651199999993</v>
      </c>
      <c r="F71" s="84"/>
    </row>
    <row r="72" spans="2:8" x14ac:dyDescent="0.25">
      <c r="B72" s="80"/>
      <c r="C72" s="81" t="s">
        <v>7</v>
      </c>
      <c r="D72" s="82"/>
      <c r="E72" s="83">
        <f>+TGT!M72+TGP!M72+ANR!M72</f>
        <v>84285.856</v>
      </c>
      <c r="F72" s="84"/>
    </row>
    <row r="73" spans="2:8" x14ac:dyDescent="0.25">
      <c r="B73" s="80"/>
      <c r="C73" s="81" t="s">
        <v>6</v>
      </c>
      <c r="D73" s="82"/>
      <c r="E73" s="83">
        <f>+TGT!M73+TGP!M73+ANR!M73</f>
        <v>85161.651199999993</v>
      </c>
      <c r="F73" s="84"/>
    </row>
    <row r="74" spans="2:8" x14ac:dyDescent="0.25">
      <c r="B74" s="80"/>
      <c r="C74" s="82" t="s">
        <v>10</v>
      </c>
      <c r="D74" s="82"/>
      <c r="E74" s="83">
        <f>+TGT!M74+TGP!M74+ANR!M74</f>
        <v>84287.356</v>
      </c>
      <c r="F74" s="84"/>
    </row>
    <row r="75" spans="2:8" x14ac:dyDescent="0.25">
      <c r="B75" s="80"/>
      <c r="C75" s="81" t="s">
        <v>11</v>
      </c>
      <c r="D75" s="82"/>
      <c r="E75" s="83">
        <f>+TGT!M75+TGP!M75+ANR!M75</f>
        <v>85163.151199999993</v>
      </c>
      <c r="F75" s="84"/>
    </row>
    <row r="76" spans="2:8" x14ac:dyDescent="0.25">
      <c r="B76" s="87">
        <v>2018</v>
      </c>
      <c r="C76" s="81" t="s">
        <v>5</v>
      </c>
      <c r="D76" s="82"/>
      <c r="E76" s="83">
        <f>+TGT!M76+TGP!M76+ANR!M76</f>
        <v>86143.991199999989</v>
      </c>
      <c r="F76" s="84"/>
    </row>
    <row r="77" spans="2:8" x14ac:dyDescent="0.25">
      <c r="B77" s="80"/>
      <c r="C77" s="81" t="s">
        <v>4</v>
      </c>
      <c r="D77" s="82"/>
      <c r="E77" s="83">
        <f>+TGT!M77+TGP!M77+ANR!M77</f>
        <v>83421.685599999997</v>
      </c>
      <c r="F77" s="84"/>
    </row>
    <row r="78" spans="2:8" x14ac:dyDescent="0.25">
      <c r="B78" s="80"/>
      <c r="C78" s="81" t="s">
        <v>3</v>
      </c>
      <c r="D78" s="82"/>
      <c r="E78" s="83">
        <f>+TGT!M78+TGP!M78+ANR!M78</f>
        <v>86143.991199999989</v>
      </c>
      <c r="F78" s="84"/>
    </row>
    <row r="79" spans="2:8" x14ac:dyDescent="0.25">
      <c r="B79" s="80"/>
      <c r="C79" s="88" t="s">
        <v>2</v>
      </c>
      <c r="D79" s="82"/>
      <c r="E79" s="83">
        <f>+TGT!M79+TGP!M79+ANR!M79</f>
        <v>84287.356</v>
      </c>
      <c r="F79" s="84"/>
    </row>
    <row r="80" spans="2:8" x14ac:dyDescent="0.25">
      <c r="B80" s="80"/>
      <c r="C80" s="81" t="s">
        <v>1</v>
      </c>
      <c r="D80" s="82"/>
      <c r="E80" s="83">
        <f>+TGT!M80+TGP!M80+ANR!M80</f>
        <v>85163.151199999993</v>
      </c>
      <c r="F80" s="84"/>
    </row>
    <row r="81" spans="2:8" ht="15.75" thickBot="1" x14ac:dyDescent="0.3">
      <c r="B81" s="85"/>
      <c r="C81" s="73"/>
      <c r="D81" s="72"/>
      <c r="E81" s="74"/>
      <c r="F81" s="89">
        <f>SUM(E69:E80)</f>
        <v>1018667.3479999999</v>
      </c>
      <c r="G81" s="106">
        <v>3549844.0980000007</v>
      </c>
      <c r="H81" s="107">
        <f>F81/G81</f>
        <v>0.28696115093446556</v>
      </c>
    </row>
    <row r="82" spans="2:8" x14ac:dyDescent="0.25">
      <c r="B82" s="80">
        <v>2018</v>
      </c>
      <c r="C82" s="81" t="s">
        <v>0</v>
      </c>
      <c r="D82" s="82"/>
      <c r="E82" s="83">
        <f>+TGT!M82+TGP!M82+ANR!M82</f>
        <v>84287.356</v>
      </c>
      <c r="F82" s="84"/>
    </row>
    <row r="83" spans="2:8" x14ac:dyDescent="0.25">
      <c r="B83" s="80"/>
      <c r="C83" s="81" t="s">
        <v>9</v>
      </c>
      <c r="D83" s="82"/>
      <c r="E83" s="83">
        <f>+TGT!M83+TGP!M83+ANR!M83</f>
        <v>85163.151199999993</v>
      </c>
      <c r="F83" s="84"/>
    </row>
    <row r="84" spans="2:8" x14ac:dyDescent="0.25">
      <c r="B84" s="80"/>
      <c r="C84" s="81" t="s">
        <v>8</v>
      </c>
      <c r="D84" s="82"/>
      <c r="E84" s="83">
        <f>+TGT!M84+TGP!M84+ANR!M84</f>
        <v>85163.151199999993</v>
      </c>
      <c r="F84" s="84"/>
    </row>
    <row r="85" spans="2:8" x14ac:dyDescent="0.25">
      <c r="B85" s="80"/>
      <c r="C85" s="81" t="s">
        <v>7</v>
      </c>
      <c r="D85" s="82"/>
      <c r="E85" s="83">
        <f>+TGT!M85+TGP!M85+ANR!M85</f>
        <v>84287.356</v>
      </c>
      <c r="F85" s="84"/>
    </row>
    <row r="86" spans="2:8" x14ac:dyDescent="0.25">
      <c r="B86" s="80"/>
      <c r="C86" s="81" t="s">
        <v>6</v>
      </c>
      <c r="D86" s="82"/>
      <c r="E86" s="83">
        <f>+TGT!M86+TGP!M86+ANR!M86</f>
        <v>85163.151199999993</v>
      </c>
      <c r="F86" s="84"/>
    </row>
    <row r="87" spans="2:8" x14ac:dyDescent="0.25">
      <c r="B87" s="80"/>
      <c r="C87" s="82" t="s">
        <v>10</v>
      </c>
      <c r="D87" s="82"/>
      <c r="E87" s="83">
        <f>+TGT!M87+TGP!M87+ANR!M87</f>
        <v>83726.856</v>
      </c>
      <c r="F87" s="84"/>
    </row>
    <row r="88" spans="2:8" x14ac:dyDescent="0.25">
      <c r="B88" s="80"/>
      <c r="C88" s="81" t="s">
        <v>11</v>
      </c>
      <c r="D88" s="82"/>
      <c r="E88" s="83">
        <f>+TGT!M88+TGP!M88+ANR!M88</f>
        <v>84602.651200000008</v>
      </c>
      <c r="F88" s="84"/>
    </row>
    <row r="89" spans="2:8" x14ac:dyDescent="0.25">
      <c r="B89" s="87">
        <v>2019</v>
      </c>
      <c r="C89" s="81" t="s">
        <v>5</v>
      </c>
      <c r="D89" s="82"/>
      <c r="E89" s="83">
        <f>+TGT!M89+TGP!M89+ANR!M89</f>
        <v>84602.651200000008</v>
      </c>
      <c r="F89" s="84"/>
    </row>
    <row r="90" spans="2:8" x14ac:dyDescent="0.25">
      <c r="B90" s="80"/>
      <c r="C90" s="81" t="s">
        <v>4</v>
      </c>
      <c r="D90" s="82"/>
      <c r="E90" s="83">
        <f>+TGT!M90+TGP!M90+ANR!M90</f>
        <v>81975.265599999999</v>
      </c>
      <c r="F90" s="84"/>
    </row>
    <row r="91" spans="2:8" x14ac:dyDescent="0.25">
      <c r="B91" s="80"/>
      <c r="C91" s="81" t="s">
        <v>3</v>
      </c>
      <c r="D91" s="82"/>
      <c r="E91" s="83">
        <f>+TGT!M91+TGP!M91+ANR!M91</f>
        <v>84602.651200000008</v>
      </c>
      <c r="F91" s="84"/>
    </row>
    <row r="92" spans="2:8" x14ac:dyDescent="0.25">
      <c r="B92" s="80"/>
      <c r="C92" s="88" t="s">
        <v>2</v>
      </c>
      <c r="D92" s="82"/>
      <c r="E92" s="83">
        <f>+TGT!M92+TGP!M92+ANR!M92</f>
        <v>96384.055999999997</v>
      </c>
      <c r="F92" s="84"/>
    </row>
    <row r="93" spans="2:8" x14ac:dyDescent="0.25">
      <c r="B93" s="80"/>
      <c r="C93" s="81" t="s">
        <v>1</v>
      </c>
      <c r="D93" s="82"/>
      <c r="E93" s="83">
        <f>+TGT!M93+TGP!M93+ANR!M93</f>
        <v>97259.851200000005</v>
      </c>
      <c r="F93" s="84"/>
    </row>
    <row r="94" spans="2:8" ht="15.75" thickBot="1" x14ac:dyDescent="0.3">
      <c r="B94" s="85"/>
      <c r="C94" s="73"/>
      <c r="D94" s="72"/>
      <c r="E94" s="74"/>
      <c r="F94" s="89">
        <f>SUM(E82:E93)</f>
        <v>1037218.1479999999</v>
      </c>
      <c r="G94" s="106">
        <v>3425534.3879999993</v>
      </c>
      <c r="H94" s="107">
        <f>F94/G94</f>
        <v>0.30279017242783557</v>
      </c>
    </row>
    <row r="95" spans="2:8" x14ac:dyDescent="0.25">
      <c r="B95" s="80">
        <v>2019</v>
      </c>
      <c r="C95" s="81" t="s">
        <v>0</v>
      </c>
      <c r="D95" s="82"/>
      <c r="E95" s="83">
        <f>+TGT!M95+TGP!M95+ANR!M95</f>
        <v>96384.055999999997</v>
      </c>
      <c r="F95" s="84"/>
    </row>
    <row r="96" spans="2:8" x14ac:dyDescent="0.25">
      <c r="B96" s="80"/>
      <c r="C96" s="81" t="s">
        <v>9</v>
      </c>
      <c r="D96" s="82"/>
      <c r="E96" s="83">
        <f>+TGT!M96+TGP!M96+ANR!M96</f>
        <v>97259.851200000005</v>
      </c>
      <c r="F96" s="84"/>
    </row>
    <row r="97" spans="2:8" x14ac:dyDescent="0.25">
      <c r="B97" s="80"/>
      <c r="C97" s="81" t="s">
        <v>8</v>
      </c>
      <c r="D97" s="82"/>
      <c r="E97" s="83">
        <f>+TGT!M97+TGP!M97+ANR!M97</f>
        <v>97259.851200000005</v>
      </c>
      <c r="F97" s="84"/>
    </row>
    <row r="98" spans="2:8" x14ac:dyDescent="0.25">
      <c r="B98" s="80"/>
      <c r="C98" s="81" t="s">
        <v>7</v>
      </c>
      <c r="D98" s="82"/>
      <c r="E98" s="83">
        <f>+TGT!M98+TGP!M98+ANR!M98</f>
        <v>96384.055999999997</v>
      </c>
      <c r="F98" s="84"/>
    </row>
    <row r="99" spans="2:8" x14ac:dyDescent="0.25">
      <c r="B99" s="80"/>
      <c r="C99" s="81" t="s">
        <v>6</v>
      </c>
      <c r="D99" s="82"/>
      <c r="E99" s="83">
        <f>+TGT!M99+TGP!M99+ANR!M99</f>
        <v>97259.851200000005</v>
      </c>
      <c r="F99" s="84"/>
    </row>
    <row r="100" spans="2:8" x14ac:dyDescent="0.25">
      <c r="B100" s="80"/>
      <c r="C100" s="82" t="s">
        <v>10</v>
      </c>
      <c r="D100" s="82"/>
      <c r="E100" s="83">
        <f>+TGT!M100+TGP!M100+ANR!M100</f>
        <v>94172.555999999997</v>
      </c>
      <c r="F100" s="84"/>
    </row>
    <row r="101" spans="2:8" x14ac:dyDescent="0.25">
      <c r="B101" s="80"/>
      <c r="C101" s="81" t="s">
        <v>11</v>
      </c>
      <c r="D101" s="82"/>
      <c r="E101" s="83">
        <f>+TGT!M101+TGP!M101+ANR!M101</f>
        <v>95048.351200000005</v>
      </c>
      <c r="F101" s="84"/>
    </row>
    <row r="102" spans="2:8" x14ac:dyDescent="0.25">
      <c r="B102" s="80">
        <v>2020</v>
      </c>
      <c r="C102" s="81" t="s">
        <v>5</v>
      </c>
      <c r="D102" s="82"/>
      <c r="E102" s="83">
        <f>+TGT!M102+TGP!M102+ANR!M102</f>
        <v>95048.351200000005</v>
      </c>
      <c r="F102" s="84"/>
    </row>
    <row r="103" spans="2:8" x14ac:dyDescent="0.25">
      <c r="B103" s="80"/>
      <c r="C103" s="81" t="s">
        <v>4</v>
      </c>
      <c r="D103" s="82"/>
      <c r="E103" s="83">
        <f>+TGT!M103+TGP!M103+ANR!M103</f>
        <v>92420.965599999996</v>
      </c>
      <c r="F103" s="84"/>
    </row>
    <row r="104" spans="2:8" x14ac:dyDescent="0.25">
      <c r="B104" s="80"/>
      <c r="C104" s="81" t="s">
        <v>3</v>
      </c>
      <c r="D104" s="82"/>
      <c r="E104" s="83">
        <f>+TGT!M104+TGP!M104+ANR!M104</f>
        <v>95048.351200000005</v>
      </c>
      <c r="F104" s="84"/>
    </row>
    <row r="105" spans="2:8" x14ac:dyDescent="0.25">
      <c r="B105" s="80"/>
      <c r="C105" s="81" t="s">
        <v>2</v>
      </c>
      <c r="D105" s="82"/>
      <c r="E105" s="83">
        <f>+TGT!M105+TGP!M105+ANR!M105</f>
        <v>94172.555999999997</v>
      </c>
      <c r="F105" s="84"/>
    </row>
    <row r="106" spans="2:8" x14ac:dyDescent="0.25">
      <c r="B106" s="80"/>
      <c r="C106" s="81" t="s">
        <v>1</v>
      </c>
      <c r="D106" s="82"/>
      <c r="E106" s="83">
        <f>+TGT!M106+TGP!M106+ANR!M106</f>
        <v>95048.351200000005</v>
      </c>
      <c r="F106" s="84"/>
    </row>
    <row r="107" spans="2:8" ht="15.75" thickBot="1" x14ac:dyDescent="0.3">
      <c r="B107" s="85"/>
      <c r="C107" s="73"/>
      <c r="D107" s="72"/>
      <c r="E107" s="74"/>
      <c r="F107" s="89">
        <f>SUM(E95:E106)</f>
        <v>1145507.148</v>
      </c>
      <c r="G107" s="112">
        <v>3398649.9711999996</v>
      </c>
      <c r="H107" s="113">
        <f>F107/G107</f>
        <v>0.33704769767612841</v>
      </c>
    </row>
    <row r="108" spans="2:8" ht="15.75" thickBot="1" x14ac:dyDescent="0.3">
      <c r="B108" s="82"/>
      <c r="C108" s="81"/>
      <c r="D108" s="82"/>
      <c r="E108" s="83"/>
      <c r="F108" s="110">
        <f>SUM(F10:F107)</f>
        <v>6512138.1476000007</v>
      </c>
      <c r="G108" s="110">
        <f>SUM(G10:G107)</f>
        <v>24896152.079399999</v>
      </c>
      <c r="H108" s="111">
        <f>F108/G108</f>
        <v>0.2615720745451417</v>
      </c>
    </row>
    <row r="109" spans="2:8" ht="15.75" thickTop="1" x14ac:dyDescent="0.25">
      <c r="B109" s="82"/>
      <c r="C109" s="81"/>
      <c r="D109" s="82"/>
      <c r="E109" s="83"/>
      <c r="F109" s="108"/>
      <c r="G109" s="106"/>
      <c r="H109" s="107"/>
    </row>
    <row r="110" spans="2:8" x14ac:dyDescent="0.25">
      <c r="B110">
        <v>2020</v>
      </c>
      <c r="C110" s="2" t="s">
        <v>0</v>
      </c>
      <c r="E110" s="69">
        <f>+TGT!M110+TGP!M110+ANR!M110</f>
        <v>94172.555999999997</v>
      </c>
    </row>
    <row r="111" spans="2:8" x14ac:dyDescent="0.25">
      <c r="C111" s="2" t="s">
        <v>9</v>
      </c>
      <c r="E111" s="69">
        <f>+TGT!M111+TGP!M111+ANR!M111</f>
        <v>95048.351200000005</v>
      </c>
    </row>
    <row r="112" spans="2:8" x14ac:dyDescent="0.25">
      <c r="C112" s="2" t="s">
        <v>8</v>
      </c>
      <c r="E112" s="69">
        <f>+TGT!M112+TGP!M112+ANR!M112</f>
        <v>95048.351200000005</v>
      </c>
    </row>
    <row r="113" spans="3:5" x14ac:dyDescent="0.25">
      <c r="C113" s="2" t="s">
        <v>7</v>
      </c>
      <c r="E113" s="69">
        <f>+TGT!M113+TGP!M113+ANR!M113</f>
        <v>94172.555999999997</v>
      </c>
    </row>
    <row r="114" spans="3:5" x14ac:dyDescent="0.25">
      <c r="C114" s="2" t="s">
        <v>6</v>
      </c>
      <c r="E114" s="69">
        <f>+TGT!M114+TGP!M114+ANR!M114</f>
        <v>95048.351200000005</v>
      </c>
    </row>
  </sheetData>
  <printOptions horizontalCentered="1"/>
  <pageMargins left="0.7" right="0.7" top="0.75" bottom="0.5" header="0.3" footer="0.3"/>
  <pageSetup scale="50" orientation="portrait" horizontalDpi="1200" verticalDpi="1200" r:id="rId1"/>
  <headerFooter>
    <oddHeader>&amp;R&amp;14CASE NO. 2020-00289
ATTACHMENT 1
TO STAFF DR NO. 2-03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6782E-194B-4097-8F1C-88DC509D32B4}">
  <dimension ref="A1:AC228"/>
  <sheetViews>
    <sheetView zoomScaleNormal="100" workbookViewId="0"/>
  </sheetViews>
  <sheetFormatPr defaultRowHeight="15" x14ac:dyDescent="0.25"/>
  <cols>
    <col min="3" max="3" width="10.28515625" customWidth="1"/>
    <col min="4" max="4" width="9.140625" style="24"/>
    <col min="5" max="5" width="12.42578125" style="24" bestFit="1" customWidth="1"/>
    <col min="6" max="6" width="12.28515625" style="24" bestFit="1" customWidth="1"/>
    <col min="7" max="7" width="12.28515625" style="29" bestFit="1" customWidth="1"/>
    <col min="8" max="9" width="17.28515625" style="24" bestFit="1" customWidth="1"/>
    <col min="10" max="10" width="14.28515625" bestFit="1" customWidth="1"/>
    <col min="11" max="11" width="18.5703125" bestFit="1" customWidth="1"/>
    <col min="12" max="12" width="5.140625" customWidth="1"/>
    <col min="13" max="13" width="11.5703125" bestFit="1" customWidth="1"/>
    <col min="15" max="15" width="13.7109375" bestFit="1" customWidth="1"/>
    <col min="16" max="16" width="9.85546875" customWidth="1"/>
    <col min="17" max="17" width="9.7109375" bestFit="1" customWidth="1"/>
    <col min="18" max="18" width="12.42578125" bestFit="1" customWidth="1"/>
    <col min="19" max="19" width="12.28515625" bestFit="1" customWidth="1"/>
    <col min="20" max="20" width="10.140625" bestFit="1" customWidth="1"/>
    <col min="21" max="22" width="13.42578125" bestFit="1" customWidth="1"/>
    <col min="23" max="23" width="14.28515625" bestFit="1" customWidth="1"/>
    <col min="24" max="24" width="18.5703125" bestFit="1" customWidth="1"/>
    <col min="25" max="25" width="8.42578125" customWidth="1"/>
    <col min="26" max="26" width="10.140625" bestFit="1" customWidth="1"/>
    <col min="27" max="27" width="11.5703125" customWidth="1"/>
    <col min="28" max="28" width="11.140625" customWidth="1"/>
    <col min="29" max="29" width="13.85546875" customWidth="1"/>
  </cols>
  <sheetData>
    <row r="1" spans="1:13" x14ac:dyDescent="0.25">
      <c r="A1" s="109" t="s">
        <v>50</v>
      </c>
    </row>
    <row r="2" spans="1:13" ht="15.75" thickBot="1" x14ac:dyDescent="0.3">
      <c r="A2" s="6" t="s">
        <v>51</v>
      </c>
    </row>
    <row r="3" spans="1:13" ht="15.75" x14ac:dyDescent="0.25">
      <c r="C3" s="16" t="s">
        <v>39</v>
      </c>
      <c r="D3" s="25"/>
      <c r="E3" s="25"/>
      <c r="F3" s="30" t="s">
        <v>16</v>
      </c>
      <c r="G3" s="34" t="s">
        <v>19</v>
      </c>
      <c r="I3" s="43"/>
    </row>
    <row r="4" spans="1:13" ht="16.5" thickBot="1" x14ac:dyDescent="0.3">
      <c r="C4" s="19" t="s">
        <v>40</v>
      </c>
      <c r="D4" s="26"/>
      <c r="E4" s="26"/>
      <c r="F4" s="31" t="s">
        <v>18</v>
      </c>
      <c r="G4" s="35"/>
      <c r="I4" s="44"/>
    </row>
    <row r="5" spans="1:13" ht="15.75" x14ac:dyDescent="0.25">
      <c r="C5" s="9"/>
      <c r="D5" s="10"/>
      <c r="E5" s="10"/>
      <c r="F5" s="10"/>
      <c r="G5" s="32"/>
    </row>
    <row r="6" spans="1:13" ht="15.75" x14ac:dyDescent="0.25">
      <c r="C6" s="9" t="s">
        <v>26</v>
      </c>
      <c r="D6" s="10"/>
      <c r="E6" s="10"/>
      <c r="F6" s="10"/>
      <c r="K6" s="37"/>
    </row>
    <row r="7" spans="1:13" ht="15.75" x14ac:dyDescent="0.25">
      <c r="C7" s="11"/>
      <c r="D7" s="12"/>
      <c r="E7" s="10"/>
      <c r="F7" s="10" t="s">
        <v>28</v>
      </c>
      <c r="G7" s="10" t="s">
        <v>30</v>
      </c>
      <c r="H7" s="10" t="s">
        <v>28</v>
      </c>
      <c r="I7" s="10" t="s">
        <v>34</v>
      </c>
      <c r="J7" s="38" t="s">
        <v>33</v>
      </c>
      <c r="K7" s="38" t="s">
        <v>36</v>
      </c>
      <c r="M7" s="10" t="s">
        <v>32</v>
      </c>
    </row>
    <row r="8" spans="1:13" ht="15.75" x14ac:dyDescent="0.25">
      <c r="C8" s="11" t="s">
        <v>25</v>
      </c>
      <c r="D8" s="12" t="s">
        <v>15</v>
      </c>
      <c r="E8" s="12" t="s">
        <v>29</v>
      </c>
      <c r="F8" s="12" t="s">
        <v>27</v>
      </c>
      <c r="G8" s="12" t="s">
        <v>27</v>
      </c>
      <c r="H8" s="12" t="s">
        <v>38</v>
      </c>
      <c r="I8" s="12" t="s">
        <v>38</v>
      </c>
      <c r="J8" s="45" t="s">
        <v>35</v>
      </c>
      <c r="K8" s="45" t="s">
        <v>35</v>
      </c>
      <c r="M8" s="12" t="s">
        <v>12</v>
      </c>
    </row>
    <row r="9" spans="1:13" ht="15.75" x14ac:dyDescent="0.25">
      <c r="C9" s="11"/>
      <c r="D9" s="12"/>
      <c r="E9" s="12"/>
      <c r="F9" s="12"/>
      <c r="G9" s="12"/>
      <c r="H9" s="12"/>
      <c r="I9" s="12"/>
      <c r="J9" s="11"/>
      <c r="K9" s="12"/>
      <c r="M9" s="12"/>
    </row>
    <row r="10" spans="1:13" x14ac:dyDescent="0.25">
      <c r="B10">
        <v>2012</v>
      </c>
      <c r="C10" s="2" t="s">
        <v>11</v>
      </c>
      <c r="D10" s="24">
        <v>31</v>
      </c>
      <c r="E10" s="28">
        <v>6328</v>
      </c>
      <c r="F10" s="27">
        <v>0.2334</v>
      </c>
      <c r="G10" s="27">
        <f>+F10*D10</f>
        <v>7.2354000000000003</v>
      </c>
      <c r="H10" s="27">
        <v>0.09</v>
      </c>
      <c r="I10" s="27">
        <f t="shared" ref="I10:I15" si="0">+H10*D10</f>
        <v>2.79</v>
      </c>
      <c r="J10" s="60">
        <f t="shared" ref="J10:J15" si="1">+E10*G10</f>
        <v>45785.611199999999</v>
      </c>
      <c r="K10" s="60">
        <f t="shared" ref="K10:K15" si="2">+E10*I10</f>
        <v>17655.12</v>
      </c>
      <c r="M10" s="4">
        <f t="shared" ref="M10:M15" si="3">+J10-K10</f>
        <v>28130.4912</v>
      </c>
    </row>
    <row r="11" spans="1:13" x14ac:dyDescent="0.25">
      <c r="B11">
        <v>2013</v>
      </c>
      <c r="C11" s="2" t="s">
        <v>5</v>
      </c>
      <c r="D11" s="24">
        <v>31</v>
      </c>
      <c r="E11" s="28">
        <v>6328</v>
      </c>
      <c r="F11" s="27">
        <v>0.2334</v>
      </c>
      <c r="G11" s="27">
        <f t="shared" ref="G11:G15" si="4">+F11*D11</f>
        <v>7.2354000000000003</v>
      </c>
      <c r="H11" s="27">
        <v>0.09</v>
      </c>
      <c r="I11" s="27">
        <f t="shared" si="0"/>
        <v>2.79</v>
      </c>
      <c r="J11" s="60">
        <f t="shared" si="1"/>
        <v>45785.611199999999</v>
      </c>
      <c r="K11" s="60">
        <f t="shared" si="2"/>
        <v>17655.12</v>
      </c>
      <c r="M11" s="4">
        <f t="shared" si="3"/>
        <v>28130.4912</v>
      </c>
    </row>
    <row r="12" spans="1:13" x14ac:dyDescent="0.25">
      <c r="C12" s="2" t="s">
        <v>4</v>
      </c>
      <c r="D12" s="24">
        <v>28</v>
      </c>
      <c r="E12" s="28">
        <v>6328</v>
      </c>
      <c r="F12" s="27">
        <v>0.2334</v>
      </c>
      <c r="G12" s="27">
        <f t="shared" si="4"/>
        <v>6.5351999999999997</v>
      </c>
      <c r="H12" s="27">
        <v>0.09</v>
      </c>
      <c r="I12" s="27">
        <f t="shared" si="0"/>
        <v>2.52</v>
      </c>
      <c r="J12" s="60">
        <f t="shared" si="1"/>
        <v>41354.745599999995</v>
      </c>
      <c r="K12" s="60">
        <f t="shared" si="2"/>
        <v>15946.56</v>
      </c>
      <c r="M12" s="4">
        <f t="shared" si="3"/>
        <v>25408.185599999997</v>
      </c>
    </row>
    <row r="13" spans="1:13" x14ac:dyDescent="0.25">
      <c r="C13" s="2" t="s">
        <v>3</v>
      </c>
      <c r="D13" s="24">
        <v>31</v>
      </c>
      <c r="E13" s="28">
        <v>6328</v>
      </c>
      <c r="F13" s="27">
        <v>0.2334</v>
      </c>
      <c r="G13" s="27">
        <f t="shared" si="4"/>
        <v>7.2354000000000003</v>
      </c>
      <c r="H13" s="27">
        <v>0.09</v>
      </c>
      <c r="I13" s="27">
        <f t="shared" si="0"/>
        <v>2.79</v>
      </c>
      <c r="J13" s="60">
        <f t="shared" si="1"/>
        <v>45785.611199999999</v>
      </c>
      <c r="K13" s="60">
        <f t="shared" si="2"/>
        <v>17655.12</v>
      </c>
      <c r="M13" s="4">
        <f t="shared" si="3"/>
        <v>28130.4912</v>
      </c>
    </row>
    <row r="14" spans="1:13" x14ac:dyDescent="0.25">
      <c r="C14" s="2" t="s">
        <v>2</v>
      </c>
      <c r="D14" s="24">
        <v>30</v>
      </c>
      <c r="E14" s="28">
        <v>6328</v>
      </c>
      <c r="F14" s="27">
        <v>0.2334</v>
      </c>
      <c r="G14" s="27">
        <f t="shared" si="4"/>
        <v>7.0019999999999998</v>
      </c>
      <c r="H14" s="27">
        <v>0.09</v>
      </c>
      <c r="I14" s="27">
        <f t="shared" si="0"/>
        <v>2.6999999999999997</v>
      </c>
      <c r="J14" s="60">
        <f t="shared" si="1"/>
        <v>44308.655999999995</v>
      </c>
      <c r="K14" s="60">
        <f t="shared" si="2"/>
        <v>17085.599999999999</v>
      </c>
      <c r="M14" s="4">
        <f t="shared" si="3"/>
        <v>27223.055999999997</v>
      </c>
    </row>
    <row r="15" spans="1:13" x14ac:dyDescent="0.25">
      <c r="C15" s="2" t="s">
        <v>1</v>
      </c>
      <c r="D15" s="24">
        <v>31</v>
      </c>
      <c r="E15" s="28">
        <v>6328</v>
      </c>
      <c r="F15" s="27">
        <v>0.2334</v>
      </c>
      <c r="G15" s="27">
        <f t="shared" si="4"/>
        <v>7.2354000000000003</v>
      </c>
      <c r="H15" s="27">
        <v>0.09</v>
      </c>
      <c r="I15" s="27">
        <f t="shared" si="0"/>
        <v>2.79</v>
      </c>
      <c r="J15" s="60">
        <f t="shared" si="1"/>
        <v>45785.611199999999</v>
      </c>
      <c r="K15" s="60">
        <f t="shared" si="2"/>
        <v>17655.12</v>
      </c>
      <c r="M15" s="4">
        <f t="shared" si="3"/>
        <v>28130.4912</v>
      </c>
    </row>
    <row r="16" spans="1:13" x14ac:dyDescent="0.25">
      <c r="C16" s="2"/>
      <c r="E16" s="28"/>
      <c r="F16" s="27"/>
      <c r="G16" s="27"/>
      <c r="H16" s="27"/>
      <c r="I16" s="27"/>
      <c r="J16" s="60"/>
      <c r="K16" s="58"/>
      <c r="M16" s="4"/>
    </row>
    <row r="17" spans="2:13" x14ac:dyDescent="0.25">
      <c r="B17">
        <v>2013</v>
      </c>
      <c r="C17" s="2" t="s">
        <v>0</v>
      </c>
      <c r="D17" s="24">
        <v>30</v>
      </c>
      <c r="E17" s="28">
        <v>6328</v>
      </c>
      <c r="F17" s="27">
        <v>0.2334</v>
      </c>
      <c r="G17" s="27">
        <f t="shared" ref="G17:G28" si="5">+F17*D17</f>
        <v>7.0019999999999998</v>
      </c>
      <c r="H17" s="27">
        <v>0.09</v>
      </c>
      <c r="I17" s="27">
        <f t="shared" ref="I17:I28" si="6">+H17*D17</f>
        <v>2.6999999999999997</v>
      </c>
      <c r="J17" s="60">
        <f t="shared" ref="J17:J28" si="7">+E17*G17</f>
        <v>44308.655999999995</v>
      </c>
      <c r="K17" s="60">
        <f t="shared" ref="K17:K28" si="8">+E17*I17</f>
        <v>17085.599999999999</v>
      </c>
      <c r="M17" s="4">
        <f t="shared" ref="M17:M28" si="9">+J17-K17</f>
        <v>27223.055999999997</v>
      </c>
    </row>
    <row r="18" spans="2:13" x14ac:dyDescent="0.25">
      <c r="C18" s="2" t="s">
        <v>9</v>
      </c>
      <c r="D18" s="24">
        <v>31</v>
      </c>
      <c r="E18" s="28">
        <v>6328</v>
      </c>
      <c r="F18" s="27">
        <v>0.2334</v>
      </c>
      <c r="G18" s="27">
        <f t="shared" si="5"/>
        <v>7.2354000000000003</v>
      </c>
      <c r="H18" s="27">
        <v>0.09</v>
      </c>
      <c r="I18" s="27">
        <f t="shared" si="6"/>
        <v>2.79</v>
      </c>
      <c r="J18" s="60">
        <f t="shared" si="7"/>
        <v>45785.611199999999</v>
      </c>
      <c r="K18" s="60">
        <f t="shared" si="8"/>
        <v>17655.12</v>
      </c>
      <c r="M18" s="4">
        <f t="shared" si="9"/>
        <v>28130.4912</v>
      </c>
    </row>
    <row r="19" spans="2:13" x14ac:dyDescent="0.25">
      <c r="C19" s="2" t="s">
        <v>8</v>
      </c>
      <c r="D19" s="24">
        <v>31</v>
      </c>
      <c r="E19" s="28">
        <v>6328</v>
      </c>
      <c r="F19" s="27">
        <v>0.2334</v>
      </c>
      <c r="G19" s="27">
        <f t="shared" si="5"/>
        <v>7.2354000000000003</v>
      </c>
      <c r="H19" s="27">
        <v>0.09</v>
      </c>
      <c r="I19" s="27">
        <f t="shared" si="6"/>
        <v>2.79</v>
      </c>
      <c r="J19" s="60">
        <f t="shared" si="7"/>
        <v>45785.611199999999</v>
      </c>
      <c r="K19" s="60">
        <f t="shared" si="8"/>
        <v>17655.12</v>
      </c>
      <c r="M19" s="4">
        <f t="shared" si="9"/>
        <v>28130.4912</v>
      </c>
    </row>
    <row r="20" spans="2:13" x14ac:dyDescent="0.25">
      <c r="C20" s="2" t="s">
        <v>7</v>
      </c>
      <c r="D20" s="24">
        <v>30</v>
      </c>
      <c r="E20" s="28">
        <v>6328</v>
      </c>
      <c r="F20" s="27">
        <v>0.2334</v>
      </c>
      <c r="G20" s="27">
        <f t="shared" si="5"/>
        <v>7.0019999999999998</v>
      </c>
      <c r="H20" s="27">
        <v>0.09</v>
      </c>
      <c r="I20" s="27">
        <f t="shared" si="6"/>
        <v>2.6999999999999997</v>
      </c>
      <c r="J20" s="60">
        <f t="shared" si="7"/>
        <v>44308.655999999995</v>
      </c>
      <c r="K20" s="60">
        <f t="shared" si="8"/>
        <v>17085.599999999999</v>
      </c>
      <c r="M20" s="4">
        <f t="shared" si="9"/>
        <v>27223.055999999997</v>
      </c>
    </row>
    <row r="21" spans="2:13" x14ac:dyDescent="0.25">
      <c r="C21" s="2" t="s">
        <v>6</v>
      </c>
      <c r="D21" s="24">
        <v>31</v>
      </c>
      <c r="E21" s="28">
        <v>6328</v>
      </c>
      <c r="F21" s="27">
        <v>0.2334</v>
      </c>
      <c r="G21" s="27">
        <f t="shared" si="5"/>
        <v>7.2354000000000003</v>
      </c>
      <c r="H21" s="27">
        <v>0.09</v>
      </c>
      <c r="I21" s="27">
        <f t="shared" si="6"/>
        <v>2.79</v>
      </c>
      <c r="J21" s="60">
        <f t="shared" si="7"/>
        <v>45785.611199999999</v>
      </c>
      <c r="K21" s="60">
        <f t="shared" si="8"/>
        <v>17655.12</v>
      </c>
      <c r="M21" s="4">
        <f t="shared" si="9"/>
        <v>28130.4912</v>
      </c>
    </row>
    <row r="22" spans="2:13" x14ac:dyDescent="0.25">
      <c r="C22" t="s">
        <v>10</v>
      </c>
      <c r="D22" s="24">
        <v>30</v>
      </c>
      <c r="E22" s="28">
        <v>6328</v>
      </c>
      <c r="F22" s="27">
        <v>0.2334</v>
      </c>
      <c r="G22" s="27">
        <f t="shared" si="5"/>
        <v>7.0019999999999998</v>
      </c>
      <c r="H22" s="27">
        <v>0.09</v>
      </c>
      <c r="I22" s="27">
        <f t="shared" si="6"/>
        <v>2.6999999999999997</v>
      </c>
      <c r="J22" s="60">
        <f t="shared" si="7"/>
        <v>44308.655999999995</v>
      </c>
      <c r="K22" s="60">
        <f t="shared" si="8"/>
        <v>17085.599999999999</v>
      </c>
      <c r="M22" s="4">
        <f t="shared" si="9"/>
        <v>27223.055999999997</v>
      </c>
    </row>
    <row r="23" spans="2:13" x14ac:dyDescent="0.25">
      <c r="C23" s="2" t="s">
        <v>11</v>
      </c>
      <c r="D23" s="24">
        <v>31</v>
      </c>
      <c r="E23" s="28">
        <v>6328</v>
      </c>
      <c r="F23" s="27">
        <v>0.2334</v>
      </c>
      <c r="G23" s="27">
        <f t="shared" si="5"/>
        <v>7.2354000000000003</v>
      </c>
      <c r="H23" s="27">
        <v>0.09</v>
      </c>
      <c r="I23" s="27">
        <f t="shared" si="6"/>
        <v>2.79</v>
      </c>
      <c r="J23" s="60">
        <f t="shared" si="7"/>
        <v>45785.611199999999</v>
      </c>
      <c r="K23" s="60">
        <f t="shared" si="8"/>
        <v>17655.12</v>
      </c>
      <c r="M23" s="4">
        <f t="shared" si="9"/>
        <v>28130.4912</v>
      </c>
    </row>
    <row r="24" spans="2:13" x14ac:dyDescent="0.25">
      <c r="B24">
        <v>2014</v>
      </c>
      <c r="C24" s="2" t="s">
        <v>5</v>
      </c>
      <c r="D24" s="24">
        <v>31</v>
      </c>
      <c r="E24" s="28">
        <v>6328</v>
      </c>
      <c r="F24" s="27">
        <v>0.2334</v>
      </c>
      <c r="G24" s="27">
        <f t="shared" si="5"/>
        <v>7.2354000000000003</v>
      </c>
      <c r="H24" s="27">
        <v>0.09</v>
      </c>
      <c r="I24" s="27">
        <f t="shared" si="6"/>
        <v>2.79</v>
      </c>
      <c r="J24" s="60">
        <f t="shared" si="7"/>
        <v>45785.611199999999</v>
      </c>
      <c r="K24" s="60">
        <f t="shared" si="8"/>
        <v>17655.12</v>
      </c>
      <c r="M24" s="4">
        <f t="shared" si="9"/>
        <v>28130.4912</v>
      </c>
    </row>
    <row r="25" spans="2:13" x14ac:dyDescent="0.25">
      <c r="C25" s="2" t="s">
        <v>4</v>
      </c>
      <c r="D25" s="24">
        <v>28</v>
      </c>
      <c r="E25" s="28">
        <v>6328</v>
      </c>
      <c r="F25" s="27">
        <v>0.2334</v>
      </c>
      <c r="G25" s="27">
        <f t="shared" si="5"/>
        <v>6.5351999999999997</v>
      </c>
      <c r="H25" s="27">
        <v>0.09</v>
      </c>
      <c r="I25" s="27">
        <f t="shared" si="6"/>
        <v>2.52</v>
      </c>
      <c r="J25" s="60">
        <f t="shared" si="7"/>
        <v>41354.745599999995</v>
      </c>
      <c r="K25" s="60">
        <f t="shared" si="8"/>
        <v>15946.56</v>
      </c>
      <c r="M25" s="4">
        <f t="shared" si="9"/>
        <v>25408.185599999997</v>
      </c>
    </row>
    <row r="26" spans="2:13" x14ac:dyDescent="0.25">
      <c r="C26" s="2" t="s">
        <v>3</v>
      </c>
      <c r="D26" s="24">
        <v>31</v>
      </c>
      <c r="E26" s="28">
        <v>6328</v>
      </c>
      <c r="F26" s="27">
        <v>0.2334</v>
      </c>
      <c r="G26" s="27">
        <f t="shared" si="5"/>
        <v>7.2354000000000003</v>
      </c>
      <c r="H26" s="27">
        <v>0.09</v>
      </c>
      <c r="I26" s="27">
        <f t="shared" si="6"/>
        <v>2.79</v>
      </c>
      <c r="J26" s="60">
        <f t="shared" si="7"/>
        <v>45785.611199999999</v>
      </c>
      <c r="K26" s="60">
        <f t="shared" si="8"/>
        <v>17655.12</v>
      </c>
      <c r="M26" s="4">
        <f t="shared" si="9"/>
        <v>28130.4912</v>
      </c>
    </row>
    <row r="27" spans="2:13" x14ac:dyDescent="0.25">
      <c r="C27" s="2" t="s">
        <v>2</v>
      </c>
      <c r="D27" s="24">
        <v>30</v>
      </c>
      <c r="E27" s="28">
        <v>6328</v>
      </c>
      <c r="F27" s="27">
        <v>0.2334</v>
      </c>
      <c r="G27" s="27">
        <f t="shared" si="5"/>
        <v>7.0019999999999998</v>
      </c>
      <c r="H27" s="27">
        <v>0.09</v>
      </c>
      <c r="I27" s="27">
        <f t="shared" si="6"/>
        <v>2.6999999999999997</v>
      </c>
      <c r="J27" s="60">
        <f t="shared" si="7"/>
        <v>44308.655999999995</v>
      </c>
      <c r="K27" s="60">
        <f t="shared" si="8"/>
        <v>17085.599999999999</v>
      </c>
      <c r="M27" s="4">
        <f t="shared" si="9"/>
        <v>27223.055999999997</v>
      </c>
    </row>
    <row r="28" spans="2:13" x14ac:dyDescent="0.25">
      <c r="C28" s="2" t="s">
        <v>1</v>
      </c>
      <c r="D28" s="24">
        <v>31</v>
      </c>
      <c r="E28" s="28">
        <v>6328</v>
      </c>
      <c r="F28" s="27">
        <v>0.2334</v>
      </c>
      <c r="G28" s="27">
        <f t="shared" si="5"/>
        <v>7.2354000000000003</v>
      </c>
      <c r="H28" s="27">
        <v>0.09</v>
      </c>
      <c r="I28" s="27">
        <f t="shared" si="6"/>
        <v>2.79</v>
      </c>
      <c r="J28" s="60">
        <f t="shared" si="7"/>
        <v>45785.611199999999</v>
      </c>
      <c r="K28" s="60">
        <f t="shared" si="8"/>
        <v>17655.12</v>
      </c>
      <c r="M28" s="4">
        <f t="shared" si="9"/>
        <v>28130.4912</v>
      </c>
    </row>
    <row r="29" spans="2:13" x14ac:dyDescent="0.25">
      <c r="C29" s="2"/>
      <c r="E29" s="28"/>
      <c r="F29" s="27"/>
      <c r="G29" s="27"/>
      <c r="H29" s="27"/>
      <c r="I29" s="27"/>
      <c r="J29" s="60"/>
      <c r="K29" s="60"/>
      <c r="M29" s="4"/>
    </row>
    <row r="30" spans="2:13" x14ac:dyDescent="0.25">
      <c r="B30">
        <v>2014</v>
      </c>
      <c r="C30" s="2" t="s">
        <v>0</v>
      </c>
      <c r="D30" s="24">
        <v>30</v>
      </c>
      <c r="E30" s="28">
        <v>6328</v>
      </c>
      <c r="F30" s="27">
        <v>0.2334</v>
      </c>
      <c r="G30" s="27">
        <f t="shared" ref="G30:G41" si="10">+F30*D30</f>
        <v>7.0019999999999998</v>
      </c>
      <c r="H30" s="27">
        <v>0.09</v>
      </c>
      <c r="I30" s="27">
        <f t="shared" ref="I30:I41" si="11">+H30*D30</f>
        <v>2.6999999999999997</v>
      </c>
      <c r="J30" s="60">
        <f t="shared" ref="J30:J41" si="12">+E30*G30</f>
        <v>44308.655999999995</v>
      </c>
      <c r="K30" s="60">
        <f t="shared" ref="K30:K41" si="13">+E30*I30</f>
        <v>17085.599999999999</v>
      </c>
      <c r="M30" s="4">
        <f t="shared" ref="M30:M41" si="14">+J30-K30</f>
        <v>27223.055999999997</v>
      </c>
    </row>
    <row r="31" spans="2:13" x14ac:dyDescent="0.25">
      <c r="C31" s="2" t="s">
        <v>9</v>
      </c>
      <c r="D31" s="24">
        <v>31</v>
      </c>
      <c r="E31" s="28">
        <v>6328</v>
      </c>
      <c r="F31" s="27">
        <v>0.2334</v>
      </c>
      <c r="G31" s="27">
        <f t="shared" si="10"/>
        <v>7.2354000000000003</v>
      </c>
      <c r="H31" s="27">
        <v>0.09</v>
      </c>
      <c r="I31" s="27">
        <f t="shared" si="11"/>
        <v>2.79</v>
      </c>
      <c r="J31" s="60">
        <f t="shared" si="12"/>
        <v>45785.611199999999</v>
      </c>
      <c r="K31" s="60">
        <f t="shared" si="13"/>
        <v>17655.12</v>
      </c>
      <c r="M31" s="4">
        <f t="shared" si="14"/>
        <v>28130.4912</v>
      </c>
    </row>
    <row r="32" spans="2:13" x14ac:dyDescent="0.25">
      <c r="C32" s="2" t="s">
        <v>8</v>
      </c>
      <c r="D32" s="24">
        <v>31</v>
      </c>
      <c r="E32" s="28">
        <v>6328</v>
      </c>
      <c r="F32" s="27">
        <v>0.2334</v>
      </c>
      <c r="G32" s="27">
        <f t="shared" si="10"/>
        <v>7.2354000000000003</v>
      </c>
      <c r="H32" s="27">
        <v>0.09</v>
      </c>
      <c r="I32" s="27">
        <f t="shared" si="11"/>
        <v>2.79</v>
      </c>
      <c r="J32" s="60">
        <f t="shared" si="12"/>
        <v>45785.611199999999</v>
      </c>
      <c r="K32" s="60">
        <f t="shared" si="13"/>
        <v>17655.12</v>
      </c>
      <c r="M32" s="4">
        <f t="shared" si="14"/>
        <v>28130.4912</v>
      </c>
    </row>
    <row r="33" spans="2:13" x14ac:dyDescent="0.25">
      <c r="C33" s="2" t="s">
        <v>7</v>
      </c>
      <c r="D33" s="24">
        <v>30</v>
      </c>
      <c r="E33" s="28">
        <v>6328</v>
      </c>
      <c r="F33" s="27">
        <v>0.2334</v>
      </c>
      <c r="G33" s="27">
        <f t="shared" si="10"/>
        <v>7.0019999999999998</v>
      </c>
      <c r="H33" s="27">
        <v>0.09</v>
      </c>
      <c r="I33" s="27">
        <f t="shared" si="11"/>
        <v>2.6999999999999997</v>
      </c>
      <c r="J33" s="60">
        <f t="shared" si="12"/>
        <v>44308.655999999995</v>
      </c>
      <c r="K33" s="60">
        <f t="shared" si="13"/>
        <v>17085.599999999999</v>
      </c>
      <c r="M33" s="4">
        <f t="shared" si="14"/>
        <v>27223.055999999997</v>
      </c>
    </row>
    <row r="34" spans="2:13" x14ac:dyDescent="0.25">
      <c r="C34" s="2" t="s">
        <v>6</v>
      </c>
      <c r="D34" s="24">
        <v>31</v>
      </c>
      <c r="E34" s="28">
        <v>6328</v>
      </c>
      <c r="F34" s="27">
        <v>0.2334</v>
      </c>
      <c r="G34" s="27">
        <f t="shared" si="10"/>
        <v>7.2354000000000003</v>
      </c>
      <c r="H34" s="27">
        <v>0.09</v>
      </c>
      <c r="I34" s="27">
        <f t="shared" si="11"/>
        <v>2.79</v>
      </c>
      <c r="J34" s="60">
        <f t="shared" si="12"/>
        <v>45785.611199999999</v>
      </c>
      <c r="K34" s="60">
        <f t="shared" si="13"/>
        <v>17655.12</v>
      </c>
      <c r="M34" s="4">
        <f t="shared" si="14"/>
        <v>28130.4912</v>
      </c>
    </row>
    <row r="35" spans="2:13" x14ac:dyDescent="0.25">
      <c r="C35" t="s">
        <v>10</v>
      </c>
      <c r="D35" s="24">
        <v>30</v>
      </c>
      <c r="E35" s="28">
        <v>6328</v>
      </c>
      <c r="F35" s="27">
        <v>0.2334</v>
      </c>
      <c r="G35" s="27">
        <f t="shared" si="10"/>
        <v>7.0019999999999998</v>
      </c>
      <c r="H35" s="27">
        <v>0.09</v>
      </c>
      <c r="I35" s="27">
        <f t="shared" si="11"/>
        <v>2.6999999999999997</v>
      </c>
      <c r="J35" s="60">
        <f t="shared" si="12"/>
        <v>44308.655999999995</v>
      </c>
      <c r="K35" s="60">
        <f t="shared" si="13"/>
        <v>17085.599999999999</v>
      </c>
      <c r="M35" s="4">
        <f t="shared" si="14"/>
        <v>27223.055999999997</v>
      </c>
    </row>
    <row r="36" spans="2:13" x14ac:dyDescent="0.25">
      <c r="C36" s="2" t="s">
        <v>11</v>
      </c>
      <c r="D36" s="24">
        <v>31</v>
      </c>
      <c r="E36" s="28">
        <v>6328</v>
      </c>
      <c r="F36" s="27">
        <v>0.2334</v>
      </c>
      <c r="G36" s="27">
        <f t="shared" si="10"/>
        <v>7.2354000000000003</v>
      </c>
      <c r="H36" s="27">
        <v>0.09</v>
      </c>
      <c r="I36" s="27">
        <f t="shared" si="11"/>
        <v>2.79</v>
      </c>
      <c r="J36" s="60">
        <f t="shared" si="12"/>
        <v>45785.611199999999</v>
      </c>
      <c r="K36" s="60">
        <f t="shared" si="13"/>
        <v>17655.12</v>
      </c>
      <c r="M36" s="4">
        <f t="shared" si="14"/>
        <v>28130.4912</v>
      </c>
    </row>
    <row r="37" spans="2:13" x14ac:dyDescent="0.25">
      <c r="B37">
        <v>2015</v>
      </c>
      <c r="C37" s="2" t="s">
        <v>5</v>
      </c>
      <c r="D37" s="24">
        <v>31</v>
      </c>
      <c r="E37" s="28">
        <v>6328</v>
      </c>
      <c r="F37" s="27">
        <v>0.2334</v>
      </c>
      <c r="G37" s="27">
        <f t="shared" si="10"/>
        <v>7.2354000000000003</v>
      </c>
      <c r="H37" s="27">
        <v>0.09</v>
      </c>
      <c r="I37" s="27">
        <f t="shared" si="11"/>
        <v>2.79</v>
      </c>
      <c r="J37" s="60">
        <f t="shared" si="12"/>
        <v>45785.611199999999</v>
      </c>
      <c r="K37" s="60">
        <f t="shared" si="13"/>
        <v>17655.12</v>
      </c>
      <c r="M37" s="4">
        <f t="shared" si="14"/>
        <v>28130.4912</v>
      </c>
    </row>
    <row r="38" spans="2:13" x14ac:dyDescent="0.25">
      <c r="C38" s="2" t="s">
        <v>4</v>
      </c>
      <c r="D38" s="24">
        <v>28</v>
      </c>
      <c r="E38" s="28">
        <v>6328</v>
      </c>
      <c r="F38" s="27">
        <v>0.2334</v>
      </c>
      <c r="G38" s="27">
        <f t="shared" si="10"/>
        <v>6.5351999999999997</v>
      </c>
      <c r="H38" s="27">
        <v>0.09</v>
      </c>
      <c r="I38" s="27">
        <f t="shared" si="11"/>
        <v>2.52</v>
      </c>
      <c r="J38" s="60">
        <f t="shared" si="12"/>
        <v>41354.745599999995</v>
      </c>
      <c r="K38" s="60">
        <f t="shared" si="13"/>
        <v>15946.56</v>
      </c>
      <c r="M38" s="4">
        <f t="shared" si="14"/>
        <v>25408.185599999997</v>
      </c>
    </row>
    <row r="39" spans="2:13" x14ac:dyDescent="0.25">
      <c r="C39" s="2" t="s">
        <v>3</v>
      </c>
      <c r="D39" s="24">
        <v>31</v>
      </c>
      <c r="E39" s="28">
        <v>6328</v>
      </c>
      <c r="F39" s="27">
        <v>0.2334</v>
      </c>
      <c r="G39" s="27">
        <f t="shared" si="10"/>
        <v>7.2354000000000003</v>
      </c>
      <c r="H39" s="27">
        <v>0.09</v>
      </c>
      <c r="I39" s="27">
        <f t="shared" si="11"/>
        <v>2.79</v>
      </c>
      <c r="J39" s="60">
        <f t="shared" si="12"/>
        <v>45785.611199999999</v>
      </c>
      <c r="K39" s="60">
        <f t="shared" si="13"/>
        <v>17655.12</v>
      </c>
      <c r="M39" s="4">
        <f t="shared" si="14"/>
        <v>28130.4912</v>
      </c>
    </row>
    <row r="40" spans="2:13" x14ac:dyDescent="0.25">
      <c r="C40" s="2" t="s">
        <v>2</v>
      </c>
      <c r="D40" s="24">
        <v>30</v>
      </c>
      <c r="E40" s="28">
        <v>6328</v>
      </c>
      <c r="F40" s="27">
        <v>0.2334</v>
      </c>
      <c r="G40" s="27">
        <f t="shared" si="10"/>
        <v>7.0019999999999998</v>
      </c>
      <c r="H40" s="27">
        <v>0.09</v>
      </c>
      <c r="I40" s="27">
        <f t="shared" si="11"/>
        <v>2.6999999999999997</v>
      </c>
      <c r="J40" s="60">
        <f t="shared" si="12"/>
        <v>44308.655999999995</v>
      </c>
      <c r="K40" s="60">
        <f t="shared" si="13"/>
        <v>17085.599999999999</v>
      </c>
      <c r="M40" s="4">
        <f t="shared" si="14"/>
        <v>27223.055999999997</v>
      </c>
    </row>
    <row r="41" spans="2:13" x14ac:dyDescent="0.25">
      <c r="C41" s="2" t="s">
        <v>1</v>
      </c>
      <c r="D41" s="24">
        <v>31</v>
      </c>
      <c r="E41" s="28">
        <v>6328</v>
      </c>
      <c r="F41" s="27">
        <v>0.2334</v>
      </c>
      <c r="G41" s="27">
        <f t="shared" si="10"/>
        <v>7.2354000000000003</v>
      </c>
      <c r="H41" s="27">
        <v>0.09</v>
      </c>
      <c r="I41" s="27">
        <f t="shared" si="11"/>
        <v>2.79</v>
      </c>
      <c r="J41" s="60">
        <f t="shared" si="12"/>
        <v>45785.611199999999</v>
      </c>
      <c r="K41" s="60">
        <f t="shared" si="13"/>
        <v>17655.12</v>
      </c>
      <c r="M41" s="4">
        <f t="shared" si="14"/>
        <v>28130.4912</v>
      </c>
    </row>
    <row r="42" spans="2:13" x14ac:dyDescent="0.25">
      <c r="C42" s="2"/>
      <c r="E42" s="28"/>
      <c r="F42" s="27"/>
      <c r="G42" s="27"/>
      <c r="H42" s="27"/>
      <c r="I42" s="27"/>
      <c r="J42" s="60"/>
      <c r="K42" s="60"/>
      <c r="M42" s="4"/>
    </row>
    <row r="43" spans="2:13" x14ac:dyDescent="0.25">
      <c r="B43">
        <v>2015</v>
      </c>
      <c r="C43" s="2" t="s">
        <v>0</v>
      </c>
      <c r="D43" s="24">
        <v>30</v>
      </c>
      <c r="E43" s="28">
        <v>6328</v>
      </c>
      <c r="F43" s="27">
        <v>0.2334</v>
      </c>
      <c r="G43" s="27">
        <f t="shared" ref="G43:G54" si="15">+F43*D43</f>
        <v>7.0019999999999998</v>
      </c>
      <c r="H43" s="27">
        <v>0.09</v>
      </c>
      <c r="I43" s="27">
        <f t="shared" ref="I43:I54" si="16">+H43*D43</f>
        <v>2.6999999999999997</v>
      </c>
      <c r="J43" s="60">
        <f t="shared" ref="J43:J54" si="17">+E43*G43</f>
        <v>44308.655999999995</v>
      </c>
      <c r="K43" s="60">
        <f t="shared" ref="K43:K54" si="18">+E43*I43</f>
        <v>17085.599999999999</v>
      </c>
      <c r="M43" s="4">
        <f t="shared" ref="M43:M54" si="19">+J43-K43</f>
        <v>27223.055999999997</v>
      </c>
    </row>
    <row r="44" spans="2:13" x14ac:dyDescent="0.25">
      <c r="C44" s="2" t="s">
        <v>9</v>
      </c>
      <c r="D44" s="24">
        <v>31</v>
      </c>
      <c r="E44" s="28">
        <v>6328</v>
      </c>
      <c r="F44" s="27">
        <v>0.2334</v>
      </c>
      <c r="G44" s="27">
        <f t="shared" si="15"/>
        <v>7.2354000000000003</v>
      </c>
      <c r="H44" s="27">
        <v>0.09</v>
      </c>
      <c r="I44" s="27">
        <f t="shared" si="16"/>
        <v>2.79</v>
      </c>
      <c r="J44" s="60">
        <f t="shared" si="17"/>
        <v>45785.611199999999</v>
      </c>
      <c r="K44" s="60">
        <f t="shared" si="18"/>
        <v>17655.12</v>
      </c>
      <c r="M44" s="4">
        <f t="shared" si="19"/>
        <v>28130.4912</v>
      </c>
    </row>
    <row r="45" spans="2:13" x14ac:dyDescent="0.25">
      <c r="C45" s="2" t="s">
        <v>8</v>
      </c>
      <c r="D45" s="24">
        <v>31</v>
      </c>
      <c r="E45" s="28">
        <v>6328</v>
      </c>
      <c r="F45" s="27">
        <v>0.2334</v>
      </c>
      <c r="G45" s="27">
        <f t="shared" si="15"/>
        <v>7.2354000000000003</v>
      </c>
      <c r="H45" s="27">
        <v>0.09</v>
      </c>
      <c r="I45" s="27">
        <f t="shared" si="16"/>
        <v>2.79</v>
      </c>
      <c r="J45" s="60">
        <f t="shared" si="17"/>
        <v>45785.611199999999</v>
      </c>
      <c r="K45" s="60">
        <f t="shared" si="18"/>
        <v>17655.12</v>
      </c>
      <c r="M45" s="4">
        <f t="shared" si="19"/>
        <v>28130.4912</v>
      </c>
    </row>
    <row r="46" spans="2:13" x14ac:dyDescent="0.25">
      <c r="C46" s="2" t="s">
        <v>7</v>
      </c>
      <c r="D46" s="24">
        <v>30</v>
      </c>
      <c r="E46" s="28">
        <v>6328</v>
      </c>
      <c r="F46" s="27">
        <v>0.2334</v>
      </c>
      <c r="G46" s="27">
        <f t="shared" si="15"/>
        <v>7.0019999999999998</v>
      </c>
      <c r="H46" s="27">
        <v>0.09</v>
      </c>
      <c r="I46" s="27">
        <f t="shared" si="16"/>
        <v>2.6999999999999997</v>
      </c>
      <c r="J46" s="60">
        <f t="shared" si="17"/>
        <v>44308.655999999995</v>
      </c>
      <c r="K46" s="60">
        <f t="shared" si="18"/>
        <v>17085.599999999999</v>
      </c>
      <c r="M46" s="4">
        <f t="shared" si="19"/>
        <v>27223.055999999997</v>
      </c>
    </row>
    <row r="47" spans="2:13" x14ac:dyDescent="0.25">
      <c r="C47" s="2" t="s">
        <v>6</v>
      </c>
      <c r="D47" s="24">
        <v>31</v>
      </c>
      <c r="E47" s="28">
        <v>6328</v>
      </c>
      <c r="F47" s="27">
        <v>0.2334</v>
      </c>
      <c r="G47" s="27">
        <f t="shared" si="15"/>
        <v>7.2354000000000003</v>
      </c>
      <c r="H47" s="27">
        <v>0.09</v>
      </c>
      <c r="I47" s="27">
        <f t="shared" si="16"/>
        <v>2.79</v>
      </c>
      <c r="J47" s="60">
        <f t="shared" si="17"/>
        <v>45785.611199999999</v>
      </c>
      <c r="K47" s="60">
        <f t="shared" si="18"/>
        <v>17655.12</v>
      </c>
      <c r="M47" s="4">
        <f t="shared" si="19"/>
        <v>28130.4912</v>
      </c>
    </row>
    <row r="48" spans="2:13" x14ac:dyDescent="0.25">
      <c r="C48" t="s">
        <v>10</v>
      </c>
      <c r="D48" s="24">
        <v>30</v>
      </c>
      <c r="E48" s="28">
        <v>6328</v>
      </c>
      <c r="F48" s="27">
        <v>0.2334</v>
      </c>
      <c r="G48" s="27">
        <f t="shared" si="15"/>
        <v>7.0019999999999998</v>
      </c>
      <c r="H48" s="27">
        <v>0.09</v>
      </c>
      <c r="I48" s="27">
        <f t="shared" si="16"/>
        <v>2.6999999999999997</v>
      </c>
      <c r="J48" s="60">
        <f t="shared" si="17"/>
        <v>44308.655999999995</v>
      </c>
      <c r="K48" s="60">
        <f t="shared" si="18"/>
        <v>17085.599999999999</v>
      </c>
      <c r="M48" s="4">
        <f t="shared" si="19"/>
        <v>27223.055999999997</v>
      </c>
    </row>
    <row r="49" spans="2:27" x14ac:dyDescent="0.25">
      <c r="C49" s="2" t="s">
        <v>11</v>
      </c>
      <c r="D49" s="24">
        <v>31</v>
      </c>
      <c r="E49" s="28">
        <v>6328</v>
      </c>
      <c r="F49" s="27">
        <v>0.2334</v>
      </c>
      <c r="G49" s="27">
        <f t="shared" si="15"/>
        <v>7.2354000000000003</v>
      </c>
      <c r="H49" s="27">
        <v>0.09</v>
      </c>
      <c r="I49" s="27">
        <f t="shared" si="16"/>
        <v>2.79</v>
      </c>
      <c r="J49" s="60">
        <f t="shared" si="17"/>
        <v>45785.611199999999</v>
      </c>
      <c r="K49" s="60">
        <f t="shared" si="18"/>
        <v>17655.12</v>
      </c>
      <c r="M49" s="4">
        <f t="shared" si="19"/>
        <v>28130.4912</v>
      </c>
    </row>
    <row r="50" spans="2:27" ht="15.75" thickBot="1" x14ac:dyDescent="0.3">
      <c r="B50">
        <v>2016</v>
      </c>
      <c r="C50" s="2" t="s">
        <v>5</v>
      </c>
      <c r="D50" s="24">
        <v>31</v>
      </c>
      <c r="E50" s="28">
        <v>6328</v>
      </c>
      <c r="F50" s="27">
        <v>0.2334</v>
      </c>
      <c r="G50" s="27">
        <f t="shared" si="15"/>
        <v>7.2354000000000003</v>
      </c>
      <c r="H50" s="27">
        <v>0.09</v>
      </c>
      <c r="I50" s="27">
        <f t="shared" si="16"/>
        <v>2.79</v>
      </c>
      <c r="J50" s="60">
        <f t="shared" si="17"/>
        <v>45785.611199999999</v>
      </c>
      <c r="K50" s="60">
        <f t="shared" si="18"/>
        <v>17655.12</v>
      </c>
      <c r="M50" s="4">
        <f t="shared" si="19"/>
        <v>28130.4912</v>
      </c>
    </row>
    <row r="51" spans="2:27" x14ac:dyDescent="0.25">
      <c r="C51" s="2" t="s">
        <v>4</v>
      </c>
      <c r="D51" s="24">
        <v>28</v>
      </c>
      <c r="E51" s="28">
        <v>6328</v>
      </c>
      <c r="F51" s="27">
        <v>0.2334</v>
      </c>
      <c r="G51" s="27">
        <f t="shared" si="15"/>
        <v>6.5351999999999997</v>
      </c>
      <c r="H51" s="27">
        <v>0.09</v>
      </c>
      <c r="I51" s="27">
        <f t="shared" si="16"/>
        <v>2.52</v>
      </c>
      <c r="J51" s="60">
        <f t="shared" si="17"/>
        <v>41354.745599999995</v>
      </c>
      <c r="K51" s="60">
        <f t="shared" si="18"/>
        <v>15946.56</v>
      </c>
      <c r="M51" s="4">
        <f t="shared" si="19"/>
        <v>25408.185599999997</v>
      </c>
      <c r="O51" s="75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9"/>
    </row>
    <row r="52" spans="2:27" x14ac:dyDescent="0.25">
      <c r="C52" s="2" t="s">
        <v>3</v>
      </c>
      <c r="D52" s="24">
        <v>31</v>
      </c>
      <c r="E52" s="28">
        <v>6328</v>
      </c>
      <c r="F52" s="27">
        <v>0.2334</v>
      </c>
      <c r="G52" s="27">
        <f t="shared" si="15"/>
        <v>7.2354000000000003</v>
      </c>
      <c r="H52" s="27">
        <v>0.09</v>
      </c>
      <c r="I52" s="27">
        <f t="shared" si="16"/>
        <v>2.79</v>
      </c>
      <c r="J52" s="60">
        <f t="shared" si="17"/>
        <v>45785.611199999999</v>
      </c>
      <c r="K52" s="60">
        <f t="shared" si="18"/>
        <v>17655.12</v>
      </c>
      <c r="M52" s="4">
        <f t="shared" si="19"/>
        <v>28130.4912</v>
      </c>
      <c r="O52" s="90" t="s">
        <v>47</v>
      </c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4"/>
    </row>
    <row r="53" spans="2:27" ht="15.75" thickBot="1" x14ac:dyDescent="0.3">
      <c r="C53" s="2" t="s">
        <v>2</v>
      </c>
      <c r="D53" s="24">
        <v>30</v>
      </c>
      <c r="E53" s="28">
        <v>6328</v>
      </c>
      <c r="F53" s="27">
        <v>0.2334</v>
      </c>
      <c r="G53" s="27">
        <f t="shared" si="15"/>
        <v>7.0019999999999998</v>
      </c>
      <c r="H53" s="27">
        <v>0.09</v>
      </c>
      <c r="I53" s="27">
        <f t="shared" si="16"/>
        <v>2.6999999999999997</v>
      </c>
      <c r="J53" s="60">
        <f t="shared" si="17"/>
        <v>44308.655999999995</v>
      </c>
      <c r="K53" s="60">
        <f t="shared" si="18"/>
        <v>17085.599999999999</v>
      </c>
      <c r="M53" s="4">
        <f t="shared" si="19"/>
        <v>27223.055999999997</v>
      </c>
      <c r="O53" s="80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4"/>
    </row>
    <row r="54" spans="2:27" ht="15.75" x14ac:dyDescent="0.25">
      <c r="C54" s="2" t="s">
        <v>1</v>
      </c>
      <c r="D54" s="24">
        <v>31</v>
      </c>
      <c r="E54" s="28">
        <v>6328</v>
      </c>
      <c r="F54" s="27">
        <v>0.2334</v>
      </c>
      <c r="G54" s="27">
        <f t="shared" si="15"/>
        <v>7.2354000000000003</v>
      </c>
      <c r="H54" s="27">
        <v>0.09</v>
      </c>
      <c r="I54" s="27">
        <f t="shared" si="16"/>
        <v>2.79</v>
      </c>
      <c r="J54" s="60">
        <f t="shared" si="17"/>
        <v>45785.611199999999</v>
      </c>
      <c r="K54" s="60">
        <f t="shared" si="18"/>
        <v>17655.12</v>
      </c>
      <c r="M54" s="4">
        <f t="shared" si="19"/>
        <v>28130.4912</v>
      </c>
      <c r="O54" s="80"/>
      <c r="P54" s="16" t="s">
        <v>24</v>
      </c>
      <c r="Q54" s="21"/>
      <c r="R54" s="21"/>
      <c r="S54" s="21" t="s">
        <v>18</v>
      </c>
      <c r="T54" s="22" t="s">
        <v>23</v>
      </c>
      <c r="U54" s="82"/>
      <c r="V54" s="82"/>
      <c r="W54" s="82"/>
      <c r="X54" s="82"/>
      <c r="Y54" s="82"/>
      <c r="Z54" s="82"/>
      <c r="AA54" s="84"/>
    </row>
    <row r="55" spans="2:27" ht="16.5" thickBot="1" x14ac:dyDescent="0.3">
      <c r="C55" s="2"/>
      <c r="E55" s="28"/>
      <c r="F55" s="27"/>
      <c r="G55" s="27"/>
      <c r="H55" s="27"/>
      <c r="I55" s="27"/>
      <c r="J55" s="60"/>
      <c r="K55" s="60"/>
      <c r="M55" s="4"/>
      <c r="O55" s="80"/>
      <c r="P55" s="19" t="s">
        <v>17</v>
      </c>
      <c r="Q55" s="20"/>
      <c r="R55" s="20"/>
      <c r="S55" s="20" t="s">
        <v>16</v>
      </c>
      <c r="T55" s="23"/>
      <c r="U55" s="82"/>
      <c r="V55" s="82"/>
      <c r="W55" s="82"/>
      <c r="X55" s="82"/>
      <c r="Y55" s="82"/>
      <c r="Z55" s="82"/>
      <c r="AA55" s="84"/>
    </row>
    <row r="56" spans="2:27" ht="15.75" x14ac:dyDescent="0.25">
      <c r="B56">
        <v>2016</v>
      </c>
      <c r="C56" s="2" t="s">
        <v>0</v>
      </c>
      <c r="D56" s="24">
        <v>30</v>
      </c>
      <c r="E56" s="28">
        <v>6328</v>
      </c>
      <c r="F56" s="27">
        <v>0.2334</v>
      </c>
      <c r="G56" s="27">
        <f t="shared" ref="G56:G67" si="20">+F56*D56</f>
        <v>7.0019999999999998</v>
      </c>
      <c r="H56" s="27">
        <v>0.09</v>
      </c>
      <c r="I56" s="27">
        <f t="shared" ref="I56:I62" si="21">+H56*D56</f>
        <v>2.6999999999999997</v>
      </c>
      <c r="J56" s="60">
        <f t="shared" ref="J56:J67" si="22">+E56*G56</f>
        <v>44308.655999999995</v>
      </c>
      <c r="K56" s="60">
        <f t="shared" ref="K56:K67" si="23">+E56*I56</f>
        <v>17085.599999999999</v>
      </c>
      <c r="M56" s="4">
        <f t="shared" ref="M56:M67" si="24">+J56-K56</f>
        <v>27223.055999999997</v>
      </c>
      <c r="O56" s="80"/>
      <c r="P56" s="39"/>
      <c r="Q56" s="39"/>
      <c r="R56" s="39"/>
      <c r="S56" s="39"/>
      <c r="T56" s="40"/>
      <c r="U56" s="82"/>
      <c r="V56" s="82"/>
      <c r="W56" s="82"/>
      <c r="X56" s="82"/>
      <c r="Y56" s="82"/>
      <c r="Z56" s="82"/>
      <c r="AA56" s="84"/>
    </row>
    <row r="57" spans="2:27" ht="15.75" x14ac:dyDescent="0.25">
      <c r="C57" s="2" t="s">
        <v>9</v>
      </c>
      <c r="D57" s="24">
        <v>31</v>
      </c>
      <c r="E57" s="28">
        <v>6328</v>
      </c>
      <c r="F57" s="27">
        <v>0.2334</v>
      </c>
      <c r="G57" s="27">
        <f t="shared" si="20"/>
        <v>7.2354000000000003</v>
      </c>
      <c r="H57" s="27">
        <v>0.09</v>
      </c>
      <c r="I57" s="27">
        <f t="shared" si="21"/>
        <v>2.79</v>
      </c>
      <c r="J57" s="60">
        <f t="shared" si="22"/>
        <v>45785.611199999999</v>
      </c>
      <c r="K57" s="60">
        <f t="shared" si="23"/>
        <v>17655.12</v>
      </c>
      <c r="M57" s="4">
        <f t="shared" si="24"/>
        <v>28130.4912</v>
      </c>
      <c r="O57" s="80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43" t="s">
        <v>32</v>
      </c>
      <c r="AA57" s="84"/>
    </row>
    <row r="58" spans="2:27" ht="15.75" x14ac:dyDescent="0.25">
      <c r="C58" s="2" t="s">
        <v>8</v>
      </c>
      <c r="D58" s="24">
        <v>31</v>
      </c>
      <c r="E58" s="28">
        <v>6328</v>
      </c>
      <c r="F58" s="27">
        <v>0.2334</v>
      </c>
      <c r="G58" s="27">
        <f t="shared" si="20"/>
        <v>7.2354000000000003</v>
      </c>
      <c r="H58" s="27">
        <v>0.09</v>
      </c>
      <c r="I58" s="27">
        <f t="shared" si="21"/>
        <v>2.79</v>
      </c>
      <c r="J58" s="60">
        <f t="shared" si="22"/>
        <v>45785.611199999999</v>
      </c>
      <c r="K58" s="60">
        <f t="shared" si="23"/>
        <v>17655.12</v>
      </c>
      <c r="M58" s="4">
        <f t="shared" si="24"/>
        <v>28130.4912</v>
      </c>
      <c r="O58" s="80"/>
      <c r="P58" s="39" t="s">
        <v>26</v>
      </c>
      <c r="Q58" s="82"/>
      <c r="R58" s="82"/>
      <c r="S58" s="82"/>
      <c r="T58" s="82"/>
      <c r="U58" s="82"/>
      <c r="V58" s="82"/>
      <c r="W58" s="82"/>
      <c r="X58" s="82"/>
      <c r="Y58" s="82"/>
      <c r="Z58" s="93" t="s">
        <v>48</v>
      </c>
      <c r="AA58" s="84"/>
    </row>
    <row r="59" spans="2:27" ht="15.75" x14ac:dyDescent="0.25">
      <c r="C59" s="2" t="s">
        <v>7</v>
      </c>
      <c r="D59" s="24">
        <v>30</v>
      </c>
      <c r="E59" s="28">
        <v>6328</v>
      </c>
      <c r="F59" s="27">
        <v>0.2334</v>
      </c>
      <c r="G59" s="27">
        <f t="shared" si="20"/>
        <v>7.0019999999999998</v>
      </c>
      <c r="H59" s="27">
        <v>0.09</v>
      </c>
      <c r="I59" s="27">
        <f t="shared" si="21"/>
        <v>2.6999999999999997</v>
      </c>
      <c r="J59" s="60">
        <f t="shared" si="22"/>
        <v>44308.655999999995</v>
      </c>
      <c r="K59" s="60">
        <f t="shared" si="23"/>
        <v>17085.599999999999</v>
      </c>
      <c r="M59" s="4">
        <f t="shared" si="24"/>
        <v>27223.055999999997</v>
      </c>
      <c r="O59" s="80"/>
      <c r="P59" s="91"/>
      <c r="Q59" s="92"/>
      <c r="R59" s="43"/>
      <c r="S59" s="43" t="s">
        <v>28</v>
      </c>
      <c r="T59" s="43" t="s">
        <v>30</v>
      </c>
      <c r="U59" s="43" t="s">
        <v>28</v>
      </c>
      <c r="V59" s="43" t="s">
        <v>34</v>
      </c>
      <c r="W59" s="93" t="s">
        <v>33</v>
      </c>
      <c r="X59" s="93" t="s">
        <v>36</v>
      </c>
      <c r="Y59" s="82"/>
      <c r="Z59" s="93" t="s">
        <v>49</v>
      </c>
      <c r="AA59" s="84"/>
    </row>
    <row r="60" spans="2:27" ht="15.75" x14ac:dyDescent="0.25">
      <c r="C60" s="2" t="s">
        <v>6</v>
      </c>
      <c r="D60" s="24">
        <v>31</v>
      </c>
      <c r="E60" s="28">
        <v>6328</v>
      </c>
      <c r="F60" s="27">
        <v>0.2334</v>
      </c>
      <c r="G60" s="27">
        <f t="shared" si="20"/>
        <v>7.2354000000000003</v>
      </c>
      <c r="H60" s="27">
        <v>0.09</v>
      </c>
      <c r="I60" s="27">
        <f t="shared" si="21"/>
        <v>2.79</v>
      </c>
      <c r="J60" s="60">
        <f t="shared" si="22"/>
        <v>45785.611199999999</v>
      </c>
      <c r="K60" s="60">
        <f t="shared" si="23"/>
        <v>17655.12</v>
      </c>
      <c r="M60" s="4">
        <f t="shared" si="24"/>
        <v>28130.4912</v>
      </c>
      <c r="O60" s="80"/>
      <c r="P60" s="91" t="s">
        <v>25</v>
      </c>
      <c r="Q60" s="92" t="s">
        <v>15</v>
      </c>
      <c r="R60" s="92" t="s">
        <v>29</v>
      </c>
      <c r="S60" s="92" t="s">
        <v>27</v>
      </c>
      <c r="T60" s="92" t="s">
        <v>27</v>
      </c>
      <c r="U60" s="92" t="s">
        <v>31</v>
      </c>
      <c r="V60" s="92" t="s">
        <v>31</v>
      </c>
      <c r="W60" s="94" t="s">
        <v>35</v>
      </c>
      <c r="X60" s="94" t="s">
        <v>35</v>
      </c>
      <c r="Y60" s="82"/>
      <c r="Z60" s="92" t="s">
        <v>12</v>
      </c>
      <c r="AA60" s="84"/>
    </row>
    <row r="61" spans="2:27" x14ac:dyDescent="0.25">
      <c r="C61" t="s">
        <v>10</v>
      </c>
      <c r="D61" s="24">
        <v>30</v>
      </c>
      <c r="E61" s="28">
        <v>6328</v>
      </c>
      <c r="F61" s="27">
        <v>0.2334</v>
      </c>
      <c r="G61" s="27">
        <f t="shared" si="20"/>
        <v>7.0019999999999998</v>
      </c>
      <c r="H61" s="27">
        <v>0.09</v>
      </c>
      <c r="I61" s="27">
        <f t="shared" si="21"/>
        <v>2.6999999999999997</v>
      </c>
      <c r="J61" s="60">
        <f t="shared" si="22"/>
        <v>44308.655999999995</v>
      </c>
      <c r="K61" s="60">
        <f t="shared" si="23"/>
        <v>17085.599999999999</v>
      </c>
      <c r="M61" s="4">
        <f t="shared" si="24"/>
        <v>27223.055999999997</v>
      </c>
      <c r="O61" s="80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4"/>
    </row>
    <row r="62" spans="2:27" x14ac:dyDescent="0.25">
      <c r="C62" s="2" t="s">
        <v>11</v>
      </c>
      <c r="D62" s="24">
        <v>31</v>
      </c>
      <c r="E62" s="28">
        <v>6328</v>
      </c>
      <c r="F62" s="27">
        <v>0.2334</v>
      </c>
      <c r="G62" s="27">
        <f t="shared" si="20"/>
        <v>7.2354000000000003</v>
      </c>
      <c r="H62" s="27">
        <v>0.09</v>
      </c>
      <c r="I62" s="27">
        <f t="shared" si="21"/>
        <v>2.79</v>
      </c>
      <c r="J62" s="60">
        <f t="shared" si="22"/>
        <v>45785.611199999999</v>
      </c>
      <c r="K62" s="60">
        <f t="shared" si="23"/>
        <v>17655.12</v>
      </c>
      <c r="M62" s="4">
        <f t="shared" si="24"/>
        <v>28130.4912</v>
      </c>
      <c r="O62" s="80">
        <v>2016</v>
      </c>
      <c r="P62" s="82" t="s">
        <v>11</v>
      </c>
      <c r="Q62" s="44">
        <v>31</v>
      </c>
      <c r="R62" s="95">
        <v>5000</v>
      </c>
      <c r="S62" s="96">
        <v>0.32819999999999999</v>
      </c>
      <c r="T62" s="96">
        <f>+S62*Q62</f>
        <v>10.174199999999999</v>
      </c>
      <c r="U62" s="96">
        <v>0.26256000000000002</v>
      </c>
      <c r="V62" s="96">
        <f>+U62*Q62</f>
        <v>8.1393599999999999</v>
      </c>
      <c r="W62" s="97">
        <f>+R62*T62</f>
        <v>50870.999999999993</v>
      </c>
      <c r="X62" s="97">
        <f>+R62*V62</f>
        <v>40696.800000000003</v>
      </c>
      <c r="Y62" s="82"/>
      <c r="Z62" s="98">
        <f>+W62-X62</f>
        <v>10174.19999999999</v>
      </c>
      <c r="AA62" s="84"/>
    </row>
    <row r="63" spans="2:27" x14ac:dyDescent="0.25">
      <c r="B63">
        <v>2017</v>
      </c>
      <c r="C63" s="2" t="s">
        <v>5</v>
      </c>
      <c r="D63" s="24">
        <v>31</v>
      </c>
      <c r="E63" s="28">
        <v>6328</v>
      </c>
      <c r="F63" s="27">
        <v>0.2334</v>
      </c>
      <c r="G63" s="27">
        <f t="shared" si="20"/>
        <v>7.2354000000000003</v>
      </c>
      <c r="H63" s="27">
        <v>0.09</v>
      </c>
      <c r="I63" s="27">
        <f>0.095*D63</f>
        <v>2.9449999999999998</v>
      </c>
      <c r="J63" s="60">
        <f t="shared" si="22"/>
        <v>45785.611199999999</v>
      </c>
      <c r="K63" s="60">
        <f t="shared" si="23"/>
        <v>18635.96</v>
      </c>
      <c r="M63" s="4">
        <f t="shared" si="24"/>
        <v>27149.6512</v>
      </c>
      <c r="O63" s="80">
        <v>2017</v>
      </c>
      <c r="P63" s="82" t="s">
        <v>5</v>
      </c>
      <c r="Q63" s="44">
        <v>31</v>
      </c>
      <c r="R63" s="95">
        <v>5000</v>
      </c>
      <c r="S63" s="96">
        <v>0.32819999999999999</v>
      </c>
      <c r="T63" s="96">
        <f t="shared" ref="T63:T65" si="25">+S63*Q63</f>
        <v>10.174199999999999</v>
      </c>
      <c r="U63" s="96">
        <v>0.26256000000000002</v>
      </c>
      <c r="V63" s="96">
        <f t="shared" ref="V63:V65" si="26">+U63*Q63</f>
        <v>8.1393599999999999</v>
      </c>
      <c r="W63" s="97">
        <f t="shared" ref="W63:W65" si="27">+R63*T63</f>
        <v>50870.999999999993</v>
      </c>
      <c r="X63" s="97">
        <f t="shared" ref="X63:X65" si="28">+R63*V63</f>
        <v>40696.800000000003</v>
      </c>
      <c r="Y63" s="82"/>
      <c r="Z63" s="98">
        <f>+W63-X63</f>
        <v>10174.19999999999</v>
      </c>
      <c r="AA63" s="84"/>
    </row>
    <row r="64" spans="2:27" x14ac:dyDescent="0.25">
      <c r="C64" s="2" t="s">
        <v>4</v>
      </c>
      <c r="D64" s="24">
        <v>29</v>
      </c>
      <c r="E64" s="28">
        <v>6328</v>
      </c>
      <c r="F64" s="27">
        <v>0.2334</v>
      </c>
      <c r="G64" s="27">
        <f t="shared" si="20"/>
        <v>6.7686000000000002</v>
      </c>
      <c r="H64" s="27">
        <v>0.09</v>
      </c>
      <c r="I64" s="27">
        <f>0.095*D64</f>
        <v>2.7549999999999999</v>
      </c>
      <c r="J64" s="60">
        <f t="shared" si="22"/>
        <v>42831.700799999999</v>
      </c>
      <c r="K64" s="60">
        <f t="shared" si="23"/>
        <v>17433.64</v>
      </c>
      <c r="M64" s="4">
        <f t="shared" si="24"/>
        <v>25398.060799999999</v>
      </c>
      <c r="O64" s="80">
        <v>2017</v>
      </c>
      <c r="P64" s="82" t="s">
        <v>4</v>
      </c>
      <c r="Q64" s="44">
        <v>28</v>
      </c>
      <c r="R64" s="95">
        <v>5000</v>
      </c>
      <c r="S64" s="96">
        <v>0.32819999999999999</v>
      </c>
      <c r="T64" s="96">
        <f t="shared" si="25"/>
        <v>9.1896000000000004</v>
      </c>
      <c r="U64" s="96">
        <v>0.26256000000000002</v>
      </c>
      <c r="V64" s="96">
        <f t="shared" si="26"/>
        <v>7.35168</v>
      </c>
      <c r="W64" s="97">
        <f t="shared" si="27"/>
        <v>45948</v>
      </c>
      <c r="X64" s="97">
        <f t="shared" si="28"/>
        <v>36758.400000000001</v>
      </c>
      <c r="Y64" s="82"/>
      <c r="Z64" s="98">
        <f>+W64-X64</f>
        <v>9189.5999999999985</v>
      </c>
      <c r="AA64" s="84"/>
    </row>
    <row r="65" spans="2:28" x14ac:dyDescent="0.25">
      <c r="C65" s="2" t="s">
        <v>3</v>
      </c>
      <c r="D65" s="24">
        <v>31</v>
      </c>
      <c r="E65" s="28">
        <v>6328</v>
      </c>
      <c r="F65" s="27">
        <v>0.2334</v>
      </c>
      <c r="G65" s="27">
        <f t="shared" si="20"/>
        <v>7.2354000000000003</v>
      </c>
      <c r="H65" s="27">
        <v>0.09</v>
      </c>
      <c r="I65" s="27">
        <f>0.095*D65</f>
        <v>2.9449999999999998</v>
      </c>
      <c r="J65" s="60">
        <f t="shared" si="22"/>
        <v>45785.611199999999</v>
      </c>
      <c r="K65" s="60">
        <f t="shared" si="23"/>
        <v>18635.96</v>
      </c>
      <c r="M65" s="4">
        <f t="shared" si="24"/>
        <v>27149.6512</v>
      </c>
      <c r="O65" s="80">
        <v>2017</v>
      </c>
      <c r="P65" s="82" t="s">
        <v>3</v>
      </c>
      <c r="Q65" s="44">
        <v>31</v>
      </c>
      <c r="R65" s="95">
        <v>5000</v>
      </c>
      <c r="S65" s="96">
        <v>0.32819999999999999</v>
      </c>
      <c r="T65" s="96">
        <f t="shared" si="25"/>
        <v>10.174199999999999</v>
      </c>
      <c r="U65" s="96">
        <v>0.26256000000000002</v>
      </c>
      <c r="V65" s="96">
        <f t="shared" si="26"/>
        <v>8.1393599999999999</v>
      </c>
      <c r="W65" s="97">
        <f t="shared" si="27"/>
        <v>50870.999999999993</v>
      </c>
      <c r="X65" s="97">
        <f t="shared" si="28"/>
        <v>40696.800000000003</v>
      </c>
      <c r="Y65" s="82"/>
      <c r="Z65" s="98">
        <f>+W65-X65</f>
        <v>10174.19999999999</v>
      </c>
      <c r="AA65" s="84"/>
    </row>
    <row r="66" spans="2:28" x14ac:dyDescent="0.25">
      <c r="C66" s="2" t="s">
        <v>2</v>
      </c>
      <c r="D66" s="24">
        <v>30</v>
      </c>
      <c r="E66" s="28">
        <v>6328</v>
      </c>
      <c r="F66" s="27">
        <v>0.2334</v>
      </c>
      <c r="G66" s="27">
        <f t="shared" si="20"/>
        <v>7.0019999999999998</v>
      </c>
      <c r="H66" s="27">
        <v>0.09</v>
      </c>
      <c r="I66" s="27">
        <f>0.095*D66</f>
        <v>2.85</v>
      </c>
      <c r="J66" s="60">
        <f t="shared" si="22"/>
        <v>44308.655999999995</v>
      </c>
      <c r="K66" s="60">
        <f t="shared" si="23"/>
        <v>18034.8</v>
      </c>
      <c r="M66" s="4">
        <f t="shared" si="24"/>
        <v>26273.855999999996</v>
      </c>
      <c r="O66" s="80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4"/>
    </row>
    <row r="67" spans="2:28" ht="15.75" thickBot="1" x14ac:dyDescent="0.3">
      <c r="C67" s="2" t="s">
        <v>1</v>
      </c>
      <c r="D67" s="24">
        <v>31</v>
      </c>
      <c r="E67" s="28">
        <v>6328</v>
      </c>
      <c r="F67" s="27">
        <v>0.2334</v>
      </c>
      <c r="G67" s="27">
        <f t="shared" si="20"/>
        <v>7.2354000000000003</v>
      </c>
      <c r="H67" s="27">
        <v>0.09</v>
      </c>
      <c r="I67" s="27">
        <f>0.095*D67</f>
        <v>2.9449999999999998</v>
      </c>
      <c r="J67" s="60">
        <f t="shared" si="22"/>
        <v>45785.611199999999</v>
      </c>
      <c r="K67" s="60">
        <f t="shared" si="23"/>
        <v>18635.96</v>
      </c>
      <c r="M67" s="4">
        <f t="shared" si="24"/>
        <v>27149.6512</v>
      </c>
      <c r="O67" s="80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4"/>
    </row>
    <row r="68" spans="2:28" ht="15.75" x14ac:dyDescent="0.25">
      <c r="C68" s="2"/>
      <c r="E68" s="28"/>
      <c r="F68" s="27"/>
      <c r="G68" s="27"/>
      <c r="H68" s="27"/>
      <c r="I68" s="27"/>
      <c r="J68" s="60"/>
      <c r="K68" s="60"/>
      <c r="M68" s="4"/>
      <c r="O68" s="80"/>
      <c r="P68" s="16" t="s">
        <v>24</v>
      </c>
      <c r="Q68" s="17"/>
      <c r="R68" s="21"/>
      <c r="S68" s="21" t="s">
        <v>18</v>
      </c>
      <c r="T68" s="22" t="s">
        <v>22</v>
      </c>
      <c r="U68" s="82"/>
      <c r="V68" s="82"/>
      <c r="W68" s="82"/>
      <c r="X68" s="82"/>
      <c r="Y68" s="82"/>
      <c r="Z68" s="82"/>
      <c r="AA68" s="84"/>
    </row>
    <row r="69" spans="2:28" ht="16.5" thickBot="1" x14ac:dyDescent="0.3">
      <c r="B69">
        <v>2017</v>
      </c>
      <c r="C69" s="2" t="s">
        <v>0</v>
      </c>
      <c r="D69" s="24">
        <v>30</v>
      </c>
      <c r="E69" s="28">
        <v>6328</v>
      </c>
      <c r="F69" s="27">
        <v>0.2334</v>
      </c>
      <c r="G69" s="27">
        <f t="shared" ref="G69:G80" si="29">+F69*D69</f>
        <v>7.0019999999999998</v>
      </c>
      <c r="H69" s="27">
        <v>0.09</v>
      </c>
      <c r="I69" s="27">
        <f t="shared" ref="I69:I75" si="30">0.095*D69</f>
        <v>2.85</v>
      </c>
      <c r="J69" s="60">
        <f t="shared" ref="J69:J80" si="31">+E69*G69</f>
        <v>44308.655999999995</v>
      </c>
      <c r="K69" s="60">
        <f t="shared" ref="K69:K80" si="32">+E69*I69</f>
        <v>18034.8</v>
      </c>
      <c r="M69" s="4">
        <f t="shared" ref="M69:M80" si="33">+J69-K69</f>
        <v>26273.855999999996</v>
      </c>
      <c r="O69" s="80"/>
      <c r="P69" s="19" t="s">
        <v>17</v>
      </c>
      <c r="Q69" s="20"/>
      <c r="R69" s="20"/>
      <c r="S69" s="20" t="s">
        <v>16</v>
      </c>
      <c r="T69" s="23"/>
      <c r="U69" s="82"/>
      <c r="V69" s="82"/>
      <c r="W69" s="82"/>
      <c r="X69" s="82"/>
      <c r="Y69" s="82"/>
      <c r="Z69" s="82"/>
      <c r="AA69" s="84"/>
    </row>
    <row r="70" spans="2:28" x14ac:dyDescent="0.25">
      <c r="C70" s="2" t="s">
        <v>9</v>
      </c>
      <c r="D70" s="24">
        <v>31</v>
      </c>
      <c r="E70" s="28">
        <v>6328</v>
      </c>
      <c r="F70" s="27">
        <v>0.2334</v>
      </c>
      <c r="G70" s="27">
        <f t="shared" si="29"/>
        <v>7.2354000000000003</v>
      </c>
      <c r="H70" s="27">
        <v>0.09</v>
      </c>
      <c r="I70" s="27">
        <f t="shared" si="30"/>
        <v>2.9449999999999998</v>
      </c>
      <c r="J70" s="60">
        <f t="shared" si="31"/>
        <v>45785.611199999999</v>
      </c>
      <c r="K70" s="60">
        <f t="shared" si="32"/>
        <v>18635.96</v>
      </c>
      <c r="M70" s="4">
        <f t="shared" si="33"/>
        <v>27149.6512</v>
      </c>
      <c r="O70" s="80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4"/>
    </row>
    <row r="71" spans="2:28" ht="15.75" x14ac:dyDescent="0.25">
      <c r="C71" s="2" t="s">
        <v>8</v>
      </c>
      <c r="D71" s="24">
        <v>31</v>
      </c>
      <c r="E71" s="28">
        <v>6328</v>
      </c>
      <c r="F71" s="27">
        <v>0.2334</v>
      </c>
      <c r="G71" s="27">
        <f t="shared" si="29"/>
        <v>7.2354000000000003</v>
      </c>
      <c r="H71" s="27">
        <v>0.09</v>
      </c>
      <c r="I71" s="27">
        <f t="shared" si="30"/>
        <v>2.9449999999999998</v>
      </c>
      <c r="J71" s="60">
        <f t="shared" si="31"/>
        <v>45785.611199999999</v>
      </c>
      <c r="K71" s="60">
        <f t="shared" si="32"/>
        <v>18635.96</v>
      </c>
      <c r="M71" s="4">
        <f t="shared" si="33"/>
        <v>27149.6512</v>
      </c>
      <c r="O71" s="80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43" t="s">
        <v>32</v>
      </c>
      <c r="AA71" s="84"/>
    </row>
    <row r="72" spans="2:28" ht="15.75" x14ac:dyDescent="0.25">
      <c r="C72" s="2" t="s">
        <v>7</v>
      </c>
      <c r="D72" s="24">
        <v>30</v>
      </c>
      <c r="E72" s="28">
        <v>6328</v>
      </c>
      <c r="F72" s="27">
        <v>0.2334</v>
      </c>
      <c r="G72" s="27">
        <f t="shared" si="29"/>
        <v>7.0019999999999998</v>
      </c>
      <c r="H72" s="27">
        <v>0.09</v>
      </c>
      <c r="I72" s="27">
        <f t="shared" si="30"/>
        <v>2.85</v>
      </c>
      <c r="J72" s="60">
        <f t="shared" si="31"/>
        <v>44308.655999999995</v>
      </c>
      <c r="K72" s="60">
        <f t="shared" si="32"/>
        <v>18034.8</v>
      </c>
      <c r="M72" s="4">
        <f t="shared" si="33"/>
        <v>26273.855999999996</v>
      </c>
      <c r="O72" s="80"/>
      <c r="P72" s="39" t="s">
        <v>26</v>
      </c>
      <c r="Q72" s="82"/>
      <c r="R72" s="82"/>
      <c r="S72" s="82"/>
      <c r="T72" s="82"/>
      <c r="U72" s="82"/>
      <c r="V72" s="82"/>
      <c r="W72" s="82"/>
      <c r="X72" s="82"/>
      <c r="Y72" s="82"/>
      <c r="Z72" s="93" t="s">
        <v>48</v>
      </c>
      <c r="AA72" s="99"/>
      <c r="AB72" s="11"/>
    </row>
    <row r="73" spans="2:28" ht="15.75" x14ac:dyDescent="0.25">
      <c r="C73" s="2" t="s">
        <v>6</v>
      </c>
      <c r="D73" s="24">
        <v>31</v>
      </c>
      <c r="E73" s="28">
        <v>6328</v>
      </c>
      <c r="F73" s="27">
        <v>0.2334</v>
      </c>
      <c r="G73" s="27">
        <f t="shared" si="29"/>
        <v>7.2354000000000003</v>
      </c>
      <c r="H73" s="27">
        <v>0.09</v>
      </c>
      <c r="I73" s="27">
        <f t="shared" si="30"/>
        <v>2.9449999999999998</v>
      </c>
      <c r="J73" s="60">
        <f t="shared" si="31"/>
        <v>45785.611199999999</v>
      </c>
      <c r="K73" s="60">
        <f t="shared" si="32"/>
        <v>18635.96</v>
      </c>
      <c r="M73" s="4">
        <f t="shared" si="33"/>
        <v>27149.6512</v>
      </c>
      <c r="O73" s="80"/>
      <c r="P73" s="91"/>
      <c r="Q73" s="92"/>
      <c r="R73" s="43"/>
      <c r="S73" s="43" t="s">
        <v>28</v>
      </c>
      <c r="T73" s="43" t="s">
        <v>30</v>
      </c>
      <c r="U73" s="43" t="s">
        <v>28</v>
      </c>
      <c r="V73" s="43" t="s">
        <v>34</v>
      </c>
      <c r="W73" s="93" t="s">
        <v>33</v>
      </c>
      <c r="X73" s="93" t="s">
        <v>36</v>
      </c>
      <c r="Y73" s="82"/>
      <c r="Z73" s="93" t="s">
        <v>49</v>
      </c>
      <c r="AA73" s="100"/>
      <c r="AB73" s="12"/>
    </row>
    <row r="74" spans="2:28" ht="15.75" x14ac:dyDescent="0.25">
      <c r="C74" t="s">
        <v>10</v>
      </c>
      <c r="D74" s="24">
        <v>30</v>
      </c>
      <c r="E74" s="28">
        <v>6328</v>
      </c>
      <c r="F74" s="27">
        <v>0.2334</v>
      </c>
      <c r="G74" s="27">
        <f t="shared" si="29"/>
        <v>7.0019999999999998</v>
      </c>
      <c r="H74" s="27">
        <v>0.09</v>
      </c>
      <c r="I74" s="27">
        <f t="shared" si="30"/>
        <v>2.85</v>
      </c>
      <c r="J74" s="60">
        <f t="shared" si="31"/>
        <v>44308.655999999995</v>
      </c>
      <c r="K74" s="60">
        <f t="shared" si="32"/>
        <v>18034.8</v>
      </c>
      <c r="M74" s="4">
        <f t="shared" si="33"/>
        <v>26273.855999999996</v>
      </c>
      <c r="O74" s="80"/>
      <c r="P74" s="91" t="s">
        <v>25</v>
      </c>
      <c r="Q74" s="92" t="s">
        <v>15</v>
      </c>
      <c r="R74" s="92" t="s">
        <v>29</v>
      </c>
      <c r="S74" s="92" t="s">
        <v>27</v>
      </c>
      <c r="T74" s="92" t="s">
        <v>27</v>
      </c>
      <c r="U74" s="92" t="s">
        <v>31</v>
      </c>
      <c r="V74" s="92" t="s">
        <v>31</v>
      </c>
      <c r="W74" s="94" t="s">
        <v>35</v>
      </c>
      <c r="X74" s="94" t="s">
        <v>35</v>
      </c>
      <c r="Y74" s="82"/>
      <c r="Z74" s="92" t="s">
        <v>12</v>
      </c>
      <c r="AA74" s="84"/>
    </row>
    <row r="75" spans="2:28" x14ac:dyDescent="0.25">
      <c r="C75" s="2" t="s">
        <v>11</v>
      </c>
      <c r="D75" s="24">
        <v>31</v>
      </c>
      <c r="E75" s="28">
        <v>6328</v>
      </c>
      <c r="F75" s="27">
        <v>0.2334</v>
      </c>
      <c r="G75" s="27">
        <f t="shared" si="29"/>
        <v>7.2354000000000003</v>
      </c>
      <c r="H75" s="27">
        <v>0.09</v>
      </c>
      <c r="I75" s="27">
        <f t="shared" si="30"/>
        <v>2.9449999999999998</v>
      </c>
      <c r="J75" s="60">
        <f t="shared" si="31"/>
        <v>45785.611199999999</v>
      </c>
      <c r="K75" s="60">
        <f t="shared" si="32"/>
        <v>18635.96</v>
      </c>
      <c r="M75" s="4">
        <f t="shared" si="33"/>
        <v>27149.6512</v>
      </c>
      <c r="O75" s="80">
        <v>2017</v>
      </c>
      <c r="P75" s="82" t="s">
        <v>11</v>
      </c>
      <c r="Q75" s="44">
        <v>31</v>
      </c>
      <c r="R75" s="95">
        <v>1000</v>
      </c>
      <c r="S75" s="96">
        <v>0.37309999999999999</v>
      </c>
      <c r="T75" s="96">
        <f>+S75*Q75</f>
        <v>11.566099999999999</v>
      </c>
      <c r="U75" s="96">
        <v>0.18654999999999999</v>
      </c>
      <c r="V75" s="96">
        <f t="shared" ref="V75:V77" si="34">+U75*Q75</f>
        <v>5.7830499999999994</v>
      </c>
      <c r="W75" s="97">
        <f t="shared" ref="W75:W77" si="35">+R75*T75</f>
        <v>11566.099999999999</v>
      </c>
      <c r="X75" s="97">
        <f t="shared" ref="X75:X77" si="36">+R75*V75</f>
        <v>5783.0499999999993</v>
      </c>
      <c r="Y75" s="82"/>
      <c r="Z75" s="98">
        <f>+W75-X75</f>
        <v>5783.0499999999993</v>
      </c>
      <c r="AA75" s="101"/>
      <c r="AB75" s="14"/>
    </row>
    <row r="76" spans="2:28" x14ac:dyDescent="0.25">
      <c r="B76" s="42">
        <v>2018</v>
      </c>
      <c r="C76" s="2" t="s">
        <v>5</v>
      </c>
      <c r="D76" s="24">
        <v>31</v>
      </c>
      <c r="E76" s="28">
        <v>6328</v>
      </c>
      <c r="F76" s="27">
        <v>0.2334</v>
      </c>
      <c r="G76" s="27">
        <f t="shared" si="29"/>
        <v>7.2354000000000003</v>
      </c>
      <c r="H76" s="27">
        <v>0.09</v>
      </c>
      <c r="I76" s="27">
        <f>+H76*D76</f>
        <v>2.79</v>
      </c>
      <c r="J76" s="60">
        <f t="shared" si="31"/>
        <v>45785.611199999999</v>
      </c>
      <c r="K76" s="60">
        <f t="shared" si="32"/>
        <v>17655.12</v>
      </c>
      <c r="M76" s="4">
        <f t="shared" si="33"/>
        <v>28130.4912</v>
      </c>
      <c r="O76" s="80">
        <v>2018</v>
      </c>
      <c r="P76" s="82" t="s">
        <v>5</v>
      </c>
      <c r="Q76" s="44">
        <v>31</v>
      </c>
      <c r="R76" s="95">
        <v>1000</v>
      </c>
      <c r="S76" s="96">
        <v>0.37309999999999999</v>
      </c>
      <c r="T76" s="96">
        <f t="shared" ref="T76:T77" si="37">+S76*Q76</f>
        <v>11.566099999999999</v>
      </c>
      <c r="U76" s="96">
        <v>0.18654999999999999</v>
      </c>
      <c r="V76" s="96">
        <f t="shared" si="34"/>
        <v>5.7830499999999994</v>
      </c>
      <c r="W76" s="97">
        <f t="shared" si="35"/>
        <v>11566.099999999999</v>
      </c>
      <c r="X76" s="97">
        <f t="shared" si="36"/>
        <v>5783.0499999999993</v>
      </c>
      <c r="Y76" s="82"/>
      <c r="Z76" s="98">
        <f>+W76-X76</f>
        <v>5783.0499999999993</v>
      </c>
      <c r="AA76" s="101"/>
      <c r="AB76" s="14"/>
    </row>
    <row r="77" spans="2:28" x14ac:dyDescent="0.25">
      <c r="C77" s="2" t="s">
        <v>4</v>
      </c>
      <c r="D77" s="24">
        <v>28</v>
      </c>
      <c r="E77" s="28">
        <v>6328</v>
      </c>
      <c r="F77" s="27">
        <v>0.2334</v>
      </c>
      <c r="G77" s="27">
        <f t="shared" si="29"/>
        <v>6.5351999999999997</v>
      </c>
      <c r="H77" s="27">
        <v>0.09</v>
      </c>
      <c r="I77" s="27">
        <f>+H77*D77</f>
        <v>2.52</v>
      </c>
      <c r="J77" s="60">
        <f t="shared" si="31"/>
        <v>41354.745599999995</v>
      </c>
      <c r="K77" s="60">
        <f t="shared" si="32"/>
        <v>15946.56</v>
      </c>
      <c r="M77" s="4">
        <f t="shared" si="33"/>
        <v>25408.185599999997</v>
      </c>
      <c r="O77" s="80">
        <v>2018</v>
      </c>
      <c r="P77" s="82" t="s">
        <v>4</v>
      </c>
      <c r="Q77" s="44">
        <v>28</v>
      </c>
      <c r="R77" s="95">
        <v>1000</v>
      </c>
      <c r="S77" s="96">
        <v>0.37309999999999999</v>
      </c>
      <c r="T77" s="96">
        <f t="shared" si="37"/>
        <v>10.4468</v>
      </c>
      <c r="U77" s="96">
        <v>0.18654999999999999</v>
      </c>
      <c r="V77" s="96">
        <f t="shared" si="34"/>
        <v>5.2233999999999998</v>
      </c>
      <c r="W77" s="97">
        <f t="shared" si="35"/>
        <v>10446.799999999999</v>
      </c>
      <c r="X77" s="97">
        <f t="shared" si="36"/>
        <v>5223.3999999999996</v>
      </c>
      <c r="Y77" s="82"/>
      <c r="Z77" s="98">
        <f>+W77-X77</f>
        <v>5223.3999999999996</v>
      </c>
      <c r="AA77" s="101"/>
      <c r="AB77" s="14"/>
    </row>
    <row r="78" spans="2:28" ht="15.75" thickBot="1" x14ac:dyDescent="0.3">
      <c r="C78" s="2" t="s">
        <v>3</v>
      </c>
      <c r="D78" s="24">
        <v>31</v>
      </c>
      <c r="E78" s="28">
        <v>6328</v>
      </c>
      <c r="F78" s="27">
        <v>0.2334</v>
      </c>
      <c r="G78" s="27">
        <f t="shared" si="29"/>
        <v>7.2354000000000003</v>
      </c>
      <c r="H78" s="27">
        <v>0.09</v>
      </c>
      <c r="I78" s="27">
        <f>+H78*D78</f>
        <v>2.79</v>
      </c>
      <c r="J78" s="60">
        <f t="shared" si="31"/>
        <v>45785.611199999999</v>
      </c>
      <c r="K78" s="60">
        <f t="shared" si="32"/>
        <v>17655.12</v>
      </c>
      <c r="M78" s="4">
        <f t="shared" si="33"/>
        <v>28130.4912</v>
      </c>
      <c r="O78" s="85"/>
      <c r="P78" s="72"/>
      <c r="Q78" s="72"/>
      <c r="R78" s="72"/>
      <c r="S78" s="102"/>
      <c r="T78" s="102"/>
      <c r="U78" s="102"/>
      <c r="V78" s="102"/>
      <c r="W78" s="102"/>
      <c r="X78" s="72"/>
      <c r="Y78" s="72"/>
      <c r="Z78" s="72"/>
      <c r="AA78" s="86"/>
    </row>
    <row r="79" spans="2:28" x14ac:dyDescent="0.25">
      <c r="C79" s="41" t="s">
        <v>2</v>
      </c>
      <c r="D79" s="24">
        <v>30</v>
      </c>
      <c r="E79" s="28">
        <v>6328</v>
      </c>
      <c r="F79" s="27">
        <v>0.2334</v>
      </c>
      <c r="G79" s="27">
        <f t="shared" si="29"/>
        <v>7.0019999999999998</v>
      </c>
      <c r="H79" s="68">
        <v>9.5000000000000001E-2</v>
      </c>
      <c r="I79" s="27">
        <f>+H79*D79</f>
        <v>2.85</v>
      </c>
      <c r="J79" s="60">
        <f t="shared" si="31"/>
        <v>44308.655999999995</v>
      </c>
      <c r="K79" s="60">
        <f t="shared" si="32"/>
        <v>18034.8</v>
      </c>
      <c r="M79" s="4">
        <f t="shared" si="33"/>
        <v>26273.855999999996</v>
      </c>
    </row>
    <row r="80" spans="2:28" x14ac:dyDescent="0.25">
      <c r="C80" s="2" t="s">
        <v>1</v>
      </c>
      <c r="D80" s="24">
        <v>31</v>
      </c>
      <c r="E80" s="28">
        <v>6328</v>
      </c>
      <c r="F80" s="27">
        <v>0.2334</v>
      </c>
      <c r="G80" s="27">
        <f t="shared" si="29"/>
        <v>7.2354000000000003</v>
      </c>
      <c r="H80" s="68">
        <v>9.5000000000000001E-2</v>
      </c>
      <c r="I80" s="27">
        <f>+H80*D80</f>
        <v>2.9449999999999998</v>
      </c>
      <c r="J80" s="60">
        <f t="shared" si="31"/>
        <v>45785.611199999999</v>
      </c>
      <c r="K80" s="60">
        <f t="shared" si="32"/>
        <v>18635.96</v>
      </c>
      <c r="M80" s="4">
        <f t="shared" si="33"/>
        <v>27149.6512</v>
      </c>
    </row>
    <row r="81" spans="2:13" x14ac:dyDescent="0.25">
      <c r="C81" s="2"/>
      <c r="E81" s="28"/>
      <c r="F81" s="27"/>
      <c r="G81" s="27"/>
      <c r="H81" s="27"/>
      <c r="I81" s="27"/>
      <c r="J81" s="60"/>
      <c r="K81" s="60"/>
      <c r="M81" s="4"/>
    </row>
    <row r="82" spans="2:13" x14ac:dyDescent="0.25">
      <c r="B82">
        <v>2018</v>
      </c>
      <c r="C82" s="2" t="s">
        <v>0</v>
      </c>
      <c r="D82" s="24">
        <v>30</v>
      </c>
      <c r="E82" s="28">
        <v>6328</v>
      </c>
      <c r="F82" s="27">
        <v>0.2334</v>
      </c>
      <c r="G82" s="27">
        <f t="shared" ref="G82:G93" si="38">+F82*D82</f>
        <v>7.0019999999999998</v>
      </c>
      <c r="H82" s="68">
        <v>9.5000000000000001E-2</v>
      </c>
      <c r="I82" s="27">
        <f t="shared" ref="I82:I93" si="39">+H82*D82</f>
        <v>2.85</v>
      </c>
      <c r="J82" s="60">
        <f t="shared" ref="J82:J93" si="40">+E82*G82</f>
        <v>44308.655999999995</v>
      </c>
      <c r="K82" s="60">
        <f t="shared" ref="K82:K93" si="41">+E82*I82</f>
        <v>18034.8</v>
      </c>
      <c r="M82" s="4">
        <f t="shared" ref="M82:M93" si="42">+J82-K82</f>
        <v>26273.855999999996</v>
      </c>
    </row>
    <row r="83" spans="2:13" x14ac:dyDescent="0.25">
      <c r="C83" s="2" t="s">
        <v>9</v>
      </c>
      <c r="D83" s="24">
        <v>31</v>
      </c>
      <c r="E83" s="28">
        <v>6328</v>
      </c>
      <c r="F83" s="27">
        <v>0.2334</v>
      </c>
      <c r="G83" s="27">
        <f t="shared" si="38"/>
        <v>7.2354000000000003</v>
      </c>
      <c r="H83" s="68">
        <v>9.5000000000000001E-2</v>
      </c>
      <c r="I83" s="27">
        <f t="shared" si="39"/>
        <v>2.9449999999999998</v>
      </c>
      <c r="J83" s="60">
        <f t="shared" si="40"/>
        <v>45785.611199999999</v>
      </c>
      <c r="K83" s="60">
        <f t="shared" si="41"/>
        <v>18635.96</v>
      </c>
      <c r="M83" s="4">
        <f t="shared" si="42"/>
        <v>27149.6512</v>
      </c>
    </row>
    <row r="84" spans="2:13" x14ac:dyDescent="0.25">
      <c r="C84" s="2" t="s">
        <v>8</v>
      </c>
      <c r="D84" s="24">
        <v>31</v>
      </c>
      <c r="E84" s="28">
        <v>6328</v>
      </c>
      <c r="F84" s="27">
        <v>0.2334</v>
      </c>
      <c r="G84" s="27">
        <f t="shared" si="38"/>
        <v>7.2354000000000003</v>
      </c>
      <c r="H84" s="68">
        <v>9.5000000000000001E-2</v>
      </c>
      <c r="I84" s="27">
        <f t="shared" si="39"/>
        <v>2.9449999999999998</v>
      </c>
      <c r="J84" s="60">
        <f t="shared" si="40"/>
        <v>45785.611199999999</v>
      </c>
      <c r="K84" s="60">
        <f t="shared" si="41"/>
        <v>18635.96</v>
      </c>
      <c r="M84" s="4">
        <f t="shared" si="42"/>
        <v>27149.6512</v>
      </c>
    </row>
    <row r="85" spans="2:13" x14ac:dyDescent="0.25">
      <c r="C85" s="2" t="s">
        <v>7</v>
      </c>
      <c r="D85" s="24">
        <v>30</v>
      </c>
      <c r="E85" s="28">
        <v>6328</v>
      </c>
      <c r="F85" s="27">
        <v>0.2334</v>
      </c>
      <c r="G85" s="27">
        <f t="shared" si="38"/>
        <v>7.0019999999999998</v>
      </c>
      <c r="H85" s="68">
        <v>9.5000000000000001E-2</v>
      </c>
      <c r="I85" s="27">
        <f t="shared" si="39"/>
        <v>2.85</v>
      </c>
      <c r="J85" s="60">
        <f t="shared" si="40"/>
        <v>44308.655999999995</v>
      </c>
      <c r="K85" s="60">
        <f t="shared" si="41"/>
        <v>18034.8</v>
      </c>
      <c r="M85" s="4">
        <f t="shared" si="42"/>
        <v>26273.855999999996</v>
      </c>
    </row>
    <row r="86" spans="2:13" x14ac:dyDescent="0.25">
      <c r="C86" s="2" t="s">
        <v>6</v>
      </c>
      <c r="D86" s="24">
        <v>31</v>
      </c>
      <c r="E86" s="28">
        <v>6328</v>
      </c>
      <c r="F86" s="27">
        <v>0.2334</v>
      </c>
      <c r="G86" s="27">
        <f t="shared" si="38"/>
        <v>7.2354000000000003</v>
      </c>
      <c r="H86" s="68">
        <v>9.5000000000000001E-2</v>
      </c>
      <c r="I86" s="27">
        <f t="shared" si="39"/>
        <v>2.9449999999999998</v>
      </c>
      <c r="J86" s="60">
        <f t="shared" si="40"/>
        <v>45785.611199999999</v>
      </c>
      <c r="K86" s="60">
        <f t="shared" si="41"/>
        <v>18635.96</v>
      </c>
      <c r="M86" s="4">
        <f t="shared" si="42"/>
        <v>27149.6512</v>
      </c>
    </row>
    <row r="87" spans="2:13" x14ac:dyDescent="0.25">
      <c r="C87" t="s">
        <v>10</v>
      </c>
      <c r="D87" s="24">
        <v>30</v>
      </c>
      <c r="E87" s="28">
        <v>6328</v>
      </c>
      <c r="F87" s="27">
        <v>0.2334</v>
      </c>
      <c r="G87" s="27">
        <f t="shared" si="38"/>
        <v>7.0019999999999998</v>
      </c>
      <c r="H87" s="68">
        <v>9.5000000000000001E-2</v>
      </c>
      <c r="I87" s="27">
        <f t="shared" si="39"/>
        <v>2.85</v>
      </c>
      <c r="J87" s="60">
        <f t="shared" si="40"/>
        <v>44308.655999999995</v>
      </c>
      <c r="K87" s="60">
        <f t="shared" si="41"/>
        <v>18034.8</v>
      </c>
      <c r="M87" s="4">
        <f t="shared" si="42"/>
        <v>26273.855999999996</v>
      </c>
    </row>
    <row r="88" spans="2:13" x14ac:dyDescent="0.25">
      <c r="C88" s="2" t="s">
        <v>11</v>
      </c>
      <c r="D88" s="24">
        <v>31</v>
      </c>
      <c r="E88" s="28">
        <v>6328</v>
      </c>
      <c r="F88" s="27">
        <v>0.2334</v>
      </c>
      <c r="G88" s="27">
        <f t="shared" si="38"/>
        <v>7.2354000000000003</v>
      </c>
      <c r="H88" s="68">
        <v>9.5000000000000001E-2</v>
      </c>
      <c r="I88" s="27">
        <f t="shared" si="39"/>
        <v>2.9449999999999998</v>
      </c>
      <c r="J88" s="60">
        <f t="shared" si="40"/>
        <v>45785.611199999999</v>
      </c>
      <c r="K88" s="60">
        <f t="shared" si="41"/>
        <v>18635.96</v>
      </c>
      <c r="M88" s="4">
        <f t="shared" si="42"/>
        <v>27149.6512</v>
      </c>
    </row>
    <row r="89" spans="2:13" x14ac:dyDescent="0.25">
      <c r="B89" s="42">
        <v>2019</v>
      </c>
      <c r="C89" s="2" t="s">
        <v>5</v>
      </c>
      <c r="D89" s="24">
        <v>31</v>
      </c>
      <c r="E89" s="28">
        <v>6328</v>
      </c>
      <c r="F89" s="27">
        <v>0.2334</v>
      </c>
      <c r="G89" s="27">
        <f t="shared" si="38"/>
        <v>7.2354000000000003</v>
      </c>
      <c r="H89" s="68">
        <v>9.5000000000000001E-2</v>
      </c>
      <c r="I89" s="27">
        <f t="shared" si="39"/>
        <v>2.9449999999999998</v>
      </c>
      <c r="J89" s="60">
        <f t="shared" si="40"/>
        <v>45785.611199999999</v>
      </c>
      <c r="K89" s="60">
        <f t="shared" si="41"/>
        <v>18635.96</v>
      </c>
      <c r="M89" s="4">
        <f t="shared" si="42"/>
        <v>27149.6512</v>
      </c>
    </row>
    <row r="90" spans="2:13" x14ac:dyDescent="0.25">
      <c r="C90" s="2" t="s">
        <v>4</v>
      </c>
      <c r="D90" s="24">
        <v>28</v>
      </c>
      <c r="E90" s="28">
        <v>6328</v>
      </c>
      <c r="F90" s="27">
        <v>0.2334</v>
      </c>
      <c r="G90" s="27">
        <f t="shared" si="38"/>
        <v>6.5351999999999997</v>
      </c>
      <c r="H90" s="68">
        <v>9.5000000000000001E-2</v>
      </c>
      <c r="I90" s="27">
        <f t="shared" si="39"/>
        <v>2.66</v>
      </c>
      <c r="J90" s="60">
        <f t="shared" si="40"/>
        <v>41354.745599999995</v>
      </c>
      <c r="K90" s="60">
        <f t="shared" si="41"/>
        <v>16832.48</v>
      </c>
      <c r="M90" s="4">
        <f t="shared" si="42"/>
        <v>24522.265599999995</v>
      </c>
    </row>
    <row r="91" spans="2:13" x14ac:dyDescent="0.25">
      <c r="C91" s="2" t="s">
        <v>3</v>
      </c>
      <c r="D91" s="24">
        <v>31</v>
      </c>
      <c r="E91" s="28">
        <v>6328</v>
      </c>
      <c r="F91" s="27">
        <v>0.2334</v>
      </c>
      <c r="G91" s="27">
        <f t="shared" si="38"/>
        <v>7.2354000000000003</v>
      </c>
      <c r="H91" s="68">
        <v>9.5000000000000001E-2</v>
      </c>
      <c r="I91" s="27">
        <f t="shared" si="39"/>
        <v>2.9449999999999998</v>
      </c>
      <c r="J91" s="60">
        <f t="shared" si="40"/>
        <v>45785.611199999999</v>
      </c>
      <c r="K91" s="60">
        <f t="shared" si="41"/>
        <v>18635.96</v>
      </c>
      <c r="M91" s="4">
        <f t="shared" si="42"/>
        <v>27149.6512</v>
      </c>
    </row>
    <row r="92" spans="2:13" x14ac:dyDescent="0.25">
      <c r="C92" s="41" t="s">
        <v>2</v>
      </c>
      <c r="D92" s="24">
        <v>30</v>
      </c>
      <c r="E92" s="28">
        <v>6328</v>
      </c>
      <c r="F92" s="27">
        <v>0.2334</v>
      </c>
      <c r="G92" s="27">
        <f t="shared" si="38"/>
        <v>7.0019999999999998</v>
      </c>
      <c r="H92" s="68">
        <v>9.5000000000000001E-2</v>
      </c>
      <c r="I92" s="27">
        <f t="shared" si="39"/>
        <v>2.85</v>
      </c>
      <c r="J92" s="60">
        <f t="shared" si="40"/>
        <v>44308.655999999995</v>
      </c>
      <c r="K92" s="60">
        <f t="shared" si="41"/>
        <v>18034.8</v>
      </c>
      <c r="M92" s="4">
        <f t="shared" si="42"/>
        <v>26273.855999999996</v>
      </c>
    </row>
    <row r="93" spans="2:13" x14ac:dyDescent="0.25">
      <c r="C93" s="2" t="s">
        <v>1</v>
      </c>
      <c r="D93" s="24">
        <v>31</v>
      </c>
      <c r="E93" s="28">
        <v>6328</v>
      </c>
      <c r="F93" s="27">
        <v>0.2334</v>
      </c>
      <c r="G93" s="27">
        <f t="shared" si="38"/>
        <v>7.2354000000000003</v>
      </c>
      <c r="H93" s="27">
        <v>9.5000000000000001E-2</v>
      </c>
      <c r="I93" s="27">
        <f t="shared" si="39"/>
        <v>2.9449999999999998</v>
      </c>
      <c r="J93" s="60">
        <f t="shared" si="40"/>
        <v>45785.611199999999</v>
      </c>
      <c r="K93" s="60">
        <f t="shared" si="41"/>
        <v>18635.96</v>
      </c>
      <c r="M93" s="4">
        <f t="shared" si="42"/>
        <v>27149.6512</v>
      </c>
    </row>
    <row r="94" spans="2:13" x14ac:dyDescent="0.25">
      <c r="C94" s="2"/>
      <c r="E94" s="28"/>
      <c r="F94" s="27"/>
      <c r="G94" s="27"/>
      <c r="H94" s="27"/>
      <c r="I94" s="27"/>
      <c r="J94" s="60"/>
      <c r="K94" s="60"/>
      <c r="M94" s="4"/>
    </row>
    <row r="95" spans="2:13" x14ac:dyDescent="0.25">
      <c r="B95">
        <v>2019</v>
      </c>
      <c r="C95" s="2" t="s">
        <v>0</v>
      </c>
      <c r="D95" s="24">
        <v>30</v>
      </c>
      <c r="E95" s="28">
        <v>6328</v>
      </c>
      <c r="F95" s="27">
        <v>0.2334</v>
      </c>
      <c r="G95" s="27">
        <f t="shared" ref="G95:G106" si="43">+F95*D95</f>
        <v>7.0019999999999998</v>
      </c>
      <c r="H95" s="27">
        <v>9.5000000000000001E-2</v>
      </c>
      <c r="I95" s="27">
        <f t="shared" ref="I95:I106" si="44">+H95*D95</f>
        <v>2.85</v>
      </c>
      <c r="J95" s="60">
        <f t="shared" ref="J95:J106" si="45">+E95*G95</f>
        <v>44308.655999999995</v>
      </c>
      <c r="K95" s="60">
        <f t="shared" ref="K95:K106" si="46">+E95*I95</f>
        <v>18034.8</v>
      </c>
      <c r="M95" s="4">
        <f t="shared" ref="M95:M106" si="47">+J95-K95</f>
        <v>26273.855999999996</v>
      </c>
    </row>
    <row r="96" spans="2:13" x14ac:dyDescent="0.25">
      <c r="C96" s="2" t="s">
        <v>9</v>
      </c>
      <c r="D96" s="24">
        <v>31</v>
      </c>
      <c r="E96" s="28">
        <v>6328</v>
      </c>
      <c r="F96" s="27">
        <v>0.2334</v>
      </c>
      <c r="G96" s="27">
        <f t="shared" si="43"/>
        <v>7.2354000000000003</v>
      </c>
      <c r="H96" s="27">
        <v>9.5000000000000001E-2</v>
      </c>
      <c r="I96" s="27">
        <f t="shared" si="44"/>
        <v>2.9449999999999998</v>
      </c>
      <c r="J96" s="60">
        <f t="shared" si="45"/>
        <v>45785.611199999999</v>
      </c>
      <c r="K96" s="60">
        <f t="shared" si="46"/>
        <v>18635.96</v>
      </c>
      <c r="M96" s="4">
        <f t="shared" si="47"/>
        <v>27149.6512</v>
      </c>
    </row>
    <row r="97" spans="2:13" x14ac:dyDescent="0.25">
      <c r="C97" s="2" t="s">
        <v>8</v>
      </c>
      <c r="D97" s="24">
        <v>31</v>
      </c>
      <c r="E97" s="28">
        <v>6328</v>
      </c>
      <c r="F97" s="27">
        <v>0.2334</v>
      </c>
      <c r="G97" s="27">
        <f t="shared" si="43"/>
        <v>7.2354000000000003</v>
      </c>
      <c r="H97" s="27">
        <v>9.5000000000000001E-2</v>
      </c>
      <c r="I97" s="27">
        <f t="shared" si="44"/>
        <v>2.9449999999999998</v>
      </c>
      <c r="J97" s="60">
        <f t="shared" si="45"/>
        <v>45785.611199999999</v>
      </c>
      <c r="K97" s="60">
        <f t="shared" si="46"/>
        <v>18635.96</v>
      </c>
      <c r="M97" s="4">
        <f t="shared" si="47"/>
        <v>27149.6512</v>
      </c>
    </row>
    <row r="98" spans="2:13" x14ac:dyDescent="0.25">
      <c r="C98" s="2" t="s">
        <v>7</v>
      </c>
      <c r="D98" s="24">
        <v>30</v>
      </c>
      <c r="E98" s="28">
        <v>6328</v>
      </c>
      <c r="F98" s="27">
        <v>0.2334</v>
      </c>
      <c r="G98" s="27">
        <f t="shared" si="43"/>
        <v>7.0019999999999998</v>
      </c>
      <c r="H98" s="27">
        <v>9.5000000000000001E-2</v>
      </c>
      <c r="I98" s="27">
        <f t="shared" si="44"/>
        <v>2.85</v>
      </c>
      <c r="J98" s="60">
        <f t="shared" si="45"/>
        <v>44308.655999999995</v>
      </c>
      <c r="K98" s="60">
        <f t="shared" si="46"/>
        <v>18034.8</v>
      </c>
      <c r="M98" s="4">
        <f t="shared" si="47"/>
        <v>26273.855999999996</v>
      </c>
    </row>
    <row r="99" spans="2:13" x14ac:dyDescent="0.25">
      <c r="C99" s="2" t="s">
        <v>6</v>
      </c>
      <c r="D99" s="24">
        <v>31</v>
      </c>
      <c r="E99" s="28">
        <v>6328</v>
      </c>
      <c r="F99" s="27">
        <v>0.2334</v>
      </c>
      <c r="G99" s="27">
        <f t="shared" si="43"/>
        <v>7.2354000000000003</v>
      </c>
      <c r="H99" s="27">
        <v>9.5000000000000001E-2</v>
      </c>
      <c r="I99" s="27">
        <f t="shared" si="44"/>
        <v>2.9449999999999998</v>
      </c>
      <c r="J99" s="60">
        <f t="shared" si="45"/>
        <v>45785.611199999999</v>
      </c>
      <c r="K99" s="60">
        <f t="shared" si="46"/>
        <v>18635.96</v>
      </c>
      <c r="M99" s="4">
        <f t="shared" si="47"/>
        <v>27149.6512</v>
      </c>
    </row>
    <row r="100" spans="2:13" x14ac:dyDescent="0.25">
      <c r="C100" t="s">
        <v>10</v>
      </c>
      <c r="D100" s="24">
        <v>30</v>
      </c>
      <c r="E100" s="28">
        <v>6328</v>
      </c>
      <c r="F100" s="27">
        <v>0.2334</v>
      </c>
      <c r="G100" s="27">
        <f t="shared" si="43"/>
        <v>7.0019999999999998</v>
      </c>
      <c r="H100" s="27">
        <v>9.5000000000000001E-2</v>
      </c>
      <c r="I100" s="27">
        <f t="shared" si="44"/>
        <v>2.85</v>
      </c>
      <c r="J100" s="60">
        <f t="shared" si="45"/>
        <v>44308.655999999995</v>
      </c>
      <c r="K100" s="60">
        <f t="shared" si="46"/>
        <v>18034.8</v>
      </c>
      <c r="M100" s="4">
        <f t="shared" si="47"/>
        <v>26273.855999999996</v>
      </c>
    </row>
    <row r="101" spans="2:13" x14ac:dyDescent="0.25">
      <c r="C101" s="2" t="s">
        <v>11</v>
      </c>
      <c r="D101" s="24">
        <v>31</v>
      </c>
      <c r="E101" s="28">
        <v>6328</v>
      </c>
      <c r="F101" s="27">
        <v>0.2334</v>
      </c>
      <c r="G101" s="27">
        <f t="shared" si="43"/>
        <v>7.2354000000000003</v>
      </c>
      <c r="H101" s="27">
        <v>9.5000000000000001E-2</v>
      </c>
      <c r="I101" s="27">
        <f t="shared" si="44"/>
        <v>2.9449999999999998</v>
      </c>
      <c r="J101" s="60">
        <f t="shared" si="45"/>
        <v>45785.611199999999</v>
      </c>
      <c r="K101" s="60">
        <f t="shared" si="46"/>
        <v>18635.96</v>
      </c>
      <c r="M101" s="4">
        <f t="shared" si="47"/>
        <v>27149.6512</v>
      </c>
    </row>
    <row r="102" spans="2:13" x14ac:dyDescent="0.25">
      <c r="B102">
        <v>2020</v>
      </c>
      <c r="C102" s="2" t="s">
        <v>5</v>
      </c>
      <c r="D102" s="24">
        <v>31</v>
      </c>
      <c r="E102" s="28">
        <v>6328</v>
      </c>
      <c r="F102" s="27">
        <v>0.2334</v>
      </c>
      <c r="G102" s="27">
        <f t="shared" si="43"/>
        <v>7.2354000000000003</v>
      </c>
      <c r="H102" s="27">
        <v>9.5000000000000001E-2</v>
      </c>
      <c r="I102" s="27">
        <f t="shared" si="44"/>
        <v>2.9449999999999998</v>
      </c>
      <c r="J102" s="60">
        <f t="shared" si="45"/>
        <v>45785.611199999999</v>
      </c>
      <c r="K102" s="60">
        <f t="shared" si="46"/>
        <v>18635.96</v>
      </c>
      <c r="M102" s="4">
        <f t="shared" si="47"/>
        <v>27149.6512</v>
      </c>
    </row>
    <row r="103" spans="2:13" x14ac:dyDescent="0.25">
      <c r="C103" s="2" t="s">
        <v>4</v>
      </c>
      <c r="D103" s="24">
        <v>28</v>
      </c>
      <c r="E103" s="28">
        <v>6328</v>
      </c>
      <c r="F103" s="27">
        <v>0.2334</v>
      </c>
      <c r="G103" s="27">
        <f t="shared" si="43"/>
        <v>6.5351999999999997</v>
      </c>
      <c r="H103" s="27">
        <v>9.5000000000000001E-2</v>
      </c>
      <c r="I103" s="27">
        <f t="shared" si="44"/>
        <v>2.66</v>
      </c>
      <c r="J103" s="60">
        <f t="shared" si="45"/>
        <v>41354.745599999995</v>
      </c>
      <c r="K103" s="60">
        <f t="shared" si="46"/>
        <v>16832.48</v>
      </c>
      <c r="M103" s="4">
        <f t="shared" si="47"/>
        <v>24522.265599999995</v>
      </c>
    </row>
    <row r="104" spans="2:13" x14ac:dyDescent="0.25">
      <c r="C104" s="2" t="s">
        <v>3</v>
      </c>
      <c r="D104" s="24">
        <v>31</v>
      </c>
      <c r="E104" s="28">
        <v>6328</v>
      </c>
      <c r="F104" s="27">
        <v>0.2334</v>
      </c>
      <c r="G104" s="27">
        <f t="shared" si="43"/>
        <v>7.2354000000000003</v>
      </c>
      <c r="H104" s="27">
        <v>9.5000000000000001E-2</v>
      </c>
      <c r="I104" s="27">
        <f t="shared" si="44"/>
        <v>2.9449999999999998</v>
      </c>
      <c r="J104" s="60">
        <f t="shared" si="45"/>
        <v>45785.611199999999</v>
      </c>
      <c r="K104" s="60">
        <f t="shared" si="46"/>
        <v>18635.96</v>
      </c>
      <c r="M104" s="4">
        <f t="shared" si="47"/>
        <v>27149.6512</v>
      </c>
    </row>
    <row r="105" spans="2:13" x14ac:dyDescent="0.25">
      <c r="C105" s="2" t="s">
        <v>2</v>
      </c>
      <c r="D105" s="24">
        <v>30</v>
      </c>
      <c r="E105" s="28">
        <v>6328</v>
      </c>
      <c r="F105" s="27">
        <v>0.2334</v>
      </c>
      <c r="G105" s="27">
        <f t="shared" si="43"/>
        <v>7.0019999999999998</v>
      </c>
      <c r="H105" s="27">
        <v>9.5000000000000001E-2</v>
      </c>
      <c r="I105" s="27">
        <f t="shared" si="44"/>
        <v>2.85</v>
      </c>
      <c r="J105" s="60">
        <f t="shared" si="45"/>
        <v>44308.655999999995</v>
      </c>
      <c r="K105" s="60">
        <f t="shared" si="46"/>
        <v>18034.8</v>
      </c>
      <c r="M105" s="4">
        <f t="shared" si="47"/>
        <v>26273.855999999996</v>
      </c>
    </row>
    <row r="106" spans="2:13" x14ac:dyDescent="0.25">
      <c r="C106" s="2" t="s">
        <v>1</v>
      </c>
      <c r="D106" s="24">
        <v>31</v>
      </c>
      <c r="E106" s="28">
        <v>6328</v>
      </c>
      <c r="F106" s="27">
        <v>0.2334</v>
      </c>
      <c r="G106" s="27">
        <f t="shared" si="43"/>
        <v>7.2354000000000003</v>
      </c>
      <c r="H106" s="27">
        <v>9.5000000000000001E-2</v>
      </c>
      <c r="I106" s="27">
        <f t="shared" si="44"/>
        <v>2.9449999999999998</v>
      </c>
      <c r="J106" s="60">
        <f t="shared" si="45"/>
        <v>45785.611199999999</v>
      </c>
      <c r="K106" s="60">
        <f t="shared" si="46"/>
        <v>18635.96</v>
      </c>
      <c r="M106" s="4">
        <f t="shared" si="47"/>
        <v>27149.6512</v>
      </c>
    </row>
    <row r="107" spans="2:13" x14ac:dyDescent="0.25">
      <c r="C107" s="2"/>
      <c r="E107" s="28"/>
      <c r="F107" s="27"/>
      <c r="G107" s="27"/>
      <c r="H107" s="27"/>
      <c r="I107" s="27"/>
      <c r="J107" s="60"/>
      <c r="K107" s="60"/>
      <c r="M107" s="4"/>
    </row>
    <row r="108" spans="2:13" x14ac:dyDescent="0.25">
      <c r="C108" s="2"/>
      <c r="E108" s="28"/>
      <c r="F108" s="27"/>
      <c r="G108" s="27"/>
      <c r="H108" s="27"/>
      <c r="I108" s="27"/>
      <c r="J108" s="60"/>
      <c r="K108" s="60"/>
      <c r="M108" s="4"/>
    </row>
    <row r="109" spans="2:13" x14ac:dyDescent="0.25">
      <c r="C109" s="2"/>
      <c r="E109" s="28"/>
      <c r="F109" s="27"/>
      <c r="G109" s="27"/>
      <c r="H109" s="27"/>
      <c r="I109" s="27"/>
      <c r="J109" s="60"/>
      <c r="K109" s="60"/>
      <c r="M109" s="4"/>
    </row>
    <row r="110" spans="2:13" x14ac:dyDescent="0.25">
      <c r="B110">
        <v>2020</v>
      </c>
      <c r="C110" s="2" t="s">
        <v>0</v>
      </c>
      <c r="D110" s="24">
        <v>30</v>
      </c>
      <c r="E110" s="28">
        <v>6328</v>
      </c>
      <c r="F110" s="27">
        <v>0.2334</v>
      </c>
      <c r="G110" s="27">
        <f>+F110*D110</f>
        <v>7.0019999999999998</v>
      </c>
      <c r="H110" s="27">
        <v>9.5000000000000001E-2</v>
      </c>
      <c r="I110" s="27">
        <f>+H110*D110</f>
        <v>2.85</v>
      </c>
      <c r="J110" s="60">
        <f>+E110*G110</f>
        <v>44308.655999999995</v>
      </c>
      <c r="K110" s="60">
        <f>+E110*I110</f>
        <v>18034.8</v>
      </c>
      <c r="M110" s="4">
        <f>+J110-K110</f>
        <v>26273.855999999996</v>
      </c>
    </row>
    <row r="111" spans="2:13" x14ac:dyDescent="0.25">
      <c r="C111" s="2" t="s">
        <v>9</v>
      </c>
      <c r="D111" s="24">
        <v>31</v>
      </c>
      <c r="E111" s="28">
        <v>6328</v>
      </c>
      <c r="F111" s="27">
        <v>0.2334</v>
      </c>
      <c r="G111" s="27">
        <f>+F111*D111</f>
        <v>7.2354000000000003</v>
      </c>
      <c r="H111" s="27">
        <v>9.5000000000000001E-2</v>
      </c>
      <c r="I111" s="27">
        <f>+H111*D111</f>
        <v>2.9449999999999998</v>
      </c>
      <c r="J111" s="60">
        <f>+E111*G111</f>
        <v>45785.611199999999</v>
      </c>
      <c r="K111" s="60">
        <f>+E111*I111</f>
        <v>18635.96</v>
      </c>
      <c r="M111" s="4">
        <f>+J111-K111</f>
        <v>27149.6512</v>
      </c>
    </row>
    <row r="112" spans="2:13" x14ac:dyDescent="0.25">
      <c r="C112" s="2" t="s">
        <v>8</v>
      </c>
      <c r="D112" s="24">
        <v>31</v>
      </c>
      <c r="E112" s="28">
        <v>6328</v>
      </c>
      <c r="F112" s="27">
        <v>0.2334</v>
      </c>
      <c r="G112" s="27">
        <f>+F112*D112</f>
        <v>7.2354000000000003</v>
      </c>
      <c r="H112" s="27">
        <v>9.5000000000000001E-2</v>
      </c>
      <c r="I112" s="27">
        <f>+H112*D112</f>
        <v>2.9449999999999998</v>
      </c>
      <c r="J112" s="60">
        <f>+E112*G112</f>
        <v>45785.611199999999</v>
      </c>
      <c r="K112" s="60">
        <f>+E112*I112</f>
        <v>18635.96</v>
      </c>
      <c r="M112" s="4">
        <f>+J112-K112</f>
        <v>27149.6512</v>
      </c>
    </row>
    <row r="113" spans="3:29" x14ac:dyDescent="0.25">
      <c r="C113" s="2" t="s">
        <v>7</v>
      </c>
      <c r="D113" s="24">
        <v>30</v>
      </c>
      <c r="E113" s="28">
        <v>6328</v>
      </c>
      <c r="F113" s="27">
        <v>0.2334</v>
      </c>
      <c r="G113" s="27">
        <f>+F113*D113</f>
        <v>7.0019999999999998</v>
      </c>
      <c r="H113" s="27">
        <v>9.5000000000000001E-2</v>
      </c>
      <c r="I113" s="27">
        <f>+H113*D113</f>
        <v>2.85</v>
      </c>
      <c r="J113" s="60">
        <f>+E113*G113</f>
        <v>44308.655999999995</v>
      </c>
      <c r="K113" s="60">
        <f>+E113*I113</f>
        <v>18034.8</v>
      </c>
      <c r="M113" s="4">
        <f>+J113-K113</f>
        <v>26273.855999999996</v>
      </c>
    </row>
    <row r="114" spans="3:29" x14ac:dyDescent="0.25">
      <c r="C114" s="2" t="s">
        <v>6</v>
      </c>
      <c r="D114" s="24">
        <v>31</v>
      </c>
      <c r="E114" s="28">
        <v>6328</v>
      </c>
      <c r="F114" s="27">
        <v>0.2334</v>
      </c>
      <c r="G114" s="27">
        <f>+F114*D114</f>
        <v>7.2354000000000003</v>
      </c>
      <c r="H114" s="27">
        <v>9.5000000000000001E-2</v>
      </c>
      <c r="I114" s="27">
        <f>+H114*D114</f>
        <v>2.9449999999999998</v>
      </c>
      <c r="J114" s="60">
        <f>+E114*G114</f>
        <v>45785.611199999999</v>
      </c>
      <c r="K114" s="60">
        <f>+E114*I114</f>
        <v>18635.96</v>
      </c>
      <c r="M114" s="4">
        <f>+J114-K114</f>
        <v>27149.6512</v>
      </c>
    </row>
    <row r="115" spans="3:29" x14ac:dyDescent="0.25">
      <c r="E115" s="28"/>
      <c r="F115" s="27"/>
      <c r="G115" s="3"/>
      <c r="H115" s="36"/>
      <c r="I115" s="36"/>
      <c r="J115" s="4"/>
      <c r="K115" s="4"/>
      <c r="M115" s="4"/>
    </row>
    <row r="116" spans="3:29" x14ac:dyDescent="0.25">
      <c r="C116" s="2"/>
      <c r="E116" s="28"/>
      <c r="F116" s="27"/>
      <c r="G116" s="3"/>
      <c r="H116" s="36"/>
      <c r="I116" s="36"/>
      <c r="J116" s="4"/>
      <c r="K116" s="4"/>
      <c r="M116" s="4"/>
    </row>
    <row r="117" spans="3:29" x14ac:dyDescent="0.25">
      <c r="C117" s="2"/>
      <c r="E117" s="28"/>
      <c r="F117" s="27"/>
      <c r="G117" s="3"/>
      <c r="H117" s="36"/>
      <c r="I117" s="36"/>
      <c r="J117" s="4"/>
      <c r="K117" s="4"/>
      <c r="M117" s="4"/>
    </row>
    <row r="118" spans="3:29" x14ac:dyDescent="0.25">
      <c r="C118" s="2"/>
      <c r="E118" s="28"/>
      <c r="F118" s="27"/>
      <c r="G118" s="3"/>
      <c r="H118" s="36"/>
      <c r="I118" s="36"/>
      <c r="J118" s="4"/>
      <c r="K118" s="4"/>
      <c r="M118" s="4"/>
    </row>
    <row r="119" spans="3:29" x14ac:dyDescent="0.25">
      <c r="C119" s="2"/>
      <c r="E119" s="28"/>
      <c r="F119" s="27"/>
      <c r="G119" s="3"/>
      <c r="H119" s="36"/>
      <c r="I119" s="36"/>
      <c r="J119" s="4"/>
      <c r="K119" s="4"/>
      <c r="M119" s="4"/>
    </row>
    <row r="120" spans="3:29" x14ac:dyDescent="0.25">
      <c r="C120" s="2"/>
      <c r="E120" s="28"/>
      <c r="F120" s="27"/>
      <c r="G120" s="3"/>
      <c r="H120" s="36"/>
      <c r="I120" s="36"/>
      <c r="J120" s="4"/>
      <c r="K120" s="4"/>
      <c r="M120" s="4"/>
    </row>
    <row r="121" spans="3:29" x14ac:dyDescent="0.25">
      <c r="C121" s="2"/>
      <c r="E121" s="28"/>
      <c r="F121" s="27"/>
      <c r="G121" s="3"/>
      <c r="H121" s="36"/>
      <c r="I121" s="36"/>
      <c r="J121" s="4"/>
      <c r="K121" s="4"/>
      <c r="M121" s="4"/>
    </row>
    <row r="122" spans="3:29" x14ac:dyDescent="0.25">
      <c r="C122" s="2"/>
      <c r="E122" s="28"/>
      <c r="F122" s="27"/>
      <c r="G122" s="3"/>
      <c r="H122" s="36"/>
      <c r="I122" s="36"/>
      <c r="J122" s="4"/>
      <c r="K122" s="4"/>
      <c r="M122" s="4"/>
    </row>
    <row r="123" spans="3:29" x14ac:dyDescent="0.25">
      <c r="C123" s="2"/>
      <c r="E123" s="28"/>
      <c r="F123" s="27"/>
      <c r="G123" s="3"/>
      <c r="H123" s="36"/>
      <c r="I123" s="36"/>
      <c r="J123" s="4"/>
      <c r="K123" s="4"/>
      <c r="M123" s="4"/>
    </row>
    <row r="124" spans="3:29" x14ac:dyDescent="0.25">
      <c r="C124" s="2"/>
      <c r="E124" s="28"/>
      <c r="F124" s="27"/>
      <c r="G124" s="3"/>
      <c r="H124" s="36"/>
      <c r="I124" s="36"/>
      <c r="J124" s="4"/>
      <c r="K124" s="4"/>
      <c r="M124" s="4"/>
    </row>
    <row r="125" spans="3:29" x14ac:dyDescent="0.25">
      <c r="C125" s="2"/>
      <c r="E125" s="28"/>
      <c r="F125" s="27"/>
      <c r="G125" s="3"/>
      <c r="H125" s="36"/>
      <c r="I125" s="36"/>
      <c r="J125" s="4"/>
      <c r="K125" s="4"/>
      <c r="M125" s="4"/>
    </row>
    <row r="126" spans="3:29" x14ac:dyDescent="0.25">
      <c r="C126" s="2"/>
      <c r="E126" s="28"/>
      <c r="F126" s="27"/>
      <c r="G126" s="3"/>
      <c r="H126" s="36"/>
      <c r="I126" s="36"/>
      <c r="J126" s="4"/>
      <c r="K126" s="4"/>
      <c r="M126" s="4"/>
      <c r="T126" s="5"/>
      <c r="U126" s="1"/>
      <c r="W126" s="5"/>
      <c r="X126" s="14"/>
      <c r="Z126" s="5"/>
      <c r="AA126" s="14"/>
      <c r="AB126" s="15"/>
      <c r="AC126" s="14"/>
    </row>
    <row r="127" spans="3:29" x14ac:dyDescent="0.25">
      <c r="C127" s="2"/>
    </row>
    <row r="166" spans="3:28" x14ac:dyDescent="0.25">
      <c r="AB166" s="15"/>
    </row>
    <row r="167" spans="3:28" x14ac:dyDescent="0.25">
      <c r="C167" s="2"/>
      <c r="F167" s="27"/>
      <c r="G167" s="33"/>
      <c r="J167" s="4"/>
      <c r="K167" s="4"/>
      <c r="L167" s="3"/>
      <c r="M167" s="5"/>
      <c r="O167" s="4"/>
    </row>
    <row r="168" spans="3:28" x14ac:dyDescent="0.25">
      <c r="C168" s="2"/>
      <c r="F168" s="27"/>
      <c r="G168" s="33"/>
      <c r="J168" s="4"/>
      <c r="K168" s="4"/>
      <c r="L168" s="3"/>
      <c r="M168" s="5"/>
      <c r="O168" s="4"/>
    </row>
    <row r="169" spans="3:28" x14ac:dyDescent="0.25">
      <c r="C169" s="2"/>
      <c r="F169" s="27"/>
      <c r="G169" s="33"/>
      <c r="J169" s="4"/>
      <c r="K169" s="4"/>
      <c r="L169" s="3"/>
      <c r="M169" s="5"/>
      <c r="O169" s="4"/>
    </row>
    <row r="170" spans="3:28" x14ac:dyDescent="0.25">
      <c r="C170" s="2"/>
      <c r="F170" s="27"/>
      <c r="G170" s="33"/>
      <c r="J170" s="4"/>
      <c r="K170" s="4"/>
      <c r="L170" s="3"/>
      <c r="M170" s="5"/>
      <c r="O170" s="4"/>
    </row>
    <row r="171" spans="3:28" x14ac:dyDescent="0.25">
      <c r="C171" s="2"/>
      <c r="F171" s="27"/>
      <c r="G171" s="33"/>
      <c r="J171" s="4"/>
      <c r="K171" s="4"/>
      <c r="L171" s="3"/>
      <c r="M171" s="5"/>
      <c r="O171" s="4"/>
    </row>
    <row r="172" spans="3:28" x14ac:dyDescent="0.25">
      <c r="C172" s="2"/>
      <c r="F172" s="27"/>
      <c r="G172" s="33"/>
      <c r="J172" s="4"/>
      <c r="K172" s="4"/>
      <c r="L172" s="3"/>
      <c r="M172" s="5"/>
      <c r="O172" s="4"/>
    </row>
    <row r="173" spans="3:28" x14ac:dyDescent="0.25">
      <c r="C173" s="2"/>
      <c r="F173" s="27"/>
      <c r="G173" s="33"/>
      <c r="J173" s="4"/>
      <c r="K173" s="4"/>
      <c r="L173" s="3"/>
      <c r="M173" s="5"/>
      <c r="O173" s="4"/>
    </row>
    <row r="174" spans="3:28" x14ac:dyDescent="0.25">
      <c r="C174" s="2"/>
      <c r="F174" s="27"/>
      <c r="G174" s="33"/>
      <c r="J174" s="4"/>
      <c r="K174" s="4"/>
      <c r="L174" s="3"/>
      <c r="M174" s="5"/>
      <c r="O174" s="4"/>
    </row>
    <row r="175" spans="3:28" x14ac:dyDescent="0.25">
      <c r="C175" s="2"/>
      <c r="F175" s="27"/>
      <c r="G175" s="33"/>
      <c r="J175" s="4"/>
      <c r="K175" s="4"/>
      <c r="L175" s="3"/>
      <c r="M175" s="5"/>
      <c r="O175" s="4"/>
    </row>
    <row r="176" spans="3:28" x14ac:dyDescent="0.25">
      <c r="C176" s="2"/>
      <c r="F176" s="27"/>
      <c r="G176" s="33"/>
      <c r="J176" s="4"/>
      <c r="K176" s="4"/>
      <c r="L176" s="3"/>
      <c r="M176" s="5"/>
      <c r="O176" s="4"/>
    </row>
    <row r="177" spans="3:15" x14ac:dyDescent="0.25">
      <c r="F177" s="27"/>
      <c r="G177" s="33"/>
      <c r="J177" s="4"/>
      <c r="K177" s="4"/>
      <c r="L177" s="3"/>
      <c r="M177" s="5"/>
      <c r="O177" s="4"/>
    </row>
    <row r="178" spans="3:15" x14ac:dyDescent="0.25">
      <c r="C178" s="2"/>
      <c r="F178" s="27"/>
      <c r="G178" s="33"/>
      <c r="J178" s="4"/>
      <c r="K178" s="4"/>
      <c r="L178" s="3"/>
      <c r="M178" s="5"/>
      <c r="O178" s="4"/>
    </row>
    <row r="220" spans="3:3" x14ac:dyDescent="0.25">
      <c r="C220" s="2"/>
    </row>
    <row r="221" spans="3:3" x14ac:dyDescent="0.25">
      <c r="C221" s="2"/>
    </row>
    <row r="222" spans="3:3" x14ac:dyDescent="0.25">
      <c r="C222" s="2"/>
    </row>
    <row r="223" spans="3:3" x14ac:dyDescent="0.25">
      <c r="C223" s="2"/>
    </row>
    <row r="224" spans="3:3" x14ac:dyDescent="0.25">
      <c r="C224" s="2"/>
    </row>
    <row r="225" spans="3:3" x14ac:dyDescent="0.25">
      <c r="C225" s="2"/>
    </row>
    <row r="226" spans="3:3" x14ac:dyDescent="0.25">
      <c r="C226" s="2"/>
    </row>
    <row r="227" spans="3:3" x14ac:dyDescent="0.25">
      <c r="C227" s="2"/>
    </row>
    <row r="228" spans="3:3" x14ac:dyDescent="0.25">
      <c r="C228" s="2"/>
    </row>
  </sheetData>
  <phoneticPr fontId="3" type="noConversion"/>
  <printOptions horizontalCentered="1"/>
  <pageMargins left="0.7" right="0.7" top="0.75" bottom="0.5" header="0.3" footer="0.3"/>
  <pageSetup scale="49" orientation="portrait" r:id="rId1"/>
  <headerFooter>
    <oddHeader>&amp;R&amp;14CASE NO. 2020-00289
ATTACHMENT 1
TO STAFF DR NO. 2-03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2212B-2D64-4508-B280-383652B1E57C}">
  <dimension ref="A1:Z196"/>
  <sheetViews>
    <sheetView zoomScaleNormal="100" workbookViewId="0"/>
  </sheetViews>
  <sheetFormatPr defaultRowHeight="15" x14ac:dyDescent="0.25"/>
  <cols>
    <col min="1" max="2" width="9.140625" style="42"/>
    <col min="3" max="3" width="10.42578125" style="42" customWidth="1"/>
    <col min="4" max="4" width="11.85546875" style="42" customWidth="1"/>
    <col min="5" max="5" width="12.42578125" style="42" bestFit="1" customWidth="1"/>
    <col min="6" max="6" width="12.28515625" style="42" bestFit="1" customWidth="1"/>
    <col min="7" max="7" width="10.140625" style="42" bestFit="1" customWidth="1"/>
    <col min="8" max="8" width="9.85546875" style="42" customWidth="1"/>
    <col min="9" max="9" width="17.28515625" style="42" bestFit="1" customWidth="1"/>
    <col min="10" max="10" width="14.28515625" style="42" bestFit="1" customWidth="1"/>
    <col min="11" max="11" width="18.5703125" style="42" bestFit="1" customWidth="1"/>
    <col min="12" max="12" width="9.140625" style="42"/>
    <col min="13" max="13" width="11.5703125" style="42" bestFit="1" customWidth="1"/>
    <col min="14" max="16384" width="9.140625" style="42"/>
  </cols>
  <sheetData>
    <row r="1" spans="1:13" x14ac:dyDescent="0.25">
      <c r="A1" s="109" t="s">
        <v>50</v>
      </c>
    </row>
    <row r="2" spans="1:13" ht="15.75" thickBot="1" x14ac:dyDescent="0.3">
      <c r="A2" s="6" t="s">
        <v>52</v>
      </c>
      <c r="E2" s="103"/>
    </row>
    <row r="3" spans="1:13" ht="15.75" x14ac:dyDescent="0.25">
      <c r="C3" s="16" t="s">
        <v>39</v>
      </c>
      <c r="D3" s="17"/>
      <c r="F3" s="17" t="s">
        <v>16</v>
      </c>
      <c r="G3" s="18" t="s">
        <v>20</v>
      </c>
    </row>
    <row r="4" spans="1:13" ht="16.5" thickBot="1" x14ac:dyDescent="0.3">
      <c r="C4" s="19" t="s">
        <v>40</v>
      </c>
      <c r="D4" s="20"/>
      <c r="E4" s="103"/>
      <c r="F4" s="20" t="s">
        <v>18</v>
      </c>
      <c r="G4" s="47"/>
    </row>
    <row r="6" spans="1:13" ht="15.75" x14ac:dyDescent="0.25">
      <c r="C6" s="9" t="s">
        <v>13</v>
      </c>
    </row>
    <row r="7" spans="1:13" ht="15.75" x14ac:dyDescent="0.25">
      <c r="C7" s="11"/>
      <c r="D7" s="12"/>
      <c r="E7" s="10"/>
      <c r="F7" s="10"/>
      <c r="G7" s="10" t="s">
        <v>30</v>
      </c>
      <c r="H7" s="10"/>
      <c r="I7" s="10" t="s">
        <v>34</v>
      </c>
      <c r="J7" s="38" t="s">
        <v>33</v>
      </c>
      <c r="K7" s="38" t="s">
        <v>36</v>
      </c>
      <c r="L7"/>
      <c r="M7" s="10" t="s">
        <v>32</v>
      </c>
    </row>
    <row r="8" spans="1:13" ht="15.75" x14ac:dyDescent="0.25">
      <c r="C8" s="11" t="s">
        <v>25</v>
      </c>
      <c r="D8" s="12"/>
      <c r="E8" s="12" t="s">
        <v>29</v>
      </c>
      <c r="F8" s="12"/>
      <c r="G8" s="12" t="s">
        <v>27</v>
      </c>
      <c r="H8" s="12"/>
      <c r="I8" s="12" t="s">
        <v>38</v>
      </c>
      <c r="J8" s="45" t="s">
        <v>35</v>
      </c>
      <c r="K8" s="45" t="s">
        <v>35</v>
      </c>
      <c r="L8"/>
      <c r="M8" s="12" t="s">
        <v>12</v>
      </c>
    </row>
    <row r="9" spans="1:13" ht="15.75" x14ac:dyDescent="0.25">
      <c r="C9" s="46"/>
      <c r="D9" s="6"/>
      <c r="E9" s="12"/>
      <c r="F9" s="11"/>
      <c r="G9" s="12"/>
      <c r="H9" s="12"/>
      <c r="I9" s="12"/>
      <c r="J9" s="45"/>
      <c r="K9" s="45"/>
      <c r="L9" s="11"/>
      <c r="M9" s="12"/>
    </row>
    <row r="10" spans="1:13" ht="15.75" x14ac:dyDescent="0.25">
      <c r="B10">
        <v>2012</v>
      </c>
      <c r="C10" s="2" t="s">
        <v>11</v>
      </c>
      <c r="D10" s="6"/>
      <c r="E10" s="12"/>
      <c r="F10" s="11"/>
      <c r="G10" s="12"/>
      <c r="H10" s="12"/>
      <c r="I10" s="12"/>
      <c r="J10" s="45"/>
      <c r="K10" s="45"/>
      <c r="L10" s="11"/>
      <c r="M10" s="12"/>
    </row>
    <row r="11" spans="1:13" ht="15.75" x14ac:dyDescent="0.25">
      <c r="B11">
        <v>2013</v>
      </c>
      <c r="C11" s="2" t="s">
        <v>5</v>
      </c>
      <c r="D11" s="6"/>
      <c r="E11" s="12"/>
      <c r="F11" s="11"/>
      <c r="G11" s="12"/>
      <c r="H11" s="12"/>
      <c r="I11" s="12"/>
      <c r="J11" s="45"/>
      <c r="K11" s="45"/>
      <c r="L11" s="11"/>
      <c r="M11" s="12"/>
    </row>
    <row r="12" spans="1:13" ht="15.75" x14ac:dyDescent="0.25">
      <c r="B12"/>
      <c r="C12" s="2" t="s">
        <v>4</v>
      </c>
      <c r="D12" s="6"/>
      <c r="E12" s="12"/>
      <c r="F12" s="11"/>
      <c r="G12" s="12"/>
      <c r="H12" s="12"/>
      <c r="I12" s="12"/>
      <c r="J12" s="45"/>
      <c r="K12" s="45"/>
      <c r="L12" s="11"/>
      <c r="M12" s="12"/>
    </row>
    <row r="13" spans="1:13" ht="15.75" x14ac:dyDescent="0.25">
      <c r="B13"/>
      <c r="C13" s="2" t="s">
        <v>3</v>
      </c>
      <c r="D13" s="6"/>
      <c r="E13" s="12"/>
      <c r="F13" s="11"/>
      <c r="G13" s="12"/>
      <c r="H13" s="12"/>
      <c r="I13" s="12"/>
      <c r="J13" s="45"/>
      <c r="K13" s="45"/>
      <c r="L13" s="11"/>
      <c r="M13" s="12"/>
    </row>
    <row r="14" spans="1:13" ht="15.75" x14ac:dyDescent="0.25">
      <c r="B14"/>
      <c r="C14" s="2" t="s">
        <v>2</v>
      </c>
      <c r="D14" s="6"/>
      <c r="E14" s="12"/>
      <c r="F14" s="11"/>
      <c r="G14" s="12"/>
      <c r="H14" s="12"/>
      <c r="I14" s="12"/>
      <c r="J14" s="45"/>
      <c r="K14" s="45"/>
      <c r="L14" s="11"/>
      <c r="M14" s="12"/>
    </row>
    <row r="15" spans="1:13" ht="15.75" x14ac:dyDescent="0.25">
      <c r="B15"/>
      <c r="C15" s="2" t="s">
        <v>1</v>
      </c>
      <c r="D15" s="6"/>
      <c r="E15" s="12"/>
      <c r="F15" s="11"/>
      <c r="G15" s="12"/>
      <c r="H15" s="12"/>
      <c r="I15" s="12"/>
      <c r="J15" s="45"/>
      <c r="K15" s="45"/>
      <c r="L15" s="11"/>
      <c r="M15" s="12"/>
    </row>
    <row r="16" spans="1:13" ht="15.75" x14ac:dyDescent="0.25">
      <c r="B16"/>
      <c r="C16" s="2"/>
      <c r="D16" s="6"/>
      <c r="E16" s="12"/>
      <c r="F16" s="11"/>
      <c r="G16" s="12"/>
      <c r="H16" s="12"/>
      <c r="I16" s="12"/>
      <c r="J16" s="45"/>
      <c r="K16" s="45"/>
      <c r="L16" s="11"/>
      <c r="M16" s="12"/>
    </row>
    <row r="17" spans="2:13" ht="15.75" x14ac:dyDescent="0.25">
      <c r="B17">
        <v>2013</v>
      </c>
      <c r="C17" s="2" t="s">
        <v>0</v>
      </c>
      <c r="D17" s="6"/>
      <c r="E17" s="12"/>
      <c r="F17" s="11"/>
      <c r="G17" s="12"/>
      <c r="H17" s="12"/>
      <c r="I17" s="12"/>
      <c r="J17" s="45"/>
      <c r="K17" s="45"/>
      <c r="L17" s="11"/>
      <c r="M17" s="12"/>
    </row>
    <row r="18" spans="2:13" ht="15.75" x14ac:dyDescent="0.25">
      <c r="B18"/>
      <c r="C18" s="2" t="s">
        <v>9</v>
      </c>
      <c r="D18" s="6"/>
      <c r="E18" s="12"/>
      <c r="F18" s="11"/>
      <c r="G18" s="12"/>
      <c r="H18" s="12"/>
      <c r="I18" s="12"/>
      <c r="J18" s="45"/>
      <c r="K18" s="45"/>
      <c r="L18" s="11"/>
      <c r="M18" s="12"/>
    </row>
    <row r="19" spans="2:13" ht="15.75" x14ac:dyDescent="0.25">
      <c r="B19"/>
      <c r="C19" s="2" t="s">
        <v>8</v>
      </c>
      <c r="D19" s="6"/>
      <c r="E19" s="12"/>
      <c r="F19" s="11"/>
      <c r="G19" s="12"/>
      <c r="H19" s="12"/>
      <c r="I19" s="12"/>
      <c r="J19" s="45"/>
      <c r="K19" s="45"/>
      <c r="L19" s="11"/>
      <c r="M19" s="12"/>
    </row>
    <row r="20" spans="2:13" ht="15.75" x14ac:dyDescent="0.25">
      <c r="B20"/>
      <c r="C20" s="2" t="s">
        <v>7</v>
      </c>
      <c r="D20" s="6"/>
      <c r="E20" s="12"/>
      <c r="F20" s="11"/>
      <c r="G20" s="12"/>
      <c r="H20" s="12"/>
      <c r="I20" s="12"/>
      <c r="J20" s="45"/>
      <c r="K20" s="45"/>
      <c r="L20" s="11"/>
      <c r="M20" s="12"/>
    </row>
    <row r="21" spans="2:13" ht="15.75" x14ac:dyDescent="0.25">
      <c r="B21"/>
      <c r="C21" s="2" t="s">
        <v>6</v>
      </c>
      <c r="D21" s="6"/>
      <c r="E21" s="12"/>
      <c r="F21" s="11"/>
      <c r="G21" s="12"/>
      <c r="H21" s="12"/>
      <c r="I21" s="12"/>
      <c r="J21" s="45"/>
      <c r="K21" s="45"/>
      <c r="L21" s="11"/>
      <c r="M21" s="12"/>
    </row>
    <row r="22" spans="2:13" ht="15.75" x14ac:dyDescent="0.25">
      <c r="B22"/>
      <c r="C22" t="s">
        <v>10</v>
      </c>
      <c r="D22" s="6"/>
      <c r="E22" s="12"/>
      <c r="F22" s="11"/>
      <c r="G22" s="12"/>
      <c r="H22" s="12"/>
      <c r="I22" s="12"/>
      <c r="J22" s="45"/>
      <c r="K22" s="45"/>
      <c r="L22" s="11"/>
      <c r="M22" s="12"/>
    </row>
    <row r="23" spans="2:13" ht="15.75" x14ac:dyDescent="0.25">
      <c r="B23"/>
      <c r="C23" s="2" t="s">
        <v>11</v>
      </c>
      <c r="D23" s="6"/>
      <c r="E23" s="12"/>
      <c r="F23" s="11"/>
      <c r="G23" s="12"/>
      <c r="H23" s="12"/>
      <c r="I23" s="12"/>
      <c r="J23" s="45"/>
      <c r="K23" s="45"/>
      <c r="L23" s="11"/>
      <c r="M23" s="12"/>
    </row>
    <row r="24" spans="2:13" ht="15.75" x14ac:dyDescent="0.25">
      <c r="B24">
        <v>2014</v>
      </c>
      <c r="C24" s="2" t="s">
        <v>5</v>
      </c>
      <c r="D24" s="6"/>
      <c r="E24" s="12"/>
      <c r="F24" s="11"/>
      <c r="G24" s="12"/>
      <c r="H24" s="12"/>
      <c r="I24" s="12"/>
      <c r="J24" s="45"/>
      <c r="K24" s="45"/>
      <c r="L24" s="11"/>
      <c r="M24" s="12"/>
    </row>
    <row r="25" spans="2:13" ht="15.75" x14ac:dyDescent="0.25">
      <c r="B25"/>
      <c r="C25" s="2" t="s">
        <v>4</v>
      </c>
      <c r="D25" s="6"/>
      <c r="E25" s="12"/>
      <c r="F25" s="11"/>
      <c r="G25" s="12"/>
      <c r="H25" s="12"/>
      <c r="I25" s="12"/>
      <c r="J25" s="45"/>
      <c r="K25" s="45"/>
      <c r="L25" s="11"/>
      <c r="M25" s="12"/>
    </row>
    <row r="26" spans="2:13" x14ac:dyDescent="0.25">
      <c r="B26"/>
      <c r="C26" s="2" t="s">
        <v>3</v>
      </c>
    </row>
    <row r="27" spans="2:13" x14ac:dyDescent="0.25">
      <c r="B27" s="42">
        <v>2014</v>
      </c>
      <c r="C27" s="41" t="s">
        <v>2</v>
      </c>
      <c r="E27" s="61">
        <v>2500</v>
      </c>
      <c r="F27" s="55"/>
      <c r="G27" s="62">
        <v>10.9704</v>
      </c>
      <c r="H27" s="62"/>
      <c r="I27" s="63">
        <v>4.1063000000000001</v>
      </c>
      <c r="J27" s="64">
        <f>+E27*G27</f>
        <v>27426</v>
      </c>
      <c r="K27" s="64">
        <f>+E27*I27</f>
        <v>10265.75</v>
      </c>
      <c r="L27" s="55"/>
      <c r="M27" s="65">
        <f>+J27-K27</f>
        <v>17160.25</v>
      </c>
    </row>
    <row r="28" spans="2:13" x14ac:dyDescent="0.25">
      <c r="C28" s="41" t="s">
        <v>1</v>
      </c>
      <c r="E28" s="61">
        <v>2500</v>
      </c>
      <c r="F28" s="55"/>
      <c r="G28" s="62">
        <v>10.9704</v>
      </c>
      <c r="H28" s="62"/>
      <c r="I28" s="63">
        <v>4.1063000000000001</v>
      </c>
      <c r="J28" s="64">
        <f>+E28*G28</f>
        <v>27426</v>
      </c>
      <c r="K28" s="64">
        <f>+E28*I28</f>
        <v>10265.75</v>
      </c>
      <c r="L28" s="55"/>
      <c r="M28" s="65">
        <f>+J28-K28</f>
        <v>17160.25</v>
      </c>
    </row>
    <row r="29" spans="2:13" x14ac:dyDescent="0.25">
      <c r="C29" s="41"/>
      <c r="E29" s="61"/>
      <c r="F29" s="55"/>
      <c r="G29" s="62"/>
      <c r="H29" s="62"/>
      <c r="I29" s="62"/>
      <c r="J29" s="64"/>
      <c r="K29" s="64"/>
      <c r="L29" s="55"/>
      <c r="M29" s="65"/>
    </row>
    <row r="30" spans="2:13" x14ac:dyDescent="0.25">
      <c r="B30" s="42">
        <v>2014</v>
      </c>
      <c r="C30" s="41" t="s">
        <v>0</v>
      </c>
      <c r="E30" s="61">
        <v>2500</v>
      </c>
      <c r="F30" s="55"/>
      <c r="G30" s="62">
        <v>10.9704</v>
      </c>
      <c r="H30" s="62"/>
      <c r="I30" s="63">
        <v>4.1063000000000001</v>
      </c>
      <c r="J30" s="64">
        <f t="shared" ref="J30:J41" si="0">+E30*G30</f>
        <v>27426</v>
      </c>
      <c r="K30" s="64">
        <f t="shared" ref="K30:K41" si="1">+E30*I30</f>
        <v>10265.75</v>
      </c>
      <c r="L30" s="55"/>
      <c r="M30" s="65">
        <f t="shared" ref="M30:M41" si="2">+J30-K30</f>
        <v>17160.25</v>
      </c>
    </row>
    <row r="31" spans="2:13" x14ac:dyDescent="0.25">
      <c r="C31" s="41" t="s">
        <v>9</v>
      </c>
      <c r="E31" s="61">
        <v>2500</v>
      </c>
      <c r="F31" s="55"/>
      <c r="G31" s="62">
        <v>10.9704</v>
      </c>
      <c r="H31" s="62"/>
      <c r="I31" s="63">
        <v>4.1063000000000001</v>
      </c>
      <c r="J31" s="64">
        <f t="shared" si="0"/>
        <v>27426</v>
      </c>
      <c r="K31" s="64">
        <f t="shared" si="1"/>
        <v>10265.75</v>
      </c>
      <c r="L31" s="55"/>
      <c r="M31" s="65">
        <f t="shared" si="2"/>
        <v>17160.25</v>
      </c>
    </row>
    <row r="32" spans="2:13" x14ac:dyDescent="0.25">
      <c r="C32" s="41" t="s">
        <v>8</v>
      </c>
      <c r="E32" s="61">
        <v>2500</v>
      </c>
      <c r="F32" s="55"/>
      <c r="G32" s="62">
        <v>10.9704</v>
      </c>
      <c r="H32" s="62"/>
      <c r="I32" s="63">
        <v>4.1063000000000001</v>
      </c>
      <c r="J32" s="64">
        <f t="shared" si="0"/>
        <v>27426</v>
      </c>
      <c r="K32" s="64">
        <f t="shared" si="1"/>
        <v>10265.75</v>
      </c>
      <c r="L32" s="55"/>
      <c r="M32" s="65">
        <f t="shared" si="2"/>
        <v>17160.25</v>
      </c>
    </row>
    <row r="33" spans="2:13" x14ac:dyDescent="0.25">
      <c r="C33" s="41" t="s">
        <v>7</v>
      </c>
      <c r="E33" s="61">
        <v>2500</v>
      </c>
      <c r="F33" s="55"/>
      <c r="G33" s="62">
        <v>10.9704</v>
      </c>
      <c r="H33" s="62"/>
      <c r="I33" s="63">
        <v>4.1063000000000001</v>
      </c>
      <c r="J33" s="64">
        <f t="shared" si="0"/>
        <v>27426</v>
      </c>
      <c r="K33" s="64">
        <f t="shared" si="1"/>
        <v>10265.75</v>
      </c>
      <c r="L33" s="55"/>
      <c r="M33" s="65">
        <f t="shared" si="2"/>
        <v>17160.25</v>
      </c>
    </row>
    <row r="34" spans="2:13" x14ac:dyDescent="0.25">
      <c r="C34" s="41" t="s">
        <v>6</v>
      </c>
      <c r="E34" s="61">
        <v>2500</v>
      </c>
      <c r="F34" s="55"/>
      <c r="G34" s="62">
        <v>10.9704</v>
      </c>
      <c r="H34" s="62"/>
      <c r="I34" s="63">
        <v>4.1063000000000001</v>
      </c>
      <c r="J34" s="64">
        <f t="shared" si="0"/>
        <v>27426</v>
      </c>
      <c r="K34" s="64">
        <f t="shared" si="1"/>
        <v>10265.75</v>
      </c>
      <c r="L34" s="55"/>
      <c r="M34" s="65">
        <f t="shared" si="2"/>
        <v>17160.25</v>
      </c>
    </row>
    <row r="35" spans="2:13" x14ac:dyDescent="0.25">
      <c r="C35" s="41" t="s">
        <v>10</v>
      </c>
      <c r="E35" s="61">
        <v>2500</v>
      </c>
      <c r="F35" s="55"/>
      <c r="G35" s="62">
        <v>10.9704</v>
      </c>
      <c r="H35" s="62"/>
      <c r="I35" s="63">
        <v>4.1063000000000001</v>
      </c>
      <c r="J35" s="64">
        <f t="shared" si="0"/>
        <v>27426</v>
      </c>
      <c r="K35" s="64">
        <f t="shared" si="1"/>
        <v>10265.75</v>
      </c>
      <c r="L35" s="55"/>
      <c r="M35" s="65">
        <f t="shared" si="2"/>
        <v>17160.25</v>
      </c>
    </row>
    <row r="36" spans="2:13" x14ac:dyDescent="0.25">
      <c r="C36" s="41" t="s">
        <v>11</v>
      </c>
      <c r="E36" s="61">
        <v>2500</v>
      </c>
      <c r="F36" s="55"/>
      <c r="G36" s="62">
        <v>10.9704</v>
      </c>
      <c r="H36" s="62"/>
      <c r="I36" s="63">
        <v>4.1063000000000001</v>
      </c>
      <c r="J36" s="64">
        <f t="shared" si="0"/>
        <v>27426</v>
      </c>
      <c r="K36" s="64">
        <f t="shared" si="1"/>
        <v>10265.75</v>
      </c>
      <c r="L36" s="55"/>
      <c r="M36" s="65">
        <f t="shared" si="2"/>
        <v>17160.25</v>
      </c>
    </row>
    <row r="37" spans="2:13" x14ac:dyDescent="0.25">
      <c r="B37" s="42">
        <v>2015</v>
      </c>
      <c r="C37" s="41" t="s">
        <v>5</v>
      </c>
      <c r="E37" s="61">
        <v>2500</v>
      </c>
      <c r="F37" s="55"/>
      <c r="G37" s="62">
        <v>10.9704</v>
      </c>
      <c r="H37" s="62"/>
      <c r="I37" s="63">
        <v>4.1063000000000001</v>
      </c>
      <c r="J37" s="64">
        <f t="shared" si="0"/>
        <v>27426</v>
      </c>
      <c r="K37" s="64">
        <f t="shared" si="1"/>
        <v>10265.75</v>
      </c>
      <c r="L37" s="55"/>
      <c r="M37" s="65">
        <f t="shared" si="2"/>
        <v>17160.25</v>
      </c>
    </row>
    <row r="38" spans="2:13" x14ac:dyDescent="0.25">
      <c r="C38" s="41" t="s">
        <v>4</v>
      </c>
      <c r="E38" s="61">
        <v>2500</v>
      </c>
      <c r="F38" s="55"/>
      <c r="G38" s="62">
        <v>10.9704</v>
      </c>
      <c r="H38" s="62"/>
      <c r="I38" s="63">
        <v>4.1063000000000001</v>
      </c>
      <c r="J38" s="64">
        <f t="shared" si="0"/>
        <v>27426</v>
      </c>
      <c r="K38" s="64">
        <f t="shared" si="1"/>
        <v>10265.75</v>
      </c>
      <c r="L38" s="55"/>
      <c r="M38" s="65">
        <f t="shared" si="2"/>
        <v>17160.25</v>
      </c>
    </row>
    <row r="39" spans="2:13" x14ac:dyDescent="0.25">
      <c r="C39" s="41" t="s">
        <v>3</v>
      </c>
      <c r="E39" s="61">
        <v>2500</v>
      </c>
      <c r="F39" s="55"/>
      <c r="G39" s="62">
        <v>10.9704</v>
      </c>
      <c r="H39" s="62"/>
      <c r="I39" s="63">
        <v>4.1063000000000001</v>
      </c>
      <c r="J39" s="64">
        <f t="shared" si="0"/>
        <v>27426</v>
      </c>
      <c r="K39" s="64">
        <f t="shared" si="1"/>
        <v>10265.75</v>
      </c>
      <c r="L39" s="55"/>
      <c r="M39" s="65">
        <f t="shared" si="2"/>
        <v>17160.25</v>
      </c>
    </row>
    <row r="40" spans="2:13" x14ac:dyDescent="0.25">
      <c r="C40" s="41" t="s">
        <v>2</v>
      </c>
      <c r="E40" s="61">
        <v>2500</v>
      </c>
      <c r="F40" s="55"/>
      <c r="G40" s="62">
        <v>10.9704</v>
      </c>
      <c r="H40" s="62"/>
      <c r="I40" s="63">
        <v>4.1063000000000001</v>
      </c>
      <c r="J40" s="64">
        <f t="shared" si="0"/>
        <v>27426</v>
      </c>
      <c r="K40" s="64">
        <f t="shared" si="1"/>
        <v>10265.75</v>
      </c>
      <c r="L40" s="55"/>
      <c r="M40" s="65">
        <f t="shared" si="2"/>
        <v>17160.25</v>
      </c>
    </row>
    <row r="41" spans="2:13" x14ac:dyDescent="0.25">
      <c r="C41" s="41" t="s">
        <v>1</v>
      </c>
      <c r="E41" s="61">
        <v>2500</v>
      </c>
      <c r="F41" s="55"/>
      <c r="G41" s="62">
        <v>10.9704</v>
      </c>
      <c r="H41" s="62"/>
      <c r="I41" s="63">
        <v>4.1063000000000001</v>
      </c>
      <c r="J41" s="64">
        <f t="shared" si="0"/>
        <v>27426</v>
      </c>
      <c r="K41" s="64">
        <f t="shared" si="1"/>
        <v>10265.75</v>
      </c>
      <c r="L41" s="55"/>
      <c r="M41" s="65">
        <f t="shared" si="2"/>
        <v>17160.25</v>
      </c>
    </row>
    <row r="42" spans="2:13" x14ac:dyDescent="0.25">
      <c r="C42" s="41"/>
      <c r="E42" s="61"/>
      <c r="F42" s="55"/>
      <c r="G42" s="62"/>
      <c r="H42" s="62"/>
      <c r="I42" s="62"/>
      <c r="J42" s="64"/>
      <c r="K42" s="64"/>
      <c r="L42" s="55"/>
      <c r="M42" s="65"/>
    </row>
    <row r="43" spans="2:13" x14ac:dyDescent="0.25">
      <c r="B43" s="42">
        <v>2015</v>
      </c>
      <c r="C43" s="41" t="s">
        <v>0</v>
      </c>
      <c r="E43" s="61">
        <v>2500</v>
      </c>
      <c r="F43" s="55"/>
      <c r="G43" s="62">
        <v>10.9704</v>
      </c>
      <c r="H43" s="62"/>
      <c r="I43" s="63">
        <v>4.1063000000000001</v>
      </c>
      <c r="J43" s="64">
        <f t="shared" ref="J43:J54" si="3">+E43*G43</f>
        <v>27426</v>
      </c>
      <c r="K43" s="64">
        <f t="shared" ref="K43:K54" si="4">+E43*I43</f>
        <v>10265.75</v>
      </c>
      <c r="L43" s="55"/>
      <c r="M43" s="65">
        <f t="shared" ref="M43:M54" si="5">+J43-K43</f>
        <v>17160.25</v>
      </c>
    </row>
    <row r="44" spans="2:13" x14ac:dyDescent="0.25">
      <c r="C44" s="41" t="s">
        <v>9</v>
      </c>
      <c r="E44" s="61">
        <v>2500</v>
      </c>
      <c r="F44" s="55"/>
      <c r="G44" s="62">
        <v>10.9704</v>
      </c>
      <c r="H44" s="62"/>
      <c r="I44" s="63">
        <v>4.1063000000000001</v>
      </c>
      <c r="J44" s="64">
        <f t="shared" si="3"/>
        <v>27426</v>
      </c>
      <c r="K44" s="64">
        <f t="shared" si="4"/>
        <v>10265.75</v>
      </c>
      <c r="L44" s="55"/>
      <c r="M44" s="65">
        <f t="shared" si="5"/>
        <v>17160.25</v>
      </c>
    </row>
    <row r="45" spans="2:13" x14ac:dyDescent="0.25">
      <c r="C45" s="41" t="s">
        <v>8</v>
      </c>
      <c r="E45" s="61">
        <v>2500</v>
      </c>
      <c r="F45" s="55"/>
      <c r="G45" s="62">
        <v>10.9704</v>
      </c>
      <c r="H45" s="62"/>
      <c r="I45" s="63">
        <v>4.1063000000000001</v>
      </c>
      <c r="J45" s="64">
        <f t="shared" si="3"/>
        <v>27426</v>
      </c>
      <c r="K45" s="64">
        <f t="shared" si="4"/>
        <v>10265.75</v>
      </c>
      <c r="L45" s="55"/>
      <c r="M45" s="65">
        <f t="shared" si="5"/>
        <v>17160.25</v>
      </c>
    </row>
    <row r="46" spans="2:13" x14ac:dyDescent="0.25">
      <c r="C46" s="41" t="s">
        <v>7</v>
      </c>
      <c r="E46" s="61">
        <v>2500</v>
      </c>
      <c r="F46" s="55"/>
      <c r="G46" s="62">
        <v>10.9704</v>
      </c>
      <c r="H46" s="62"/>
      <c r="I46" s="63">
        <v>4.1063000000000001</v>
      </c>
      <c r="J46" s="64">
        <f t="shared" si="3"/>
        <v>27426</v>
      </c>
      <c r="K46" s="64">
        <f t="shared" si="4"/>
        <v>10265.75</v>
      </c>
      <c r="L46" s="55"/>
      <c r="M46" s="65">
        <f t="shared" si="5"/>
        <v>17160.25</v>
      </c>
    </row>
    <row r="47" spans="2:13" x14ac:dyDescent="0.25">
      <c r="C47" s="41" t="s">
        <v>6</v>
      </c>
      <c r="E47" s="61">
        <v>2500</v>
      </c>
      <c r="F47" s="55"/>
      <c r="G47" s="62">
        <v>10.9704</v>
      </c>
      <c r="H47" s="62"/>
      <c r="I47" s="63">
        <v>4.1063000000000001</v>
      </c>
      <c r="J47" s="64">
        <f t="shared" si="3"/>
        <v>27426</v>
      </c>
      <c r="K47" s="64">
        <f t="shared" si="4"/>
        <v>10265.75</v>
      </c>
      <c r="L47" s="55"/>
      <c r="M47" s="65">
        <f t="shared" si="5"/>
        <v>17160.25</v>
      </c>
    </row>
    <row r="48" spans="2:13" x14ac:dyDescent="0.25">
      <c r="C48" s="41" t="s">
        <v>10</v>
      </c>
      <c r="E48" s="61">
        <v>2500</v>
      </c>
      <c r="F48" s="55"/>
      <c r="G48" s="62">
        <v>10.661099999999999</v>
      </c>
      <c r="H48" s="62"/>
      <c r="I48" s="63">
        <v>4.1063000000000001</v>
      </c>
      <c r="J48" s="64">
        <f t="shared" si="3"/>
        <v>26652.75</v>
      </c>
      <c r="K48" s="64">
        <f t="shared" si="4"/>
        <v>10265.75</v>
      </c>
      <c r="L48" s="55"/>
      <c r="M48" s="65">
        <f t="shared" si="5"/>
        <v>16387</v>
      </c>
    </row>
    <row r="49" spans="2:13" x14ac:dyDescent="0.25">
      <c r="C49" s="41" t="s">
        <v>11</v>
      </c>
      <c r="E49" s="61">
        <v>2500</v>
      </c>
      <c r="F49" s="55"/>
      <c r="G49" s="62">
        <v>10.661099999999999</v>
      </c>
      <c r="H49" s="62"/>
      <c r="I49" s="63">
        <v>4.1063000000000001</v>
      </c>
      <c r="J49" s="64">
        <f t="shared" si="3"/>
        <v>26652.75</v>
      </c>
      <c r="K49" s="64">
        <f t="shared" si="4"/>
        <v>10265.75</v>
      </c>
      <c r="L49" s="55"/>
      <c r="M49" s="65">
        <f t="shared" si="5"/>
        <v>16387</v>
      </c>
    </row>
    <row r="50" spans="2:13" x14ac:dyDescent="0.25">
      <c r="B50" s="42">
        <v>2016</v>
      </c>
      <c r="C50" s="41" t="s">
        <v>5</v>
      </c>
      <c r="E50" s="61">
        <v>2500</v>
      </c>
      <c r="F50" s="55"/>
      <c r="G50" s="62">
        <v>10.661099999999999</v>
      </c>
      <c r="H50" s="62"/>
      <c r="I50" s="63">
        <v>4.1063000000000001</v>
      </c>
      <c r="J50" s="64">
        <f t="shared" si="3"/>
        <v>26652.75</v>
      </c>
      <c r="K50" s="64">
        <f t="shared" si="4"/>
        <v>10265.75</v>
      </c>
      <c r="L50" s="55"/>
      <c r="M50" s="65">
        <f t="shared" si="5"/>
        <v>16387</v>
      </c>
    </row>
    <row r="51" spans="2:13" x14ac:dyDescent="0.25">
      <c r="C51" s="41" t="s">
        <v>4</v>
      </c>
      <c r="E51" s="61">
        <v>2500</v>
      </c>
      <c r="F51" s="55"/>
      <c r="G51" s="62">
        <v>10.661099999999999</v>
      </c>
      <c r="H51" s="62"/>
      <c r="I51" s="63">
        <v>4.1063000000000001</v>
      </c>
      <c r="J51" s="64">
        <f t="shared" si="3"/>
        <v>26652.75</v>
      </c>
      <c r="K51" s="64">
        <f t="shared" si="4"/>
        <v>10265.75</v>
      </c>
      <c r="L51" s="55"/>
      <c r="M51" s="65">
        <f t="shared" si="5"/>
        <v>16387</v>
      </c>
    </row>
    <row r="52" spans="2:13" x14ac:dyDescent="0.25">
      <c r="C52" s="41" t="s">
        <v>3</v>
      </c>
      <c r="E52" s="61">
        <v>2500</v>
      </c>
      <c r="F52" s="55"/>
      <c r="G52" s="62">
        <v>10.661099999999999</v>
      </c>
      <c r="H52" s="62"/>
      <c r="I52" s="63">
        <v>4.1063000000000001</v>
      </c>
      <c r="J52" s="64">
        <f t="shared" si="3"/>
        <v>26652.75</v>
      </c>
      <c r="K52" s="64">
        <f t="shared" si="4"/>
        <v>10265.75</v>
      </c>
      <c r="L52" s="55"/>
      <c r="M52" s="65">
        <f t="shared" si="5"/>
        <v>16387</v>
      </c>
    </row>
    <row r="53" spans="2:13" x14ac:dyDescent="0.25">
      <c r="C53" s="41" t="s">
        <v>2</v>
      </c>
      <c r="E53" s="61">
        <v>2500</v>
      </c>
      <c r="F53" s="55"/>
      <c r="G53" s="62">
        <v>10.661099999999999</v>
      </c>
      <c r="H53" s="62"/>
      <c r="I53" s="63">
        <v>4.1063000000000001</v>
      </c>
      <c r="J53" s="64">
        <f t="shared" si="3"/>
        <v>26652.75</v>
      </c>
      <c r="K53" s="64">
        <f t="shared" si="4"/>
        <v>10265.75</v>
      </c>
      <c r="L53" s="55"/>
      <c r="M53" s="65">
        <f t="shared" si="5"/>
        <v>16387</v>
      </c>
    </row>
    <row r="54" spans="2:13" x14ac:dyDescent="0.25">
      <c r="C54" s="41" t="s">
        <v>1</v>
      </c>
      <c r="E54" s="61">
        <v>2500</v>
      </c>
      <c r="F54" s="55"/>
      <c r="G54" s="62">
        <v>10.661099999999999</v>
      </c>
      <c r="H54" s="62"/>
      <c r="I54" s="63">
        <v>4.1063000000000001</v>
      </c>
      <c r="J54" s="64">
        <f t="shared" si="3"/>
        <v>26652.75</v>
      </c>
      <c r="K54" s="64">
        <f t="shared" si="4"/>
        <v>10265.75</v>
      </c>
      <c r="L54" s="55"/>
      <c r="M54" s="65">
        <f t="shared" si="5"/>
        <v>16387</v>
      </c>
    </row>
    <row r="55" spans="2:13" x14ac:dyDescent="0.25">
      <c r="C55" s="41"/>
      <c r="E55" s="61"/>
      <c r="F55" s="55"/>
      <c r="G55" s="62"/>
      <c r="H55" s="62"/>
      <c r="I55" s="63"/>
      <c r="J55" s="64"/>
      <c r="K55" s="64"/>
      <c r="L55" s="55"/>
      <c r="M55" s="65"/>
    </row>
    <row r="56" spans="2:13" x14ac:dyDescent="0.25">
      <c r="B56" s="42">
        <v>2016</v>
      </c>
      <c r="C56" s="41" t="s">
        <v>0</v>
      </c>
      <c r="E56" s="61">
        <v>2500</v>
      </c>
      <c r="F56" s="55"/>
      <c r="G56" s="62">
        <v>10.661099999999999</v>
      </c>
      <c r="H56" s="62"/>
      <c r="I56" s="63">
        <v>4.1063000000000001</v>
      </c>
      <c r="J56" s="64">
        <f t="shared" ref="J56:J67" si="6">+E56*G56</f>
        <v>26652.75</v>
      </c>
      <c r="K56" s="64">
        <f t="shared" ref="K56:K67" si="7">+E56*I56</f>
        <v>10265.75</v>
      </c>
      <c r="L56" s="55"/>
      <c r="M56" s="65">
        <f t="shared" ref="M56:M67" si="8">+J56-K56</f>
        <v>16387</v>
      </c>
    </row>
    <row r="57" spans="2:13" x14ac:dyDescent="0.25">
      <c r="C57" s="41" t="s">
        <v>9</v>
      </c>
      <c r="E57" s="61">
        <v>2500</v>
      </c>
      <c r="F57" s="55"/>
      <c r="G57" s="62">
        <v>10.661099999999999</v>
      </c>
      <c r="H57" s="62"/>
      <c r="I57" s="63">
        <v>4.1063000000000001</v>
      </c>
      <c r="J57" s="64">
        <f t="shared" si="6"/>
        <v>26652.75</v>
      </c>
      <c r="K57" s="64">
        <f t="shared" si="7"/>
        <v>10265.75</v>
      </c>
      <c r="L57" s="55"/>
      <c r="M57" s="65">
        <f t="shared" si="8"/>
        <v>16387</v>
      </c>
    </row>
    <row r="58" spans="2:13" x14ac:dyDescent="0.25">
      <c r="C58" s="41" t="s">
        <v>8</v>
      </c>
      <c r="E58" s="61">
        <v>2500</v>
      </c>
      <c r="F58" s="55"/>
      <c r="G58" s="62">
        <v>10.661099999999999</v>
      </c>
      <c r="H58" s="62"/>
      <c r="I58" s="63">
        <v>4.1063000000000001</v>
      </c>
      <c r="J58" s="64">
        <f t="shared" si="6"/>
        <v>26652.75</v>
      </c>
      <c r="K58" s="64">
        <f t="shared" si="7"/>
        <v>10265.75</v>
      </c>
      <c r="L58" s="55"/>
      <c r="M58" s="65">
        <f t="shared" si="8"/>
        <v>16387</v>
      </c>
    </row>
    <row r="59" spans="2:13" x14ac:dyDescent="0.25">
      <c r="C59" s="41" t="s">
        <v>7</v>
      </c>
      <c r="E59" s="61">
        <v>2500</v>
      </c>
      <c r="F59" s="55"/>
      <c r="G59" s="62">
        <v>10.661099999999999</v>
      </c>
      <c r="H59" s="62"/>
      <c r="I59" s="63">
        <v>4.1063000000000001</v>
      </c>
      <c r="J59" s="64">
        <f t="shared" si="6"/>
        <v>26652.75</v>
      </c>
      <c r="K59" s="64">
        <f t="shared" si="7"/>
        <v>10265.75</v>
      </c>
      <c r="L59" s="55"/>
      <c r="M59" s="65">
        <f t="shared" si="8"/>
        <v>16387</v>
      </c>
    </row>
    <row r="60" spans="2:13" x14ac:dyDescent="0.25">
      <c r="C60" s="41" t="s">
        <v>6</v>
      </c>
      <c r="E60" s="61">
        <v>2500</v>
      </c>
      <c r="F60" s="55"/>
      <c r="G60" s="62">
        <v>10.661099999999999</v>
      </c>
      <c r="H60" s="62"/>
      <c r="I60" s="63">
        <v>4.1063000000000001</v>
      </c>
      <c r="J60" s="64">
        <f t="shared" si="6"/>
        <v>26652.75</v>
      </c>
      <c r="K60" s="64">
        <f t="shared" si="7"/>
        <v>10265.75</v>
      </c>
      <c r="L60" s="55"/>
      <c r="M60" s="65">
        <f t="shared" si="8"/>
        <v>16387</v>
      </c>
    </row>
    <row r="61" spans="2:13" x14ac:dyDescent="0.25">
      <c r="C61" s="41" t="s">
        <v>10</v>
      </c>
      <c r="E61" s="61">
        <v>2500</v>
      </c>
      <c r="F61" s="55"/>
      <c r="G61" s="62">
        <v>10.6623</v>
      </c>
      <c r="H61" s="62"/>
      <c r="I61" s="63">
        <v>4.1063000000000001</v>
      </c>
      <c r="J61" s="64">
        <f t="shared" si="6"/>
        <v>26655.75</v>
      </c>
      <c r="K61" s="64">
        <f t="shared" si="7"/>
        <v>10265.75</v>
      </c>
      <c r="L61" s="55"/>
      <c r="M61" s="65">
        <f t="shared" si="8"/>
        <v>16390</v>
      </c>
    </row>
    <row r="62" spans="2:13" x14ac:dyDescent="0.25">
      <c r="C62" s="41" t="s">
        <v>11</v>
      </c>
      <c r="E62" s="61">
        <v>2500</v>
      </c>
      <c r="F62" s="55"/>
      <c r="G62" s="62">
        <v>10.6623</v>
      </c>
      <c r="H62" s="62"/>
      <c r="I62" s="63">
        <v>4.1063000000000001</v>
      </c>
      <c r="J62" s="64">
        <f t="shared" si="6"/>
        <v>26655.75</v>
      </c>
      <c r="K62" s="64">
        <f t="shared" si="7"/>
        <v>10265.75</v>
      </c>
      <c r="L62" s="55"/>
      <c r="M62" s="65">
        <f t="shared" si="8"/>
        <v>16390</v>
      </c>
    </row>
    <row r="63" spans="2:13" x14ac:dyDescent="0.25">
      <c r="B63" s="42">
        <v>2017</v>
      </c>
      <c r="C63" s="41" t="s">
        <v>5</v>
      </c>
      <c r="E63" s="61">
        <v>2500</v>
      </c>
      <c r="F63" s="55"/>
      <c r="G63" s="62">
        <v>10.6623</v>
      </c>
      <c r="H63" s="62"/>
      <c r="I63" s="63">
        <v>4.1063000000000001</v>
      </c>
      <c r="J63" s="64">
        <f t="shared" si="6"/>
        <v>26655.75</v>
      </c>
      <c r="K63" s="64">
        <f t="shared" si="7"/>
        <v>10265.75</v>
      </c>
      <c r="L63" s="55"/>
      <c r="M63" s="65">
        <f t="shared" si="8"/>
        <v>16390</v>
      </c>
    </row>
    <row r="64" spans="2:13" x14ac:dyDescent="0.25">
      <c r="C64" s="41" t="s">
        <v>4</v>
      </c>
      <c r="E64" s="61">
        <v>2500</v>
      </c>
      <c r="F64" s="55"/>
      <c r="G64" s="62">
        <v>10.6623</v>
      </c>
      <c r="H64" s="62"/>
      <c r="I64" s="63">
        <v>4.1063000000000001</v>
      </c>
      <c r="J64" s="64">
        <f t="shared" si="6"/>
        <v>26655.75</v>
      </c>
      <c r="K64" s="64">
        <f t="shared" si="7"/>
        <v>10265.75</v>
      </c>
      <c r="L64" s="55"/>
      <c r="M64" s="65">
        <f t="shared" si="8"/>
        <v>16390</v>
      </c>
    </row>
    <row r="65" spans="2:13" x14ac:dyDescent="0.25">
      <c r="C65" s="41" t="s">
        <v>3</v>
      </c>
      <c r="E65" s="61">
        <v>2500</v>
      </c>
      <c r="F65" s="55"/>
      <c r="G65" s="62">
        <v>10.6623</v>
      </c>
      <c r="H65" s="62"/>
      <c r="I65" s="63">
        <v>4.1063000000000001</v>
      </c>
      <c r="J65" s="64">
        <f t="shared" si="6"/>
        <v>26655.75</v>
      </c>
      <c r="K65" s="64">
        <f t="shared" si="7"/>
        <v>10265.75</v>
      </c>
      <c r="L65" s="55"/>
      <c r="M65" s="65">
        <f t="shared" si="8"/>
        <v>16390</v>
      </c>
    </row>
    <row r="66" spans="2:13" x14ac:dyDescent="0.25">
      <c r="C66" s="41" t="s">
        <v>2</v>
      </c>
      <c r="E66" s="61">
        <v>2500</v>
      </c>
      <c r="F66" s="55"/>
      <c r="G66" s="62">
        <v>10.6623</v>
      </c>
      <c r="H66" s="62"/>
      <c r="I66" s="63">
        <v>4.1063000000000001</v>
      </c>
      <c r="J66" s="64">
        <f t="shared" si="6"/>
        <v>26655.75</v>
      </c>
      <c r="K66" s="64">
        <f t="shared" si="7"/>
        <v>10265.75</v>
      </c>
      <c r="L66" s="55"/>
      <c r="M66" s="65">
        <f t="shared" si="8"/>
        <v>16390</v>
      </c>
    </row>
    <row r="67" spans="2:13" x14ac:dyDescent="0.25">
      <c r="C67" s="41" t="s">
        <v>1</v>
      </c>
      <c r="E67" s="61">
        <v>2500</v>
      </c>
      <c r="F67" s="55"/>
      <c r="G67" s="62">
        <v>10.6623</v>
      </c>
      <c r="H67" s="62"/>
      <c r="I67" s="63">
        <v>4.1063000000000001</v>
      </c>
      <c r="J67" s="64">
        <f t="shared" si="6"/>
        <v>26655.75</v>
      </c>
      <c r="K67" s="64">
        <f t="shared" si="7"/>
        <v>10265.75</v>
      </c>
      <c r="L67" s="55"/>
      <c r="M67" s="65">
        <f t="shared" si="8"/>
        <v>16390</v>
      </c>
    </row>
    <row r="68" spans="2:13" x14ac:dyDescent="0.25">
      <c r="C68" s="41"/>
      <c r="E68" s="61"/>
      <c r="F68" s="55"/>
      <c r="G68" s="62"/>
      <c r="H68" s="62"/>
      <c r="I68" s="63"/>
      <c r="J68" s="64"/>
      <c r="K68" s="64"/>
      <c r="L68" s="55"/>
      <c r="M68" s="65"/>
    </row>
    <row r="69" spans="2:13" x14ac:dyDescent="0.25">
      <c r="B69" s="42">
        <v>2017</v>
      </c>
      <c r="C69" s="41" t="s">
        <v>0</v>
      </c>
      <c r="E69" s="61">
        <v>2500</v>
      </c>
      <c r="F69" s="55"/>
      <c r="G69" s="62">
        <v>10.6623</v>
      </c>
      <c r="H69" s="62"/>
      <c r="I69" s="63">
        <v>4.1063000000000001</v>
      </c>
      <c r="J69" s="64">
        <f t="shared" ref="J69:J80" si="9">+E69*G69</f>
        <v>26655.75</v>
      </c>
      <c r="K69" s="64">
        <f t="shared" ref="K69:K80" si="10">+E69*I69</f>
        <v>10265.75</v>
      </c>
      <c r="L69" s="55"/>
      <c r="M69" s="65">
        <f t="shared" ref="M69:M80" si="11">+J69-K69</f>
        <v>16390</v>
      </c>
    </row>
    <row r="70" spans="2:13" x14ac:dyDescent="0.25">
      <c r="C70" s="41" t="s">
        <v>9</v>
      </c>
      <c r="E70" s="61">
        <v>2500</v>
      </c>
      <c r="F70" s="55"/>
      <c r="G70" s="62">
        <v>10.6623</v>
      </c>
      <c r="H70" s="62"/>
      <c r="I70" s="63">
        <v>4.1063000000000001</v>
      </c>
      <c r="J70" s="64">
        <f t="shared" si="9"/>
        <v>26655.75</v>
      </c>
      <c r="K70" s="64">
        <f t="shared" si="10"/>
        <v>10265.75</v>
      </c>
      <c r="L70" s="55"/>
      <c r="M70" s="65">
        <f t="shared" si="11"/>
        <v>16390</v>
      </c>
    </row>
    <row r="71" spans="2:13" x14ac:dyDescent="0.25">
      <c r="C71" s="41" t="s">
        <v>8</v>
      </c>
      <c r="E71" s="61">
        <v>2500</v>
      </c>
      <c r="F71" s="55"/>
      <c r="G71" s="62">
        <v>10.6623</v>
      </c>
      <c r="H71" s="62"/>
      <c r="I71" s="63">
        <v>4.1063000000000001</v>
      </c>
      <c r="J71" s="64">
        <f t="shared" si="9"/>
        <v>26655.75</v>
      </c>
      <c r="K71" s="64">
        <f t="shared" si="10"/>
        <v>10265.75</v>
      </c>
      <c r="L71" s="55"/>
      <c r="M71" s="65">
        <f t="shared" si="11"/>
        <v>16390</v>
      </c>
    </row>
    <row r="72" spans="2:13" x14ac:dyDescent="0.25">
      <c r="C72" s="41" t="s">
        <v>7</v>
      </c>
      <c r="E72" s="61">
        <v>2500</v>
      </c>
      <c r="F72" s="55"/>
      <c r="G72" s="62">
        <v>10.6623</v>
      </c>
      <c r="H72" s="62"/>
      <c r="I72" s="63">
        <v>4.1063000000000001</v>
      </c>
      <c r="J72" s="64">
        <f t="shared" si="9"/>
        <v>26655.75</v>
      </c>
      <c r="K72" s="64">
        <f t="shared" si="10"/>
        <v>10265.75</v>
      </c>
      <c r="L72" s="55"/>
      <c r="M72" s="65">
        <f t="shared" si="11"/>
        <v>16390</v>
      </c>
    </row>
    <row r="73" spans="2:13" x14ac:dyDescent="0.25">
      <c r="C73" s="41" t="s">
        <v>6</v>
      </c>
      <c r="E73" s="61">
        <v>2500</v>
      </c>
      <c r="F73" s="55"/>
      <c r="G73" s="62">
        <v>10.6623</v>
      </c>
      <c r="H73" s="62"/>
      <c r="I73" s="63">
        <v>4.1063000000000001</v>
      </c>
      <c r="J73" s="64">
        <f t="shared" si="9"/>
        <v>26655.75</v>
      </c>
      <c r="K73" s="64">
        <f t="shared" si="10"/>
        <v>10265.75</v>
      </c>
      <c r="L73" s="55"/>
      <c r="M73" s="65">
        <f t="shared" si="11"/>
        <v>16390</v>
      </c>
    </row>
    <row r="74" spans="2:13" x14ac:dyDescent="0.25">
      <c r="C74" s="41" t="s">
        <v>10</v>
      </c>
      <c r="E74" s="61">
        <v>2500</v>
      </c>
      <c r="F74" s="55"/>
      <c r="G74" s="62">
        <v>10.662899999999999</v>
      </c>
      <c r="H74" s="62"/>
      <c r="I74" s="63">
        <v>4.1063000000000001</v>
      </c>
      <c r="J74" s="64">
        <f t="shared" si="9"/>
        <v>26657.249999999996</v>
      </c>
      <c r="K74" s="64">
        <f t="shared" si="10"/>
        <v>10265.75</v>
      </c>
      <c r="L74" s="55"/>
      <c r="M74" s="65">
        <f t="shared" si="11"/>
        <v>16391.499999999996</v>
      </c>
    </row>
    <row r="75" spans="2:13" x14ac:dyDescent="0.25">
      <c r="C75" s="41" t="s">
        <v>11</v>
      </c>
      <c r="E75" s="61">
        <v>2500</v>
      </c>
      <c r="F75" s="55"/>
      <c r="G75" s="62">
        <v>10.662899999999999</v>
      </c>
      <c r="H75" s="62"/>
      <c r="I75" s="63">
        <v>4.1063000000000001</v>
      </c>
      <c r="J75" s="64">
        <f t="shared" si="9"/>
        <v>26657.249999999996</v>
      </c>
      <c r="K75" s="64">
        <f t="shared" si="10"/>
        <v>10265.75</v>
      </c>
      <c r="L75" s="55"/>
      <c r="M75" s="65">
        <f t="shared" si="11"/>
        <v>16391.499999999996</v>
      </c>
    </row>
    <row r="76" spans="2:13" x14ac:dyDescent="0.25">
      <c r="B76" s="42">
        <v>2018</v>
      </c>
      <c r="C76" s="41" t="s">
        <v>5</v>
      </c>
      <c r="E76" s="61">
        <v>2500</v>
      </c>
      <c r="F76" s="55"/>
      <c r="G76" s="62">
        <v>10.662899999999999</v>
      </c>
      <c r="H76" s="62"/>
      <c r="I76" s="63">
        <v>4.1063000000000001</v>
      </c>
      <c r="J76" s="64">
        <f t="shared" si="9"/>
        <v>26657.249999999996</v>
      </c>
      <c r="K76" s="64">
        <f t="shared" si="10"/>
        <v>10265.75</v>
      </c>
      <c r="L76" s="55"/>
      <c r="M76" s="65">
        <f t="shared" si="11"/>
        <v>16391.499999999996</v>
      </c>
    </row>
    <row r="77" spans="2:13" x14ac:dyDescent="0.25">
      <c r="C77" s="41" t="s">
        <v>4</v>
      </c>
      <c r="E77" s="61">
        <v>2500</v>
      </c>
      <c r="F77" s="55"/>
      <c r="G77" s="62">
        <v>10.662899999999999</v>
      </c>
      <c r="H77" s="62"/>
      <c r="I77" s="63">
        <v>4.1063000000000001</v>
      </c>
      <c r="J77" s="64">
        <f t="shared" si="9"/>
        <v>26657.249999999996</v>
      </c>
      <c r="K77" s="64">
        <f t="shared" si="10"/>
        <v>10265.75</v>
      </c>
      <c r="L77" s="55"/>
      <c r="M77" s="65">
        <f t="shared" si="11"/>
        <v>16391.499999999996</v>
      </c>
    </row>
    <row r="78" spans="2:13" x14ac:dyDescent="0.25">
      <c r="C78" s="41" t="s">
        <v>3</v>
      </c>
      <c r="E78" s="61">
        <v>2500</v>
      </c>
      <c r="F78" s="55"/>
      <c r="G78" s="62">
        <v>10.662899999999999</v>
      </c>
      <c r="H78" s="62"/>
      <c r="I78" s="63">
        <v>4.1063000000000001</v>
      </c>
      <c r="J78" s="64">
        <f t="shared" si="9"/>
        <v>26657.249999999996</v>
      </c>
      <c r="K78" s="64">
        <f t="shared" si="10"/>
        <v>10265.75</v>
      </c>
      <c r="L78" s="55"/>
      <c r="M78" s="65">
        <f t="shared" si="11"/>
        <v>16391.499999999996</v>
      </c>
    </row>
    <row r="79" spans="2:13" x14ac:dyDescent="0.25">
      <c r="C79" s="41" t="s">
        <v>2</v>
      </c>
      <c r="E79" s="61">
        <v>2500</v>
      </c>
      <c r="F79" s="55"/>
      <c r="G79" s="62">
        <v>10.662899999999999</v>
      </c>
      <c r="H79" s="62"/>
      <c r="I79" s="63">
        <v>4.1063000000000001</v>
      </c>
      <c r="J79" s="64">
        <f t="shared" si="9"/>
        <v>26657.249999999996</v>
      </c>
      <c r="K79" s="64">
        <f t="shared" si="10"/>
        <v>10265.75</v>
      </c>
      <c r="L79" s="55"/>
      <c r="M79" s="65">
        <f t="shared" si="11"/>
        <v>16391.499999999996</v>
      </c>
    </row>
    <row r="80" spans="2:13" x14ac:dyDescent="0.25">
      <c r="C80" s="41" t="s">
        <v>1</v>
      </c>
      <c r="E80" s="61">
        <v>2500</v>
      </c>
      <c r="F80" s="55"/>
      <c r="G80" s="62">
        <v>10.662899999999999</v>
      </c>
      <c r="H80" s="62"/>
      <c r="I80" s="63">
        <v>4.1063000000000001</v>
      </c>
      <c r="J80" s="64">
        <f t="shared" si="9"/>
        <v>26657.249999999996</v>
      </c>
      <c r="K80" s="64">
        <f t="shared" si="10"/>
        <v>10265.75</v>
      </c>
      <c r="L80" s="55"/>
      <c r="M80" s="65">
        <f t="shared" si="11"/>
        <v>16391.499999999996</v>
      </c>
    </row>
    <row r="81" spans="2:13" x14ac:dyDescent="0.25">
      <c r="C81" s="41"/>
      <c r="E81" s="61"/>
      <c r="F81" s="55"/>
      <c r="G81" s="62"/>
      <c r="H81" s="62"/>
      <c r="I81" s="63"/>
      <c r="J81" s="64"/>
      <c r="K81" s="64"/>
      <c r="L81" s="55"/>
      <c r="M81" s="65"/>
    </row>
    <row r="82" spans="2:13" x14ac:dyDescent="0.25">
      <c r="B82" s="42">
        <v>2018</v>
      </c>
      <c r="C82" s="41" t="s">
        <v>0</v>
      </c>
      <c r="E82" s="61">
        <v>2500</v>
      </c>
      <c r="F82" s="55"/>
      <c r="G82" s="62">
        <v>10.662899999999999</v>
      </c>
      <c r="H82" s="62"/>
      <c r="I82" s="63">
        <v>4.1063000000000001</v>
      </c>
      <c r="J82" s="64">
        <f t="shared" ref="J82:J93" si="12">+E82*G82</f>
        <v>26657.249999999996</v>
      </c>
      <c r="K82" s="64">
        <f t="shared" ref="K82:K93" si="13">+E82*I82</f>
        <v>10265.75</v>
      </c>
      <c r="L82" s="55"/>
      <c r="M82" s="65">
        <f t="shared" ref="M82:M93" si="14">+J82-K82</f>
        <v>16391.499999999996</v>
      </c>
    </row>
    <row r="83" spans="2:13" x14ac:dyDescent="0.25">
      <c r="C83" s="41" t="s">
        <v>9</v>
      </c>
      <c r="E83" s="61">
        <v>2500</v>
      </c>
      <c r="F83" s="55"/>
      <c r="G83" s="62">
        <v>10.662899999999999</v>
      </c>
      <c r="H83" s="62"/>
      <c r="I83" s="63">
        <v>4.1063000000000001</v>
      </c>
      <c r="J83" s="64">
        <f t="shared" si="12"/>
        <v>26657.249999999996</v>
      </c>
      <c r="K83" s="64">
        <f t="shared" si="13"/>
        <v>10265.75</v>
      </c>
      <c r="L83" s="55"/>
      <c r="M83" s="65">
        <f t="shared" si="14"/>
        <v>16391.499999999996</v>
      </c>
    </row>
    <row r="84" spans="2:13" x14ac:dyDescent="0.25">
      <c r="C84" s="41" t="s">
        <v>8</v>
      </c>
      <c r="E84" s="61">
        <v>2500</v>
      </c>
      <c r="F84" s="55"/>
      <c r="G84" s="62">
        <v>10.662899999999999</v>
      </c>
      <c r="H84" s="62"/>
      <c r="I84" s="63">
        <v>4.1063000000000001</v>
      </c>
      <c r="J84" s="64">
        <f t="shared" si="12"/>
        <v>26657.249999999996</v>
      </c>
      <c r="K84" s="64">
        <f t="shared" si="13"/>
        <v>10265.75</v>
      </c>
      <c r="L84" s="55"/>
      <c r="M84" s="65">
        <f t="shared" si="14"/>
        <v>16391.499999999996</v>
      </c>
    </row>
    <row r="85" spans="2:13" x14ac:dyDescent="0.25">
      <c r="C85" s="41" t="s">
        <v>7</v>
      </c>
      <c r="E85" s="61">
        <v>2500</v>
      </c>
      <c r="F85" s="55"/>
      <c r="G85" s="62">
        <v>10.662899999999999</v>
      </c>
      <c r="H85" s="62"/>
      <c r="I85" s="63">
        <v>4.1063000000000001</v>
      </c>
      <c r="J85" s="64">
        <f t="shared" si="12"/>
        <v>26657.249999999996</v>
      </c>
      <c r="K85" s="64">
        <f t="shared" si="13"/>
        <v>10265.75</v>
      </c>
      <c r="L85" s="55"/>
      <c r="M85" s="65">
        <f t="shared" si="14"/>
        <v>16391.499999999996</v>
      </c>
    </row>
    <row r="86" spans="2:13" x14ac:dyDescent="0.25">
      <c r="C86" s="41" t="s">
        <v>6</v>
      </c>
      <c r="E86" s="61">
        <v>2500</v>
      </c>
      <c r="F86" s="55"/>
      <c r="G86" s="62">
        <v>10.662899999999999</v>
      </c>
      <c r="H86" s="62"/>
      <c r="I86" s="63">
        <v>4.1063000000000001</v>
      </c>
      <c r="J86" s="64">
        <f t="shared" si="12"/>
        <v>26657.249999999996</v>
      </c>
      <c r="K86" s="64">
        <f t="shared" si="13"/>
        <v>10265.75</v>
      </c>
      <c r="L86" s="55"/>
      <c r="M86" s="65">
        <f t="shared" si="14"/>
        <v>16391.499999999996</v>
      </c>
    </row>
    <row r="87" spans="2:13" x14ac:dyDescent="0.25">
      <c r="C87" s="41" t="s">
        <v>10</v>
      </c>
      <c r="E87" s="61">
        <v>2500</v>
      </c>
      <c r="F87" s="55"/>
      <c r="G87" s="62">
        <v>10.438700000000001</v>
      </c>
      <c r="H87" s="62"/>
      <c r="I87" s="63">
        <v>4.1063000000000001</v>
      </c>
      <c r="J87" s="64">
        <f t="shared" si="12"/>
        <v>26096.750000000004</v>
      </c>
      <c r="K87" s="64">
        <f t="shared" si="13"/>
        <v>10265.75</v>
      </c>
      <c r="L87" s="55"/>
      <c r="M87" s="65">
        <f t="shared" si="14"/>
        <v>15831.000000000004</v>
      </c>
    </row>
    <row r="88" spans="2:13" x14ac:dyDescent="0.25">
      <c r="C88" s="41" t="s">
        <v>11</v>
      </c>
      <c r="E88" s="61">
        <v>2500</v>
      </c>
      <c r="F88" s="55"/>
      <c r="G88" s="62">
        <v>10.438700000000001</v>
      </c>
      <c r="H88" s="62"/>
      <c r="I88" s="63">
        <v>4.1063000000000001</v>
      </c>
      <c r="J88" s="64">
        <f t="shared" si="12"/>
        <v>26096.750000000004</v>
      </c>
      <c r="K88" s="64">
        <f t="shared" si="13"/>
        <v>10265.75</v>
      </c>
      <c r="L88" s="55"/>
      <c r="M88" s="65">
        <f t="shared" si="14"/>
        <v>15831.000000000004</v>
      </c>
    </row>
    <row r="89" spans="2:13" x14ac:dyDescent="0.25">
      <c r="B89" s="42">
        <v>2019</v>
      </c>
      <c r="C89" s="41" t="s">
        <v>5</v>
      </c>
      <c r="E89" s="61">
        <v>2500</v>
      </c>
      <c r="F89" s="55"/>
      <c r="G89" s="62">
        <v>10.438700000000001</v>
      </c>
      <c r="H89" s="62"/>
      <c r="I89" s="63">
        <v>4.1063000000000001</v>
      </c>
      <c r="J89" s="64">
        <f t="shared" si="12"/>
        <v>26096.750000000004</v>
      </c>
      <c r="K89" s="64">
        <f t="shared" si="13"/>
        <v>10265.75</v>
      </c>
      <c r="L89" s="55"/>
      <c r="M89" s="65">
        <f t="shared" si="14"/>
        <v>15831.000000000004</v>
      </c>
    </row>
    <row r="90" spans="2:13" x14ac:dyDescent="0.25">
      <c r="C90" s="41" t="s">
        <v>4</v>
      </c>
      <c r="E90" s="61">
        <v>2500</v>
      </c>
      <c r="F90" s="55"/>
      <c r="G90" s="62">
        <v>10.438700000000001</v>
      </c>
      <c r="H90" s="62"/>
      <c r="I90" s="63">
        <v>4.1063000000000001</v>
      </c>
      <c r="J90" s="64">
        <f t="shared" si="12"/>
        <v>26096.750000000004</v>
      </c>
      <c r="K90" s="64">
        <f t="shared" si="13"/>
        <v>10265.75</v>
      </c>
      <c r="L90" s="55"/>
      <c r="M90" s="65">
        <f t="shared" si="14"/>
        <v>15831.000000000004</v>
      </c>
    </row>
    <row r="91" spans="2:13" x14ac:dyDescent="0.25">
      <c r="C91" s="41" t="s">
        <v>3</v>
      </c>
      <c r="E91" s="61">
        <v>2500</v>
      </c>
      <c r="F91" s="55"/>
      <c r="G91" s="62">
        <v>10.438700000000001</v>
      </c>
      <c r="H91" s="62"/>
      <c r="I91" s="63">
        <v>4.1063000000000001</v>
      </c>
      <c r="J91" s="64">
        <f t="shared" si="12"/>
        <v>26096.750000000004</v>
      </c>
      <c r="K91" s="64">
        <f t="shared" si="13"/>
        <v>10265.75</v>
      </c>
      <c r="L91" s="55"/>
      <c r="M91" s="65">
        <f t="shared" si="14"/>
        <v>15831.000000000004</v>
      </c>
    </row>
    <row r="92" spans="2:13" x14ac:dyDescent="0.25">
      <c r="C92" s="41" t="s">
        <v>2</v>
      </c>
      <c r="E92" s="61">
        <v>2500</v>
      </c>
      <c r="F92" s="55"/>
      <c r="G92" s="62">
        <v>10.438700000000001</v>
      </c>
      <c r="H92" s="62"/>
      <c r="I92" s="63">
        <v>4.1063000000000001</v>
      </c>
      <c r="J92" s="64">
        <f t="shared" si="12"/>
        <v>26096.750000000004</v>
      </c>
      <c r="K92" s="64">
        <f t="shared" si="13"/>
        <v>10265.75</v>
      </c>
      <c r="L92" s="55"/>
      <c r="M92" s="65">
        <f t="shared" si="14"/>
        <v>15831.000000000004</v>
      </c>
    </row>
    <row r="93" spans="2:13" x14ac:dyDescent="0.25">
      <c r="C93" s="41" t="s">
        <v>1</v>
      </c>
      <c r="E93" s="61">
        <v>2500</v>
      </c>
      <c r="F93" s="55"/>
      <c r="G93" s="62">
        <v>10.438700000000001</v>
      </c>
      <c r="H93" s="62"/>
      <c r="I93" s="63">
        <v>4.1063000000000001</v>
      </c>
      <c r="J93" s="64">
        <f t="shared" si="12"/>
        <v>26096.750000000004</v>
      </c>
      <c r="K93" s="64">
        <f t="shared" si="13"/>
        <v>10265.75</v>
      </c>
      <c r="L93" s="55"/>
      <c r="M93" s="65">
        <f t="shared" si="14"/>
        <v>15831.000000000004</v>
      </c>
    </row>
    <row r="94" spans="2:13" x14ac:dyDescent="0.25">
      <c r="C94" s="41"/>
      <c r="E94" s="61"/>
      <c r="F94" s="55"/>
      <c r="G94" s="62"/>
      <c r="H94" s="62"/>
      <c r="I94" s="63"/>
      <c r="J94" s="64"/>
      <c r="K94" s="64"/>
      <c r="L94" s="55"/>
      <c r="M94" s="65"/>
    </row>
    <row r="95" spans="2:13" x14ac:dyDescent="0.25">
      <c r="B95" s="42">
        <v>2019</v>
      </c>
      <c r="C95" s="41" t="s">
        <v>0</v>
      </c>
      <c r="E95" s="61">
        <v>2500</v>
      </c>
      <c r="F95" s="55"/>
      <c r="G95" s="62">
        <v>10.438700000000001</v>
      </c>
      <c r="H95" s="62"/>
      <c r="I95" s="63">
        <v>4.1063000000000001</v>
      </c>
      <c r="J95" s="64">
        <f t="shared" ref="J95:J106" si="15">+E95*G95</f>
        <v>26096.750000000004</v>
      </c>
      <c r="K95" s="64">
        <f t="shared" ref="K95:K106" si="16">+E95*I95</f>
        <v>10265.75</v>
      </c>
      <c r="L95" s="55"/>
      <c r="M95" s="65">
        <f t="shared" ref="M95:M106" si="17">+J95-K95</f>
        <v>15831.000000000004</v>
      </c>
    </row>
    <row r="96" spans="2:13" x14ac:dyDescent="0.25">
      <c r="C96" s="41" t="s">
        <v>9</v>
      </c>
      <c r="E96" s="61">
        <v>2500</v>
      </c>
      <c r="F96" s="55"/>
      <c r="G96" s="62">
        <v>10.438700000000001</v>
      </c>
      <c r="H96" s="62"/>
      <c r="I96" s="63">
        <v>4.1063000000000001</v>
      </c>
      <c r="J96" s="64">
        <f t="shared" si="15"/>
        <v>26096.750000000004</v>
      </c>
      <c r="K96" s="64">
        <f t="shared" si="16"/>
        <v>10265.75</v>
      </c>
      <c r="L96" s="55"/>
      <c r="M96" s="65">
        <f t="shared" si="17"/>
        <v>15831.000000000004</v>
      </c>
    </row>
    <row r="97" spans="2:26" x14ac:dyDescent="0.25">
      <c r="C97" s="41" t="s">
        <v>8</v>
      </c>
      <c r="E97" s="61">
        <v>2500</v>
      </c>
      <c r="F97" s="55"/>
      <c r="G97" s="62">
        <v>10.438700000000001</v>
      </c>
      <c r="H97" s="62"/>
      <c r="I97" s="63">
        <v>4.1063000000000001</v>
      </c>
      <c r="J97" s="64">
        <f t="shared" si="15"/>
        <v>26096.750000000004</v>
      </c>
      <c r="K97" s="64">
        <f t="shared" si="16"/>
        <v>10265.75</v>
      </c>
      <c r="L97" s="55"/>
      <c r="M97" s="65">
        <f t="shared" si="17"/>
        <v>15831.000000000004</v>
      </c>
    </row>
    <row r="98" spans="2:26" x14ac:dyDescent="0.25">
      <c r="C98" s="41" t="s">
        <v>7</v>
      </c>
      <c r="E98" s="61">
        <v>2500</v>
      </c>
      <c r="F98" s="55"/>
      <c r="G98" s="62">
        <v>10.438700000000001</v>
      </c>
      <c r="H98" s="62"/>
      <c r="I98" s="63">
        <v>4.1063000000000001</v>
      </c>
      <c r="J98" s="64">
        <f t="shared" si="15"/>
        <v>26096.750000000004</v>
      </c>
      <c r="K98" s="64">
        <f t="shared" si="16"/>
        <v>10265.75</v>
      </c>
      <c r="L98" s="55"/>
      <c r="M98" s="65">
        <f t="shared" si="17"/>
        <v>15831.000000000004</v>
      </c>
    </row>
    <row r="99" spans="2:26" x14ac:dyDescent="0.25">
      <c r="C99" s="41" t="s">
        <v>6</v>
      </c>
      <c r="E99" s="61">
        <v>2500</v>
      </c>
      <c r="F99" s="55"/>
      <c r="G99" s="62">
        <v>10.438700000000001</v>
      </c>
      <c r="H99" s="62"/>
      <c r="I99" s="63">
        <v>4.1063000000000001</v>
      </c>
      <c r="J99" s="64">
        <f t="shared" si="15"/>
        <v>26096.750000000004</v>
      </c>
      <c r="K99" s="64">
        <f t="shared" si="16"/>
        <v>10265.75</v>
      </c>
      <c r="L99" s="55"/>
      <c r="M99" s="65">
        <f t="shared" si="17"/>
        <v>15831.000000000004</v>
      </c>
    </row>
    <row r="100" spans="2:26" x14ac:dyDescent="0.25">
      <c r="C100" s="41" t="s">
        <v>10</v>
      </c>
      <c r="E100" s="61">
        <v>2500</v>
      </c>
      <c r="F100" s="55"/>
      <c r="G100" s="62">
        <v>9.5541</v>
      </c>
      <c r="H100" s="62"/>
      <c r="I100" s="63">
        <v>4.1063000000000001</v>
      </c>
      <c r="J100" s="64">
        <f t="shared" si="15"/>
        <v>23885.25</v>
      </c>
      <c r="K100" s="64">
        <f t="shared" si="16"/>
        <v>10265.75</v>
      </c>
      <c r="L100" s="55"/>
      <c r="M100" s="65">
        <f t="shared" si="17"/>
        <v>13619.5</v>
      </c>
    </row>
    <row r="101" spans="2:26" x14ac:dyDescent="0.25">
      <c r="C101" s="41" t="s">
        <v>11</v>
      </c>
      <c r="E101" s="61">
        <v>2500</v>
      </c>
      <c r="F101" s="55"/>
      <c r="G101" s="62">
        <v>9.5541</v>
      </c>
      <c r="H101" s="62"/>
      <c r="I101" s="63">
        <v>4.1063000000000001</v>
      </c>
      <c r="J101" s="64">
        <f t="shared" si="15"/>
        <v>23885.25</v>
      </c>
      <c r="K101" s="64">
        <f t="shared" si="16"/>
        <v>10265.75</v>
      </c>
      <c r="L101" s="55"/>
      <c r="M101" s="65">
        <f t="shared" si="17"/>
        <v>13619.5</v>
      </c>
    </row>
    <row r="102" spans="2:26" ht="15.75" x14ac:dyDescent="0.25">
      <c r="B102" s="42">
        <v>2020</v>
      </c>
      <c r="C102" s="41" t="s">
        <v>5</v>
      </c>
      <c r="E102" s="61">
        <v>2500</v>
      </c>
      <c r="F102" s="55"/>
      <c r="G102" s="62">
        <v>9.5541</v>
      </c>
      <c r="H102" s="62"/>
      <c r="I102" s="63">
        <v>4.1063000000000001</v>
      </c>
      <c r="J102" s="64">
        <f t="shared" si="15"/>
        <v>23885.25</v>
      </c>
      <c r="K102" s="64">
        <f t="shared" si="16"/>
        <v>10265.75</v>
      </c>
      <c r="L102" s="55"/>
      <c r="M102" s="65">
        <f t="shared" si="17"/>
        <v>13619.5</v>
      </c>
      <c r="P102" s="8"/>
      <c r="Q102" s="48"/>
      <c r="R102" s="48"/>
      <c r="S102" s="48"/>
      <c r="T102" s="54"/>
      <c r="U102" s="55"/>
      <c r="V102" s="55"/>
      <c r="X102" s="56"/>
    </row>
    <row r="103" spans="2:26" ht="15.75" x14ac:dyDescent="0.25">
      <c r="C103" s="41" t="s">
        <v>4</v>
      </c>
      <c r="E103" s="61">
        <v>2500</v>
      </c>
      <c r="F103" s="55"/>
      <c r="G103" s="62">
        <v>9.5541</v>
      </c>
      <c r="H103" s="62"/>
      <c r="I103" s="63">
        <v>4.1063000000000001</v>
      </c>
      <c r="J103" s="64">
        <f t="shared" si="15"/>
        <v>23885.25</v>
      </c>
      <c r="K103" s="64">
        <f t="shared" si="16"/>
        <v>10265.75</v>
      </c>
      <c r="L103" s="55"/>
      <c r="M103" s="65">
        <f t="shared" si="17"/>
        <v>13619.5</v>
      </c>
      <c r="P103" s="50"/>
      <c r="Q103" s="51"/>
      <c r="R103" s="48"/>
      <c r="S103" s="48"/>
      <c r="T103" s="48"/>
      <c r="U103" s="49"/>
      <c r="V103" s="48"/>
      <c r="W103" s="49"/>
      <c r="X103" s="49"/>
      <c r="Z103" s="48"/>
    </row>
    <row r="104" spans="2:26" ht="15.75" x14ac:dyDescent="0.25">
      <c r="C104" s="41" t="s">
        <v>3</v>
      </c>
      <c r="E104" s="61">
        <v>2500</v>
      </c>
      <c r="F104" s="55"/>
      <c r="G104" s="62">
        <v>9.5541</v>
      </c>
      <c r="H104" s="62"/>
      <c r="I104" s="63">
        <v>4.1063000000000001</v>
      </c>
      <c r="J104" s="64">
        <f t="shared" si="15"/>
        <v>23885.25</v>
      </c>
      <c r="K104" s="64">
        <f t="shared" si="16"/>
        <v>10265.75</v>
      </c>
      <c r="L104" s="55"/>
      <c r="M104" s="65">
        <f t="shared" si="17"/>
        <v>13619.5</v>
      </c>
      <c r="P104" s="50"/>
      <c r="Q104" s="51"/>
      <c r="R104" s="51"/>
      <c r="S104" s="51"/>
      <c r="T104" s="51"/>
      <c r="U104" s="52"/>
      <c r="V104" s="51"/>
      <c r="W104" s="52"/>
      <c r="X104" s="52"/>
      <c r="Z104" s="51"/>
    </row>
    <row r="105" spans="2:26" x14ac:dyDescent="0.25">
      <c r="C105" s="41" t="s">
        <v>2</v>
      </c>
      <c r="E105" s="61">
        <v>2500</v>
      </c>
      <c r="F105" s="55"/>
      <c r="G105" s="62">
        <v>9.5541</v>
      </c>
      <c r="H105" s="62"/>
      <c r="I105" s="63">
        <v>4.1063000000000001</v>
      </c>
      <c r="J105" s="64">
        <f t="shared" si="15"/>
        <v>23885.25</v>
      </c>
      <c r="K105" s="64">
        <f t="shared" si="16"/>
        <v>10265.75</v>
      </c>
      <c r="L105" s="55"/>
      <c r="M105" s="65">
        <f t="shared" si="17"/>
        <v>13619.5</v>
      </c>
    </row>
    <row r="106" spans="2:26" x14ac:dyDescent="0.25">
      <c r="C106" s="41" t="s">
        <v>1</v>
      </c>
      <c r="E106" s="61">
        <v>2500</v>
      </c>
      <c r="F106" s="55"/>
      <c r="G106" s="62">
        <v>9.5541</v>
      </c>
      <c r="H106" s="62"/>
      <c r="I106" s="63">
        <v>4.1063000000000001</v>
      </c>
      <c r="J106" s="64">
        <f t="shared" si="15"/>
        <v>23885.25</v>
      </c>
      <c r="K106" s="64">
        <f t="shared" si="16"/>
        <v>10265.75</v>
      </c>
      <c r="L106" s="55"/>
      <c r="M106" s="65">
        <f t="shared" si="17"/>
        <v>13619.5</v>
      </c>
    </row>
    <row r="107" spans="2:26" x14ac:dyDescent="0.25">
      <c r="C107" s="41"/>
      <c r="E107" s="61"/>
      <c r="F107" s="55"/>
      <c r="G107" s="62"/>
      <c r="H107" s="62"/>
      <c r="I107" s="63"/>
      <c r="J107" s="64"/>
      <c r="K107" s="64"/>
      <c r="L107" s="55"/>
      <c r="M107" s="65"/>
    </row>
    <row r="108" spans="2:26" x14ac:dyDescent="0.25">
      <c r="C108" s="41"/>
      <c r="E108" s="61"/>
      <c r="F108" s="55"/>
      <c r="G108" s="62"/>
      <c r="H108" s="62"/>
      <c r="I108" s="63"/>
      <c r="J108" s="64"/>
      <c r="K108" s="64"/>
      <c r="L108" s="55"/>
      <c r="M108" s="65"/>
    </row>
    <row r="109" spans="2:26" x14ac:dyDescent="0.25">
      <c r="C109" s="41"/>
      <c r="E109" s="61"/>
      <c r="F109" s="55"/>
      <c r="G109" s="62"/>
      <c r="H109" s="62"/>
      <c r="I109" s="63"/>
      <c r="J109" s="64"/>
      <c r="K109" s="64"/>
      <c r="L109" s="55"/>
      <c r="M109" s="65"/>
    </row>
    <row r="110" spans="2:26" x14ac:dyDescent="0.25">
      <c r="B110" s="42">
        <v>2020</v>
      </c>
      <c r="C110" s="41" t="s">
        <v>0</v>
      </c>
      <c r="E110" s="61">
        <v>2500</v>
      </c>
      <c r="F110" s="55"/>
      <c r="G110" s="62">
        <v>9.5541</v>
      </c>
      <c r="H110" s="62"/>
      <c r="I110" s="63">
        <v>4.1063000000000001</v>
      </c>
      <c r="J110" s="64">
        <f>+E110*G110</f>
        <v>23885.25</v>
      </c>
      <c r="K110" s="64">
        <f>+E110*I110</f>
        <v>10265.75</v>
      </c>
      <c r="L110" s="55"/>
      <c r="M110" s="65">
        <f>+J110-K110</f>
        <v>13619.5</v>
      </c>
    </row>
    <row r="111" spans="2:26" x14ac:dyDescent="0.25">
      <c r="C111" s="41" t="s">
        <v>9</v>
      </c>
      <c r="E111" s="61">
        <v>2500</v>
      </c>
      <c r="F111" s="55"/>
      <c r="G111" s="62">
        <v>9.5541</v>
      </c>
      <c r="H111" s="62"/>
      <c r="I111" s="63">
        <v>4.1063000000000001</v>
      </c>
      <c r="J111" s="64">
        <f>+E111*G111</f>
        <v>23885.25</v>
      </c>
      <c r="K111" s="64">
        <f>+E111*I111</f>
        <v>10265.75</v>
      </c>
      <c r="L111" s="55"/>
      <c r="M111" s="65">
        <f>+J111-K111</f>
        <v>13619.5</v>
      </c>
    </row>
    <row r="112" spans="2:26" x14ac:dyDescent="0.25">
      <c r="C112" s="41" t="s">
        <v>8</v>
      </c>
      <c r="E112" s="61">
        <v>2500</v>
      </c>
      <c r="F112" s="55"/>
      <c r="G112" s="62">
        <v>9.5541</v>
      </c>
      <c r="H112" s="62"/>
      <c r="I112" s="63">
        <v>4.1063000000000001</v>
      </c>
      <c r="J112" s="64">
        <f>+E112*G112</f>
        <v>23885.25</v>
      </c>
      <c r="K112" s="64">
        <f>+E112*I112</f>
        <v>10265.75</v>
      </c>
      <c r="L112" s="55"/>
      <c r="M112" s="65">
        <f>+J112-K112</f>
        <v>13619.5</v>
      </c>
    </row>
    <row r="113" spans="3:13" x14ac:dyDescent="0.25">
      <c r="C113" s="41" t="s">
        <v>7</v>
      </c>
      <c r="E113" s="61">
        <v>2500</v>
      </c>
      <c r="F113" s="55"/>
      <c r="G113" s="62">
        <v>9.5541</v>
      </c>
      <c r="H113" s="62"/>
      <c r="I113" s="63">
        <v>4.1063000000000001</v>
      </c>
      <c r="J113" s="64">
        <f>+E113*G113</f>
        <v>23885.25</v>
      </c>
      <c r="K113" s="64">
        <f>+E113*I113</f>
        <v>10265.75</v>
      </c>
      <c r="L113" s="55"/>
      <c r="M113" s="65">
        <f>+J113-K113</f>
        <v>13619.5</v>
      </c>
    </row>
    <row r="114" spans="3:13" x14ac:dyDescent="0.25">
      <c r="C114" s="41" t="s">
        <v>6</v>
      </c>
      <c r="E114" s="61">
        <v>2500</v>
      </c>
      <c r="F114" s="55"/>
      <c r="G114" s="62">
        <v>9.5541</v>
      </c>
      <c r="H114" s="62"/>
      <c r="I114" s="63">
        <v>4.1063000000000001</v>
      </c>
      <c r="J114" s="64">
        <f>+E114*G114</f>
        <v>23885.25</v>
      </c>
      <c r="K114" s="64">
        <f>+E114*I114</f>
        <v>10265.75</v>
      </c>
      <c r="L114" s="55"/>
      <c r="M114" s="65">
        <f>+J114-K114</f>
        <v>13619.5</v>
      </c>
    </row>
    <row r="115" spans="3:13" x14ac:dyDescent="0.25">
      <c r="C115" s="41"/>
    </row>
    <row r="155" spans="3:13" x14ac:dyDescent="0.25">
      <c r="C155" s="41"/>
      <c r="E155" s="13"/>
      <c r="G155" s="7"/>
      <c r="H155" s="7"/>
      <c r="I155" s="7"/>
      <c r="J155" s="53"/>
      <c r="K155" s="53"/>
      <c r="M155" s="53"/>
    </row>
    <row r="156" spans="3:13" x14ac:dyDescent="0.25">
      <c r="C156" s="41"/>
      <c r="E156" s="13"/>
      <c r="G156" s="7"/>
      <c r="H156" s="7"/>
      <c r="I156" s="7"/>
      <c r="J156" s="53"/>
      <c r="K156" s="53"/>
      <c r="M156" s="53"/>
    </row>
    <row r="157" spans="3:13" x14ac:dyDescent="0.25">
      <c r="C157" s="41"/>
      <c r="E157" s="13"/>
      <c r="G157" s="7"/>
      <c r="H157" s="7"/>
      <c r="I157" s="7"/>
      <c r="J157" s="53"/>
      <c r="K157" s="53"/>
      <c r="M157" s="53"/>
    </row>
    <row r="158" spans="3:13" x14ac:dyDescent="0.25">
      <c r="C158" s="41"/>
      <c r="E158" s="13"/>
      <c r="G158" s="7"/>
      <c r="H158" s="7"/>
      <c r="I158" s="7"/>
      <c r="J158" s="53"/>
      <c r="K158" s="53"/>
      <c r="M158" s="53"/>
    </row>
    <row r="159" spans="3:13" x14ac:dyDescent="0.25">
      <c r="C159" s="41"/>
      <c r="E159" s="13"/>
      <c r="G159" s="7"/>
      <c r="H159" s="7"/>
      <c r="I159" s="7"/>
      <c r="J159" s="53"/>
      <c r="K159" s="53"/>
      <c r="M159" s="53"/>
    </row>
    <row r="160" spans="3:13" x14ac:dyDescent="0.25">
      <c r="C160" s="41"/>
      <c r="E160" s="13"/>
      <c r="G160" s="7"/>
      <c r="H160" s="7"/>
      <c r="I160" s="7"/>
      <c r="J160" s="53"/>
      <c r="K160" s="53"/>
      <c r="M160" s="53"/>
    </row>
    <row r="161" spans="3:13" x14ac:dyDescent="0.25">
      <c r="C161" s="41"/>
      <c r="E161" s="13"/>
      <c r="G161" s="7"/>
      <c r="H161" s="7"/>
      <c r="I161" s="7"/>
      <c r="J161" s="53"/>
      <c r="K161" s="53"/>
      <c r="M161" s="53"/>
    </row>
    <row r="162" spans="3:13" x14ac:dyDescent="0.25">
      <c r="C162" s="41"/>
      <c r="E162" s="13"/>
      <c r="G162" s="7"/>
      <c r="H162" s="7"/>
      <c r="I162" s="7"/>
      <c r="J162" s="53"/>
      <c r="K162" s="53"/>
      <c r="M162" s="53"/>
    </row>
    <row r="163" spans="3:13" x14ac:dyDescent="0.25">
      <c r="C163" s="41"/>
      <c r="E163" s="13"/>
      <c r="G163" s="7"/>
      <c r="H163" s="7"/>
      <c r="I163" s="7"/>
      <c r="J163" s="53"/>
      <c r="K163" s="53"/>
      <c r="M163" s="53"/>
    </row>
    <row r="164" spans="3:13" x14ac:dyDescent="0.25">
      <c r="C164" s="41"/>
      <c r="E164" s="13"/>
      <c r="G164" s="7"/>
      <c r="H164" s="7"/>
      <c r="I164" s="7"/>
      <c r="J164" s="53"/>
      <c r="K164" s="53"/>
      <c r="M164" s="53"/>
    </row>
    <row r="165" spans="3:13" x14ac:dyDescent="0.25">
      <c r="C165" s="41"/>
      <c r="E165" s="13"/>
      <c r="G165" s="7"/>
      <c r="H165" s="7"/>
      <c r="I165" s="7"/>
      <c r="J165" s="53"/>
      <c r="K165" s="53"/>
      <c r="M165" s="53"/>
    </row>
    <row r="166" spans="3:13" x14ac:dyDescent="0.25">
      <c r="C166" s="41"/>
      <c r="E166" s="13"/>
      <c r="G166" s="7"/>
      <c r="H166" s="7"/>
      <c r="I166" s="7"/>
      <c r="J166" s="53"/>
      <c r="K166" s="53"/>
      <c r="M166" s="53"/>
    </row>
    <row r="195" spans="3:13" x14ac:dyDescent="0.25">
      <c r="C195" s="41"/>
      <c r="E195" s="13"/>
      <c r="G195" s="7"/>
      <c r="H195" s="7"/>
      <c r="I195" s="53"/>
      <c r="K195" s="7"/>
      <c r="M195" s="53"/>
    </row>
    <row r="196" spans="3:13" x14ac:dyDescent="0.25">
      <c r="C196" s="41"/>
      <c r="E196" s="13"/>
      <c r="G196" s="7"/>
      <c r="H196" s="7"/>
      <c r="I196" s="53"/>
      <c r="K196" s="7"/>
      <c r="M196" s="53"/>
    </row>
  </sheetData>
  <phoneticPr fontId="3" type="noConversion"/>
  <printOptions horizontalCentered="1"/>
  <pageMargins left="0.7" right="0.7" top="0.75" bottom="0.5" header="0.3" footer="0.3"/>
  <pageSetup scale="50" orientation="portrait" r:id="rId1"/>
  <headerFooter>
    <oddHeader>&amp;R&amp;14CASE NO. 2020-00289
ATTACHMENT 1
TO STAFF DR NO. 2-03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3112-6D60-4A36-930B-8820E97FCE85}">
  <dimension ref="A1:N192"/>
  <sheetViews>
    <sheetView zoomScaleNormal="100" workbookViewId="0"/>
  </sheetViews>
  <sheetFormatPr defaultRowHeight="15" x14ac:dyDescent="0.25"/>
  <cols>
    <col min="1" max="1" width="9.140625" style="42"/>
    <col min="2" max="2" width="10.28515625" style="42" customWidth="1"/>
    <col min="3" max="3" width="9.140625" style="42"/>
    <col min="4" max="4" width="9.7109375" style="42" bestFit="1" customWidth="1"/>
    <col min="5" max="5" width="12.42578125" style="42" bestFit="1" customWidth="1"/>
    <col min="6" max="7" width="12.28515625" style="42" bestFit="1" customWidth="1"/>
    <col min="8" max="8" width="6.28515625" style="42" customWidth="1"/>
    <col min="9" max="9" width="17.28515625" style="42" bestFit="1" customWidth="1"/>
    <col min="10" max="10" width="14.28515625" style="42" bestFit="1" customWidth="1"/>
    <col min="11" max="11" width="18.5703125" style="42" bestFit="1" customWidth="1"/>
    <col min="12" max="12" width="5.5703125" style="42" customWidth="1"/>
    <col min="13" max="13" width="11.85546875" style="42" customWidth="1"/>
    <col min="14" max="14" width="10.85546875" style="42" bestFit="1" customWidth="1"/>
    <col min="15" max="16384" width="9.140625" style="42"/>
  </cols>
  <sheetData>
    <row r="1" spans="1:14" x14ac:dyDescent="0.25">
      <c r="A1" s="109" t="s">
        <v>50</v>
      </c>
    </row>
    <row r="2" spans="1:14" ht="15.75" thickBot="1" x14ac:dyDescent="0.3">
      <c r="A2" s="6" t="s">
        <v>53</v>
      </c>
    </row>
    <row r="3" spans="1:14" ht="15.75" x14ac:dyDescent="0.25">
      <c r="C3" s="16" t="s">
        <v>39</v>
      </c>
      <c r="D3" s="17"/>
      <c r="E3" s="17"/>
      <c r="F3" s="17" t="s">
        <v>16</v>
      </c>
      <c r="G3" s="18" t="s">
        <v>21</v>
      </c>
    </row>
    <row r="4" spans="1:14" ht="16.5" thickBot="1" x14ac:dyDescent="0.3">
      <c r="C4" s="19" t="s">
        <v>40</v>
      </c>
      <c r="D4" s="20"/>
      <c r="E4" s="20"/>
      <c r="F4" s="20" t="s">
        <v>18</v>
      </c>
      <c r="G4" s="47"/>
    </row>
    <row r="6" spans="1:14" ht="15.75" x14ac:dyDescent="0.25">
      <c r="C6" s="9" t="s">
        <v>14</v>
      </c>
      <c r="D6" s="9"/>
      <c r="M6" s="8"/>
    </row>
    <row r="7" spans="1:14" ht="15.75" x14ac:dyDescent="0.25">
      <c r="C7" s="11"/>
      <c r="D7" s="12"/>
      <c r="E7" s="10"/>
      <c r="F7" s="10"/>
      <c r="G7" s="10" t="s">
        <v>30</v>
      </c>
      <c r="H7" s="10"/>
      <c r="I7" s="10" t="s">
        <v>34</v>
      </c>
      <c r="J7" s="38" t="s">
        <v>33</v>
      </c>
      <c r="K7" s="38" t="s">
        <v>36</v>
      </c>
      <c r="L7"/>
      <c r="M7" s="10" t="s">
        <v>32</v>
      </c>
    </row>
    <row r="8" spans="1:14" ht="15.75" x14ac:dyDescent="0.25">
      <c r="C8" s="11" t="s">
        <v>25</v>
      </c>
      <c r="D8" s="12"/>
      <c r="E8" s="12" t="s">
        <v>29</v>
      </c>
      <c r="F8" s="12"/>
      <c r="G8" s="12" t="s">
        <v>27</v>
      </c>
      <c r="H8" s="12"/>
      <c r="I8" s="12" t="s">
        <v>38</v>
      </c>
      <c r="J8" s="45" t="s">
        <v>35</v>
      </c>
      <c r="K8" s="45" t="s">
        <v>35</v>
      </c>
      <c r="L8"/>
      <c r="M8" s="12" t="s">
        <v>12</v>
      </c>
    </row>
    <row r="9" spans="1:14" ht="15.75" x14ac:dyDescent="0.25">
      <c r="C9" s="9"/>
      <c r="D9" s="9"/>
      <c r="E9" s="9"/>
      <c r="F9" s="12"/>
      <c r="G9" s="9"/>
      <c r="H9" s="12"/>
      <c r="I9" s="45"/>
      <c r="J9" s="38"/>
      <c r="K9" s="38"/>
      <c r="L9" s="9"/>
      <c r="M9" s="10"/>
      <c r="N9" s="8"/>
    </row>
    <row r="10" spans="1:14" ht="15.75" x14ac:dyDescent="0.25">
      <c r="B10">
        <v>2012</v>
      </c>
      <c r="C10" s="2" t="s">
        <v>11</v>
      </c>
      <c r="D10" s="9"/>
      <c r="E10" s="9"/>
      <c r="F10" s="10"/>
      <c r="G10" s="9"/>
      <c r="H10" s="10"/>
      <c r="I10" s="38"/>
      <c r="J10" s="38"/>
      <c r="K10" s="38"/>
      <c r="L10" s="9"/>
      <c r="M10" s="10"/>
      <c r="N10" s="8"/>
    </row>
    <row r="11" spans="1:14" ht="15.75" x14ac:dyDescent="0.25">
      <c r="B11">
        <v>2013</v>
      </c>
      <c r="C11" s="2" t="s">
        <v>5</v>
      </c>
      <c r="D11" s="9"/>
      <c r="E11" s="9"/>
      <c r="F11" s="10"/>
      <c r="G11" s="9"/>
      <c r="H11" s="10"/>
      <c r="I11" s="38"/>
      <c r="J11" s="38"/>
      <c r="K11" s="38"/>
      <c r="L11" s="9"/>
      <c r="M11" s="10"/>
      <c r="N11" s="8"/>
    </row>
    <row r="12" spans="1:14" ht="15.75" x14ac:dyDescent="0.25">
      <c r="B12"/>
      <c r="C12" s="2" t="s">
        <v>4</v>
      </c>
      <c r="D12" s="9"/>
      <c r="E12" s="9"/>
      <c r="F12" s="10"/>
      <c r="G12" s="9"/>
      <c r="H12" s="10"/>
      <c r="I12" s="38"/>
      <c r="J12" s="38"/>
      <c r="K12" s="38"/>
      <c r="L12" s="9"/>
      <c r="M12" s="10"/>
      <c r="N12" s="8"/>
    </row>
    <row r="13" spans="1:14" ht="15.75" x14ac:dyDescent="0.25">
      <c r="B13"/>
      <c r="C13" s="2" t="s">
        <v>3</v>
      </c>
      <c r="D13" s="9"/>
      <c r="E13" s="9"/>
      <c r="F13" s="10"/>
      <c r="G13" s="9"/>
      <c r="H13" s="10"/>
      <c r="I13" s="38"/>
      <c r="J13" s="38"/>
      <c r="K13" s="38"/>
      <c r="L13" s="9"/>
      <c r="M13" s="10"/>
      <c r="N13" s="8"/>
    </row>
    <row r="14" spans="1:14" ht="15.75" x14ac:dyDescent="0.25">
      <c r="B14"/>
      <c r="C14" s="2" t="s">
        <v>2</v>
      </c>
      <c r="D14" s="9"/>
      <c r="E14" s="9"/>
      <c r="F14" s="10"/>
      <c r="G14" s="9"/>
      <c r="H14" s="10"/>
      <c r="I14" s="38"/>
      <c r="J14" s="38"/>
      <c r="K14" s="38"/>
      <c r="L14" s="9"/>
      <c r="M14" s="10"/>
      <c r="N14" s="8"/>
    </row>
    <row r="15" spans="1:14" ht="15.75" x14ac:dyDescent="0.25">
      <c r="B15"/>
      <c r="C15" s="2" t="s">
        <v>1</v>
      </c>
      <c r="D15" s="9"/>
      <c r="E15" s="9"/>
      <c r="F15" s="10"/>
      <c r="G15" s="9"/>
      <c r="H15" s="10"/>
      <c r="I15" s="38"/>
      <c r="J15" s="38"/>
      <c r="K15" s="38"/>
      <c r="L15" s="9"/>
      <c r="M15" s="10"/>
      <c r="N15" s="8"/>
    </row>
    <row r="16" spans="1:14" ht="15.75" x14ac:dyDescent="0.25">
      <c r="B16"/>
      <c r="C16" s="2"/>
      <c r="D16" s="9"/>
      <c r="E16" s="9"/>
      <c r="F16" s="10"/>
      <c r="G16" s="9"/>
      <c r="H16" s="10"/>
      <c r="I16" s="38"/>
      <c r="J16" s="38"/>
      <c r="K16" s="38"/>
      <c r="L16" s="9"/>
      <c r="M16" s="10"/>
      <c r="N16" s="8"/>
    </row>
    <row r="17" spans="2:14" ht="15.75" x14ac:dyDescent="0.25">
      <c r="B17">
        <v>2013</v>
      </c>
      <c r="C17" s="2" t="s">
        <v>0</v>
      </c>
      <c r="D17" s="9"/>
      <c r="E17" s="9"/>
      <c r="F17" s="10"/>
      <c r="G17" s="9"/>
      <c r="H17" s="10"/>
      <c r="I17" s="38"/>
      <c r="J17" s="38"/>
      <c r="K17" s="38"/>
      <c r="L17" s="9"/>
      <c r="M17" s="10"/>
      <c r="N17" s="8"/>
    </row>
    <row r="18" spans="2:14" ht="15.75" x14ac:dyDescent="0.25">
      <c r="B18"/>
      <c r="C18" s="2" t="s">
        <v>9</v>
      </c>
      <c r="D18" s="9"/>
      <c r="E18" s="9"/>
      <c r="F18" s="10"/>
      <c r="G18" s="9"/>
      <c r="H18" s="10"/>
      <c r="I18" s="38"/>
      <c r="J18" s="38"/>
      <c r="K18" s="38"/>
      <c r="L18" s="9"/>
      <c r="M18" s="10"/>
      <c r="N18" s="8"/>
    </row>
    <row r="19" spans="2:14" ht="15.75" x14ac:dyDescent="0.25">
      <c r="B19"/>
      <c r="C19" s="2" t="s">
        <v>8</v>
      </c>
      <c r="D19" s="9"/>
      <c r="E19" s="9"/>
      <c r="F19" s="10"/>
      <c r="G19" s="9"/>
      <c r="H19" s="10"/>
      <c r="I19" s="38"/>
      <c r="J19" s="38"/>
      <c r="K19" s="38"/>
      <c r="L19" s="9"/>
      <c r="M19" s="10"/>
      <c r="N19" s="8"/>
    </row>
    <row r="20" spans="2:14" ht="15.75" x14ac:dyDescent="0.25">
      <c r="B20"/>
      <c r="C20" s="2" t="s">
        <v>7</v>
      </c>
      <c r="D20" s="9"/>
      <c r="E20" s="9"/>
      <c r="F20" s="10"/>
      <c r="G20" s="9"/>
      <c r="H20" s="10"/>
      <c r="I20" s="38"/>
      <c r="J20" s="38"/>
      <c r="K20" s="38"/>
      <c r="L20" s="9"/>
      <c r="M20" s="10"/>
      <c r="N20" s="8"/>
    </row>
    <row r="21" spans="2:14" ht="15.75" x14ac:dyDescent="0.25">
      <c r="B21"/>
      <c r="C21" s="2" t="s">
        <v>6</v>
      </c>
      <c r="D21" s="9"/>
      <c r="E21" s="9"/>
      <c r="F21" s="10"/>
      <c r="G21" s="9"/>
      <c r="H21" s="10"/>
      <c r="I21" s="38"/>
      <c r="J21" s="38"/>
      <c r="K21" s="38"/>
      <c r="L21" s="9"/>
      <c r="M21" s="10"/>
      <c r="N21" s="8"/>
    </row>
    <row r="22" spans="2:14" ht="15.75" x14ac:dyDescent="0.25">
      <c r="B22"/>
      <c r="C22" t="s">
        <v>10</v>
      </c>
      <c r="D22" s="9"/>
      <c r="E22" s="9"/>
      <c r="F22" s="10"/>
      <c r="G22" s="9"/>
      <c r="H22" s="10"/>
      <c r="I22" s="38"/>
      <c r="J22" s="38"/>
      <c r="K22" s="38"/>
      <c r="L22" s="9"/>
      <c r="M22" s="10"/>
      <c r="N22" s="8"/>
    </row>
    <row r="23" spans="2:14" ht="15.75" x14ac:dyDescent="0.25">
      <c r="B23"/>
      <c r="C23" s="2" t="s">
        <v>11</v>
      </c>
      <c r="D23" s="9"/>
      <c r="E23" s="9"/>
      <c r="F23" s="10"/>
      <c r="G23" s="9"/>
      <c r="H23" s="10"/>
      <c r="I23" s="38"/>
      <c r="J23" s="38"/>
      <c r="K23" s="38"/>
      <c r="L23" s="9"/>
      <c r="M23" s="10"/>
      <c r="N23" s="8"/>
    </row>
    <row r="24" spans="2:14" ht="15.75" x14ac:dyDescent="0.25">
      <c r="B24">
        <v>2014</v>
      </c>
      <c r="C24" s="2" t="s">
        <v>5</v>
      </c>
      <c r="D24" s="11"/>
      <c r="E24" s="11"/>
      <c r="G24" s="11"/>
      <c r="J24" s="45"/>
      <c r="K24" s="45"/>
      <c r="L24" s="11"/>
      <c r="M24" s="12"/>
      <c r="N24" s="50"/>
    </row>
    <row r="25" spans="2:14" x14ac:dyDescent="0.25">
      <c r="B25"/>
      <c r="C25" s="2" t="s">
        <v>4</v>
      </c>
    </row>
    <row r="26" spans="2:14" x14ac:dyDescent="0.25">
      <c r="B26" s="42">
        <v>2014</v>
      </c>
      <c r="C26" s="41" t="s">
        <v>3</v>
      </c>
      <c r="E26" s="61">
        <v>6000</v>
      </c>
      <c r="F26" s="55"/>
      <c r="G26" s="67">
        <v>6.41</v>
      </c>
      <c r="H26" s="55"/>
      <c r="I26" s="63">
        <v>1.83</v>
      </c>
      <c r="J26" s="66">
        <f>+E26*G26</f>
        <v>38460</v>
      </c>
      <c r="K26" s="66">
        <f>+I26*E26</f>
        <v>10980</v>
      </c>
      <c r="L26" s="65"/>
      <c r="M26" s="66">
        <f>+J26-K26</f>
        <v>27480</v>
      </c>
    </row>
    <row r="27" spans="2:14" x14ac:dyDescent="0.25">
      <c r="C27" s="41" t="s">
        <v>2</v>
      </c>
      <c r="E27" s="61">
        <v>6000</v>
      </c>
      <c r="F27" s="55"/>
      <c r="G27" s="67">
        <v>6.41</v>
      </c>
      <c r="H27" s="55"/>
      <c r="I27" s="63">
        <v>1.83</v>
      </c>
      <c r="J27" s="66">
        <f>+E27*G27</f>
        <v>38460</v>
      </c>
      <c r="K27" s="66">
        <f>+I27*E27</f>
        <v>10980</v>
      </c>
      <c r="L27" s="65"/>
      <c r="M27" s="66">
        <f t="shared" ref="M27:M90" si="0">+J27-K27</f>
        <v>27480</v>
      </c>
    </row>
    <row r="28" spans="2:14" x14ac:dyDescent="0.25">
      <c r="C28" s="41" t="s">
        <v>1</v>
      </c>
      <c r="E28" s="61">
        <v>6000</v>
      </c>
      <c r="F28" s="55"/>
      <c r="G28" s="67">
        <v>6.41</v>
      </c>
      <c r="H28" s="55"/>
      <c r="I28" s="63">
        <v>2.7374999999999998</v>
      </c>
      <c r="J28" s="66">
        <f>+E28*G28</f>
        <v>38460</v>
      </c>
      <c r="K28" s="66">
        <f>+I28*E28</f>
        <v>16425</v>
      </c>
      <c r="L28" s="65"/>
      <c r="M28" s="66">
        <f t="shared" si="0"/>
        <v>22035</v>
      </c>
    </row>
    <row r="29" spans="2:14" x14ac:dyDescent="0.25">
      <c r="C29" s="41"/>
      <c r="E29" s="61"/>
      <c r="F29" s="55"/>
      <c r="G29" s="67"/>
      <c r="H29" s="55"/>
      <c r="I29" s="63"/>
      <c r="J29" s="66"/>
      <c r="K29" s="66"/>
      <c r="L29" s="65"/>
      <c r="M29" s="66"/>
    </row>
    <row r="30" spans="2:14" x14ac:dyDescent="0.25">
      <c r="B30" s="42">
        <v>2014</v>
      </c>
      <c r="C30" s="41" t="s">
        <v>0</v>
      </c>
      <c r="E30" s="61">
        <v>6000</v>
      </c>
      <c r="F30" s="55"/>
      <c r="G30" s="67">
        <v>6.41</v>
      </c>
      <c r="H30" s="55"/>
      <c r="I30" s="63">
        <v>2.7374999999999998</v>
      </c>
      <c r="J30" s="66">
        <f t="shared" ref="J30:J41" si="1">+E30*G30</f>
        <v>38460</v>
      </c>
      <c r="K30" s="66">
        <f t="shared" ref="K30:K41" si="2">+I30*E30</f>
        <v>16425</v>
      </c>
      <c r="L30" s="65"/>
      <c r="M30" s="66">
        <f t="shared" si="0"/>
        <v>22035</v>
      </c>
    </row>
    <row r="31" spans="2:14" x14ac:dyDescent="0.25">
      <c r="C31" s="41" t="s">
        <v>9</v>
      </c>
      <c r="E31" s="61">
        <v>6000</v>
      </c>
      <c r="F31" s="55"/>
      <c r="G31" s="67">
        <v>6.41</v>
      </c>
      <c r="H31" s="55"/>
      <c r="I31" s="63">
        <v>2.7374999999999998</v>
      </c>
      <c r="J31" s="66">
        <f t="shared" si="1"/>
        <v>38460</v>
      </c>
      <c r="K31" s="66">
        <f t="shared" si="2"/>
        <v>16425</v>
      </c>
      <c r="L31" s="65"/>
      <c r="M31" s="66">
        <f t="shared" si="0"/>
        <v>22035</v>
      </c>
    </row>
    <row r="32" spans="2:14" x14ac:dyDescent="0.25">
      <c r="C32" s="41" t="s">
        <v>8</v>
      </c>
      <c r="E32" s="61">
        <v>6000</v>
      </c>
      <c r="F32" s="55"/>
      <c r="G32" s="67">
        <v>6.41</v>
      </c>
      <c r="H32" s="55"/>
      <c r="I32" s="63">
        <v>2.7374999999999998</v>
      </c>
      <c r="J32" s="66">
        <f t="shared" si="1"/>
        <v>38460</v>
      </c>
      <c r="K32" s="66">
        <f t="shared" si="2"/>
        <v>16425</v>
      </c>
      <c r="L32" s="65"/>
      <c r="M32" s="66">
        <f t="shared" si="0"/>
        <v>22035</v>
      </c>
    </row>
    <row r="33" spans="2:13" x14ac:dyDescent="0.25">
      <c r="C33" s="41" t="s">
        <v>7</v>
      </c>
      <c r="E33" s="61">
        <v>6000</v>
      </c>
      <c r="F33" s="55"/>
      <c r="G33" s="67">
        <v>6.41</v>
      </c>
      <c r="H33" s="55"/>
      <c r="I33" s="63">
        <v>2.7374999999999998</v>
      </c>
      <c r="J33" s="66">
        <f t="shared" si="1"/>
        <v>38460</v>
      </c>
      <c r="K33" s="66">
        <f t="shared" si="2"/>
        <v>16425</v>
      </c>
      <c r="L33" s="65"/>
      <c r="M33" s="66">
        <f t="shared" si="0"/>
        <v>22035</v>
      </c>
    </row>
    <row r="34" spans="2:13" x14ac:dyDescent="0.25">
      <c r="C34" s="41" t="s">
        <v>6</v>
      </c>
      <c r="E34" s="61">
        <v>6000</v>
      </c>
      <c r="F34" s="55"/>
      <c r="G34" s="67">
        <v>6.41</v>
      </c>
      <c r="H34" s="55"/>
      <c r="I34" s="63">
        <v>2.7374999999999998</v>
      </c>
      <c r="J34" s="66">
        <f t="shared" si="1"/>
        <v>38460</v>
      </c>
      <c r="K34" s="66">
        <f t="shared" si="2"/>
        <v>16425</v>
      </c>
      <c r="L34" s="65"/>
      <c r="M34" s="66">
        <f t="shared" si="0"/>
        <v>22035</v>
      </c>
    </row>
    <row r="35" spans="2:13" x14ac:dyDescent="0.25">
      <c r="C35" s="41" t="s">
        <v>10</v>
      </c>
      <c r="E35" s="61">
        <v>6000</v>
      </c>
      <c r="F35" s="55"/>
      <c r="G35" s="67">
        <v>6.41</v>
      </c>
      <c r="H35" s="55"/>
      <c r="I35" s="63">
        <v>1.825</v>
      </c>
      <c r="J35" s="66">
        <f t="shared" si="1"/>
        <v>38460</v>
      </c>
      <c r="K35" s="66">
        <f t="shared" si="2"/>
        <v>10950</v>
      </c>
      <c r="L35" s="65"/>
      <c r="M35" s="66">
        <f t="shared" si="0"/>
        <v>27510</v>
      </c>
    </row>
    <row r="36" spans="2:13" x14ac:dyDescent="0.25">
      <c r="C36" s="41" t="s">
        <v>11</v>
      </c>
      <c r="E36" s="61">
        <v>6000</v>
      </c>
      <c r="F36" s="55"/>
      <c r="G36" s="67">
        <v>6.41</v>
      </c>
      <c r="H36" s="55"/>
      <c r="I36" s="63">
        <v>1.825</v>
      </c>
      <c r="J36" s="66">
        <f t="shared" si="1"/>
        <v>38460</v>
      </c>
      <c r="K36" s="66">
        <f t="shared" si="2"/>
        <v>10950</v>
      </c>
      <c r="L36" s="65"/>
      <c r="M36" s="66">
        <f t="shared" si="0"/>
        <v>27510</v>
      </c>
    </row>
    <row r="37" spans="2:13" x14ac:dyDescent="0.25">
      <c r="B37" s="42">
        <v>2015</v>
      </c>
      <c r="C37" s="41" t="s">
        <v>5</v>
      </c>
      <c r="E37" s="61">
        <v>6000</v>
      </c>
      <c r="F37" s="55"/>
      <c r="G37" s="67">
        <v>6.41</v>
      </c>
      <c r="H37" s="55"/>
      <c r="I37" s="63">
        <v>1.825</v>
      </c>
      <c r="J37" s="66">
        <f t="shared" si="1"/>
        <v>38460</v>
      </c>
      <c r="K37" s="66">
        <f t="shared" si="2"/>
        <v>10950</v>
      </c>
      <c r="L37" s="65"/>
      <c r="M37" s="66">
        <f t="shared" si="0"/>
        <v>27510</v>
      </c>
    </row>
    <row r="38" spans="2:13" x14ac:dyDescent="0.25">
      <c r="C38" s="41" t="s">
        <v>4</v>
      </c>
      <c r="E38" s="61">
        <v>6000</v>
      </c>
      <c r="F38" s="55"/>
      <c r="G38" s="67">
        <v>6.41</v>
      </c>
      <c r="H38" s="55"/>
      <c r="I38" s="63">
        <v>1.825</v>
      </c>
      <c r="J38" s="66">
        <f t="shared" si="1"/>
        <v>38460</v>
      </c>
      <c r="K38" s="66">
        <f t="shared" si="2"/>
        <v>10950</v>
      </c>
      <c r="L38" s="65"/>
      <c r="M38" s="66">
        <f t="shared" si="0"/>
        <v>27510</v>
      </c>
    </row>
    <row r="39" spans="2:13" x14ac:dyDescent="0.25">
      <c r="C39" s="41" t="s">
        <v>3</v>
      </c>
      <c r="E39" s="61">
        <v>6000</v>
      </c>
      <c r="F39" s="55"/>
      <c r="G39" s="67">
        <v>6.41</v>
      </c>
      <c r="H39" s="55"/>
      <c r="I39" s="63">
        <v>1.825</v>
      </c>
      <c r="J39" s="66">
        <f t="shared" si="1"/>
        <v>38460</v>
      </c>
      <c r="K39" s="66">
        <f t="shared" si="2"/>
        <v>10950</v>
      </c>
      <c r="L39" s="65"/>
      <c r="M39" s="66">
        <f t="shared" si="0"/>
        <v>27510</v>
      </c>
    </row>
    <row r="40" spans="2:13" x14ac:dyDescent="0.25">
      <c r="C40" s="41" t="s">
        <v>2</v>
      </c>
      <c r="E40" s="61">
        <v>6000</v>
      </c>
      <c r="F40" s="55"/>
      <c r="G40" s="67">
        <v>6.41</v>
      </c>
      <c r="H40" s="55"/>
      <c r="I40" s="63">
        <v>1.825</v>
      </c>
      <c r="J40" s="66">
        <f t="shared" si="1"/>
        <v>38460</v>
      </c>
      <c r="K40" s="66">
        <f t="shared" si="2"/>
        <v>10950</v>
      </c>
      <c r="L40" s="65"/>
      <c r="M40" s="66">
        <f t="shared" si="0"/>
        <v>27510</v>
      </c>
    </row>
    <row r="41" spans="2:13" x14ac:dyDescent="0.25">
      <c r="C41" s="41" t="s">
        <v>1</v>
      </c>
      <c r="E41" s="61">
        <v>6000</v>
      </c>
      <c r="F41" s="55"/>
      <c r="G41" s="67">
        <v>6.41</v>
      </c>
      <c r="H41" s="55"/>
      <c r="I41" s="63">
        <v>1.825</v>
      </c>
      <c r="J41" s="66">
        <f t="shared" si="1"/>
        <v>38460</v>
      </c>
      <c r="K41" s="66">
        <f t="shared" si="2"/>
        <v>10950</v>
      </c>
      <c r="L41" s="65"/>
      <c r="M41" s="66">
        <f t="shared" si="0"/>
        <v>27510</v>
      </c>
    </row>
    <row r="42" spans="2:13" x14ac:dyDescent="0.25">
      <c r="C42" s="41"/>
      <c r="E42" s="61"/>
      <c r="F42" s="55"/>
      <c r="G42" s="67"/>
      <c r="H42" s="55"/>
      <c r="I42" s="63"/>
      <c r="J42" s="66"/>
      <c r="K42" s="66"/>
      <c r="L42" s="65"/>
      <c r="M42" s="66"/>
    </row>
    <row r="43" spans="2:13" x14ac:dyDescent="0.25">
      <c r="B43" s="42">
        <v>2015</v>
      </c>
      <c r="C43" s="41" t="s">
        <v>0</v>
      </c>
      <c r="E43" s="61">
        <v>6000</v>
      </c>
      <c r="F43" s="55"/>
      <c r="G43" s="67">
        <v>6.41</v>
      </c>
      <c r="H43" s="55"/>
      <c r="I43" s="63">
        <v>1.825</v>
      </c>
      <c r="J43" s="66">
        <f t="shared" ref="J43:J54" si="3">+E43*G43</f>
        <v>38460</v>
      </c>
      <c r="K43" s="66">
        <f t="shared" ref="K43:K54" si="4">+I43*E43</f>
        <v>10950</v>
      </c>
      <c r="L43" s="65"/>
      <c r="M43" s="66">
        <f t="shared" si="0"/>
        <v>27510</v>
      </c>
    </row>
    <row r="44" spans="2:13" x14ac:dyDescent="0.25">
      <c r="C44" s="41" t="s">
        <v>9</v>
      </c>
      <c r="E44" s="61">
        <v>6000</v>
      </c>
      <c r="F44" s="55"/>
      <c r="G44" s="67">
        <v>6.41</v>
      </c>
      <c r="H44" s="55"/>
      <c r="I44" s="63">
        <v>1.825</v>
      </c>
      <c r="J44" s="66">
        <f t="shared" si="3"/>
        <v>38460</v>
      </c>
      <c r="K44" s="66">
        <f t="shared" si="4"/>
        <v>10950</v>
      </c>
      <c r="L44" s="65"/>
      <c r="M44" s="66">
        <f t="shared" si="0"/>
        <v>27510</v>
      </c>
    </row>
    <row r="45" spans="2:13" x14ac:dyDescent="0.25">
      <c r="C45" s="41" t="s">
        <v>8</v>
      </c>
      <c r="E45" s="61">
        <v>6000</v>
      </c>
      <c r="F45" s="55"/>
      <c r="G45" s="67">
        <v>6.41</v>
      </c>
      <c r="H45" s="55"/>
      <c r="I45" s="63">
        <v>1.825</v>
      </c>
      <c r="J45" s="66">
        <f t="shared" si="3"/>
        <v>38460</v>
      </c>
      <c r="K45" s="66">
        <f t="shared" si="4"/>
        <v>10950</v>
      </c>
      <c r="L45" s="65"/>
      <c r="M45" s="66">
        <f t="shared" si="0"/>
        <v>27510</v>
      </c>
    </row>
    <row r="46" spans="2:13" x14ac:dyDescent="0.25">
      <c r="C46" s="41" t="s">
        <v>7</v>
      </c>
      <c r="E46" s="61">
        <v>6000</v>
      </c>
      <c r="F46" s="55"/>
      <c r="G46" s="67">
        <v>6.41</v>
      </c>
      <c r="H46" s="55"/>
      <c r="I46" s="63">
        <v>1.825</v>
      </c>
      <c r="J46" s="66">
        <f t="shared" si="3"/>
        <v>38460</v>
      </c>
      <c r="K46" s="66">
        <f t="shared" si="4"/>
        <v>10950</v>
      </c>
      <c r="L46" s="65"/>
      <c r="M46" s="66">
        <f t="shared" si="0"/>
        <v>27510</v>
      </c>
    </row>
    <row r="47" spans="2:13" x14ac:dyDescent="0.25">
      <c r="C47" s="41" t="s">
        <v>6</v>
      </c>
      <c r="E47" s="61">
        <v>6000</v>
      </c>
      <c r="F47" s="55"/>
      <c r="G47" s="67">
        <v>6.41</v>
      </c>
      <c r="H47" s="55"/>
      <c r="I47" s="63">
        <v>1.825</v>
      </c>
      <c r="J47" s="66">
        <f t="shared" si="3"/>
        <v>38460</v>
      </c>
      <c r="K47" s="66">
        <f t="shared" si="4"/>
        <v>10950</v>
      </c>
      <c r="L47" s="65"/>
      <c r="M47" s="66">
        <f t="shared" si="0"/>
        <v>27510</v>
      </c>
    </row>
    <row r="48" spans="2:13" x14ac:dyDescent="0.25">
      <c r="C48" s="41" t="s">
        <v>10</v>
      </c>
      <c r="E48" s="61">
        <v>6000</v>
      </c>
      <c r="F48" s="55"/>
      <c r="G48" s="67">
        <v>6.41</v>
      </c>
      <c r="H48" s="55"/>
      <c r="I48" s="63">
        <v>1.825</v>
      </c>
      <c r="J48" s="66">
        <f t="shared" si="3"/>
        <v>38460</v>
      </c>
      <c r="K48" s="66">
        <f t="shared" si="4"/>
        <v>10950</v>
      </c>
      <c r="L48" s="65"/>
      <c r="M48" s="66">
        <f t="shared" si="0"/>
        <v>27510</v>
      </c>
    </row>
    <row r="49" spans="2:13" x14ac:dyDescent="0.25">
      <c r="C49" s="41" t="s">
        <v>11</v>
      </c>
      <c r="E49" s="61">
        <v>6000</v>
      </c>
      <c r="F49" s="55"/>
      <c r="G49" s="67">
        <v>6.41</v>
      </c>
      <c r="H49" s="55"/>
      <c r="I49" s="63">
        <v>1.825</v>
      </c>
      <c r="J49" s="66">
        <f t="shared" si="3"/>
        <v>38460</v>
      </c>
      <c r="K49" s="66">
        <f t="shared" si="4"/>
        <v>10950</v>
      </c>
      <c r="L49" s="65"/>
      <c r="M49" s="66">
        <f t="shared" si="0"/>
        <v>27510</v>
      </c>
    </row>
    <row r="50" spans="2:13" x14ac:dyDescent="0.25">
      <c r="B50" s="42">
        <v>2016</v>
      </c>
      <c r="C50" s="41" t="s">
        <v>5</v>
      </c>
      <c r="E50" s="61">
        <v>6000</v>
      </c>
      <c r="F50" s="55"/>
      <c r="G50" s="67">
        <v>6.41</v>
      </c>
      <c r="H50" s="55"/>
      <c r="I50" s="63">
        <v>1.825</v>
      </c>
      <c r="J50" s="66">
        <f t="shared" si="3"/>
        <v>38460</v>
      </c>
      <c r="K50" s="66">
        <f t="shared" si="4"/>
        <v>10950</v>
      </c>
      <c r="L50" s="65"/>
      <c r="M50" s="66">
        <f t="shared" si="0"/>
        <v>27510</v>
      </c>
    </row>
    <row r="51" spans="2:13" x14ac:dyDescent="0.25">
      <c r="C51" s="41" t="s">
        <v>4</v>
      </c>
      <c r="E51" s="61">
        <v>6000</v>
      </c>
      <c r="F51" s="55"/>
      <c r="G51" s="67">
        <v>6.41</v>
      </c>
      <c r="H51" s="55"/>
      <c r="I51" s="63">
        <v>1.825</v>
      </c>
      <c r="J51" s="66">
        <f t="shared" si="3"/>
        <v>38460</v>
      </c>
      <c r="K51" s="66">
        <f t="shared" si="4"/>
        <v>10950</v>
      </c>
      <c r="L51" s="65"/>
      <c r="M51" s="66">
        <f t="shared" si="0"/>
        <v>27510</v>
      </c>
    </row>
    <row r="52" spans="2:13" x14ac:dyDescent="0.25">
      <c r="C52" s="41" t="s">
        <v>3</v>
      </c>
      <c r="E52" s="61">
        <v>6000</v>
      </c>
      <c r="F52" s="55"/>
      <c r="G52" s="67">
        <v>6.41</v>
      </c>
      <c r="H52" s="55"/>
      <c r="I52" s="63">
        <v>1.825</v>
      </c>
      <c r="J52" s="66">
        <f t="shared" si="3"/>
        <v>38460</v>
      </c>
      <c r="K52" s="66">
        <f t="shared" si="4"/>
        <v>10950</v>
      </c>
      <c r="L52" s="65"/>
      <c r="M52" s="66">
        <f t="shared" si="0"/>
        <v>27510</v>
      </c>
    </row>
    <row r="53" spans="2:13" x14ac:dyDescent="0.25">
      <c r="C53" s="41" t="s">
        <v>2</v>
      </c>
      <c r="E53" s="61">
        <v>6000</v>
      </c>
      <c r="F53" s="55"/>
      <c r="G53" s="67">
        <v>6.65</v>
      </c>
      <c r="H53" s="55"/>
      <c r="I53" s="63">
        <v>1.825</v>
      </c>
      <c r="J53" s="66">
        <f t="shared" si="3"/>
        <v>39900</v>
      </c>
      <c r="K53" s="66">
        <f t="shared" si="4"/>
        <v>10950</v>
      </c>
      <c r="L53" s="65"/>
      <c r="M53" s="66">
        <f t="shared" si="0"/>
        <v>28950</v>
      </c>
    </row>
    <row r="54" spans="2:13" x14ac:dyDescent="0.25">
      <c r="C54" s="41" t="s">
        <v>1</v>
      </c>
      <c r="E54" s="61">
        <v>6000</v>
      </c>
      <c r="F54" s="55"/>
      <c r="G54" s="67">
        <v>6.67</v>
      </c>
      <c r="H54" s="55"/>
      <c r="I54" s="63">
        <v>1.825</v>
      </c>
      <c r="J54" s="66">
        <f t="shared" si="3"/>
        <v>40020</v>
      </c>
      <c r="K54" s="66">
        <f t="shared" si="4"/>
        <v>10950</v>
      </c>
      <c r="L54" s="65"/>
      <c r="M54" s="66">
        <f t="shared" si="0"/>
        <v>29070</v>
      </c>
    </row>
    <row r="55" spans="2:13" x14ac:dyDescent="0.25">
      <c r="C55" s="41"/>
      <c r="E55" s="61"/>
      <c r="F55" s="55"/>
      <c r="G55" s="67"/>
      <c r="H55" s="55"/>
      <c r="I55" s="63"/>
      <c r="J55" s="66"/>
      <c r="K55" s="66"/>
      <c r="L55" s="65"/>
      <c r="M55" s="66"/>
    </row>
    <row r="56" spans="2:13" x14ac:dyDescent="0.25">
      <c r="B56" s="42">
        <v>2016</v>
      </c>
      <c r="C56" s="41" t="s">
        <v>0</v>
      </c>
      <c r="E56" s="61">
        <v>6000</v>
      </c>
      <c r="F56" s="55"/>
      <c r="G56" s="67">
        <v>6.67</v>
      </c>
      <c r="H56" s="55"/>
      <c r="I56" s="63">
        <v>1.825</v>
      </c>
      <c r="J56" s="66">
        <f t="shared" ref="J56:J67" si="5">+E56*G56</f>
        <v>40020</v>
      </c>
      <c r="K56" s="66">
        <f t="shared" ref="K56:K67" si="6">+I56*E56</f>
        <v>10950</v>
      </c>
      <c r="L56" s="65"/>
      <c r="M56" s="66">
        <f t="shared" si="0"/>
        <v>29070</v>
      </c>
    </row>
    <row r="57" spans="2:13" x14ac:dyDescent="0.25">
      <c r="C57" s="41" t="s">
        <v>9</v>
      </c>
      <c r="E57" s="61">
        <v>6000</v>
      </c>
      <c r="F57" s="55"/>
      <c r="G57" s="67">
        <v>6.67</v>
      </c>
      <c r="H57" s="55"/>
      <c r="I57" s="63">
        <v>1.825</v>
      </c>
      <c r="J57" s="66">
        <f t="shared" si="5"/>
        <v>40020</v>
      </c>
      <c r="K57" s="66">
        <f t="shared" si="6"/>
        <v>10950</v>
      </c>
      <c r="L57" s="65"/>
      <c r="M57" s="66">
        <f t="shared" si="0"/>
        <v>29070</v>
      </c>
    </row>
    <row r="58" spans="2:13" x14ac:dyDescent="0.25">
      <c r="C58" s="41" t="s">
        <v>8</v>
      </c>
      <c r="E58" s="61">
        <v>6000</v>
      </c>
      <c r="F58" s="55"/>
      <c r="G58" s="67">
        <v>8.7620000000000005</v>
      </c>
      <c r="H58" s="55"/>
      <c r="I58" s="63">
        <v>1.825</v>
      </c>
      <c r="J58" s="66">
        <f t="shared" si="5"/>
        <v>52572</v>
      </c>
      <c r="K58" s="66">
        <f t="shared" si="6"/>
        <v>10950</v>
      </c>
      <c r="L58" s="65"/>
      <c r="M58" s="66">
        <f t="shared" si="0"/>
        <v>41622</v>
      </c>
    </row>
    <row r="59" spans="2:13" x14ac:dyDescent="0.25">
      <c r="C59" s="41" t="s">
        <v>7</v>
      </c>
      <c r="E59" s="61">
        <v>6000</v>
      </c>
      <c r="F59" s="55"/>
      <c r="G59" s="67">
        <v>8.7620000000000005</v>
      </c>
      <c r="H59" s="55"/>
      <c r="I59" s="63">
        <v>1.825</v>
      </c>
      <c r="J59" s="66">
        <f t="shared" si="5"/>
        <v>52572</v>
      </c>
      <c r="K59" s="66">
        <f t="shared" si="6"/>
        <v>10950</v>
      </c>
      <c r="L59" s="65"/>
      <c r="M59" s="66">
        <f t="shared" si="0"/>
        <v>41622</v>
      </c>
    </row>
    <row r="60" spans="2:13" x14ac:dyDescent="0.25">
      <c r="C60" s="41" t="s">
        <v>6</v>
      </c>
      <c r="E60" s="61">
        <v>6000</v>
      </c>
      <c r="F60" s="55"/>
      <c r="G60" s="67">
        <v>8.7620000000000005</v>
      </c>
      <c r="H60" s="55"/>
      <c r="I60" s="63">
        <v>1.825</v>
      </c>
      <c r="J60" s="66">
        <f t="shared" si="5"/>
        <v>52572</v>
      </c>
      <c r="K60" s="66">
        <f t="shared" si="6"/>
        <v>10950</v>
      </c>
      <c r="L60" s="65"/>
      <c r="M60" s="66">
        <f t="shared" si="0"/>
        <v>41622</v>
      </c>
    </row>
    <row r="61" spans="2:13" x14ac:dyDescent="0.25">
      <c r="C61" s="41" t="s">
        <v>10</v>
      </c>
      <c r="E61" s="61">
        <v>6000</v>
      </c>
      <c r="F61" s="55"/>
      <c r="G61" s="67">
        <v>8.7620000000000005</v>
      </c>
      <c r="H61" s="55"/>
      <c r="I61" s="63">
        <v>1.825</v>
      </c>
      <c r="J61" s="66">
        <f t="shared" si="5"/>
        <v>52572</v>
      </c>
      <c r="K61" s="66">
        <f t="shared" si="6"/>
        <v>10950</v>
      </c>
      <c r="L61" s="65"/>
      <c r="M61" s="66">
        <f t="shared" si="0"/>
        <v>41622</v>
      </c>
    </row>
    <row r="62" spans="2:13" x14ac:dyDescent="0.25">
      <c r="C62" s="41" t="s">
        <v>11</v>
      </c>
      <c r="E62" s="61">
        <v>6000</v>
      </c>
      <c r="F62" s="55"/>
      <c r="G62" s="67">
        <v>8.7620000000000005</v>
      </c>
      <c r="H62" s="55"/>
      <c r="I62" s="63">
        <v>1.825</v>
      </c>
      <c r="J62" s="66">
        <f t="shared" si="5"/>
        <v>52572</v>
      </c>
      <c r="K62" s="66">
        <f t="shared" si="6"/>
        <v>10950</v>
      </c>
      <c r="L62" s="65"/>
      <c r="M62" s="66">
        <f t="shared" si="0"/>
        <v>41622</v>
      </c>
    </row>
    <row r="63" spans="2:13" x14ac:dyDescent="0.25">
      <c r="B63" s="42">
        <v>2017</v>
      </c>
      <c r="C63" s="41" t="s">
        <v>5</v>
      </c>
      <c r="E63" s="61">
        <v>6000</v>
      </c>
      <c r="F63" s="55"/>
      <c r="G63" s="67">
        <v>8.7620000000000005</v>
      </c>
      <c r="H63" s="55"/>
      <c r="I63" s="63">
        <v>1.825</v>
      </c>
      <c r="J63" s="66">
        <f t="shared" si="5"/>
        <v>52572</v>
      </c>
      <c r="K63" s="66">
        <f t="shared" si="6"/>
        <v>10950</v>
      </c>
      <c r="L63" s="65"/>
      <c r="M63" s="66">
        <f t="shared" si="0"/>
        <v>41622</v>
      </c>
    </row>
    <row r="64" spans="2:13" x14ac:dyDescent="0.25">
      <c r="C64" s="41" t="s">
        <v>4</v>
      </c>
      <c r="E64" s="61">
        <v>6000</v>
      </c>
      <c r="F64" s="55"/>
      <c r="G64" s="67">
        <v>8.7620000000000005</v>
      </c>
      <c r="H64" s="55"/>
      <c r="I64" s="63">
        <v>1.825</v>
      </c>
      <c r="J64" s="66">
        <f t="shared" si="5"/>
        <v>52572</v>
      </c>
      <c r="K64" s="66">
        <f t="shared" si="6"/>
        <v>10950</v>
      </c>
      <c r="L64" s="65"/>
      <c r="M64" s="66">
        <f t="shared" si="0"/>
        <v>41622</v>
      </c>
    </row>
    <row r="65" spans="2:13" x14ac:dyDescent="0.25">
      <c r="C65" s="41" t="s">
        <v>3</v>
      </c>
      <c r="E65" s="61">
        <v>6000</v>
      </c>
      <c r="F65" s="55"/>
      <c r="G65" s="67">
        <v>8.7620000000000005</v>
      </c>
      <c r="H65" s="55"/>
      <c r="I65" s="63">
        <v>1.825</v>
      </c>
      <c r="J65" s="66">
        <f t="shared" si="5"/>
        <v>52572</v>
      </c>
      <c r="K65" s="66">
        <f t="shared" si="6"/>
        <v>10950</v>
      </c>
      <c r="L65" s="65"/>
      <c r="M65" s="66">
        <f t="shared" si="0"/>
        <v>41622</v>
      </c>
    </row>
    <row r="66" spans="2:13" x14ac:dyDescent="0.25">
      <c r="C66" s="41" t="s">
        <v>2</v>
      </c>
      <c r="E66" s="61">
        <v>6000</v>
      </c>
      <c r="F66" s="55"/>
      <c r="G66" s="67">
        <v>8.7620000000000005</v>
      </c>
      <c r="H66" s="55"/>
      <c r="I66" s="63">
        <v>1.825</v>
      </c>
      <c r="J66" s="66">
        <f t="shared" si="5"/>
        <v>52572</v>
      </c>
      <c r="K66" s="66">
        <f t="shared" si="6"/>
        <v>10950</v>
      </c>
      <c r="L66" s="65"/>
      <c r="M66" s="66">
        <f t="shared" si="0"/>
        <v>41622</v>
      </c>
    </row>
    <row r="67" spans="2:13" x14ac:dyDescent="0.25">
      <c r="C67" s="41" t="s">
        <v>1</v>
      </c>
      <c r="E67" s="61">
        <v>6000</v>
      </c>
      <c r="F67" s="55"/>
      <c r="G67" s="67">
        <v>8.7620000000000005</v>
      </c>
      <c r="H67" s="55"/>
      <c r="I67" s="63">
        <v>1.825</v>
      </c>
      <c r="J67" s="66">
        <f t="shared" si="5"/>
        <v>52572</v>
      </c>
      <c r="K67" s="66">
        <f t="shared" si="6"/>
        <v>10950</v>
      </c>
      <c r="L67" s="65"/>
      <c r="M67" s="66">
        <f t="shared" si="0"/>
        <v>41622</v>
      </c>
    </row>
    <row r="68" spans="2:13" x14ac:dyDescent="0.25">
      <c r="C68" s="41"/>
      <c r="E68" s="61"/>
      <c r="F68" s="55"/>
      <c r="G68" s="67"/>
      <c r="H68" s="55"/>
      <c r="I68" s="63"/>
      <c r="J68" s="66"/>
      <c r="K68" s="66"/>
      <c r="L68" s="65"/>
      <c r="M68" s="66"/>
    </row>
    <row r="69" spans="2:13" x14ac:dyDescent="0.25">
      <c r="B69" s="42">
        <v>2017</v>
      </c>
      <c r="C69" s="41" t="s">
        <v>0</v>
      </c>
      <c r="E69" s="61">
        <v>6000</v>
      </c>
      <c r="F69" s="55"/>
      <c r="G69" s="67">
        <v>8.7620000000000005</v>
      </c>
      <c r="H69" s="55"/>
      <c r="I69" s="63">
        <v>1.825</v>
      </c>
      <c r="J69" s="66">
        <f t="shared" ref="J69:J80" si="7">+E69*G69</f>
        <v>52572</v>
      </c>
      <c r="K69" s="66">
        <f t="shared" ref="K69:K80" si="8">+I69*E69</f>
        <v>10950</v>
      </c>
      <c r="L69" s="65"/>
      <c r="M69" s="66">
        <f t="shared" si="0"/>
        <v>41622</v>
      </c>
    </row>
    <row r="70" spans="2:13" x14ac:dyDescent="0.25">
      <c r="C70" s="41" t="s">
        <v>9</v>
      </c>
      <c r="E70" s="61">
        <v>6000</v>
      </c>
      <c r="F70" s="55"/>
      <c r="G70" s="67">
        <v>8.7620000000000005</v>
      </c>
      <c r="H70" s="55"/>
      <c r="I70" s="63">
        <v>1.825</v>
      </c>
      <c r="J70" s="66">
        <f t="shared" si="7"/>
        <v>52572</v>
      </c>
      <c r="K70" s="66">
        <f t="shared" si="8"/>
        <v>10950</v>
      </c>
      <c r="L70" s="65"/>
      <c r="M70" s="66">
        <f t="shared" si="0"/>
        <v>41622</v>
      </c>
    </row>
    <row r="71" spans="2:13" x14ac:dyDescent="0.25">
      <c r="C71" s="41" t="s">
        <v>8</v>
      </c>
      <c r="E71" s="61">
        <v>6000</v>
      </c>
      <c r="F71" s="55"/>
      <c r="G71" s="67">
        <v>8.7620000000000005</v>
      </c>
      <c r="H71" s="55"/>
      <c r="I71" s="63">
        <v>1.825</v>
      </c>
      <c r="J71" s="66">
        <f t="shared" si="7"/>
        <v>52572</v>
      </c>
      <c r="K71" s="66">
        <f t="shared" si="8"/>
        <v>10950</v>
      </c>
      <c r="L71" s="65"/>
      <c r="M71" s="66">
        <f t="shared" si="0"/>
        <v>41622</v>
      </c>
    </row>
    <row r="72" spans="2:13" x14ac:dyDescent="0.25">
      <c r="C72" s="41" t="s">
        <v>7</v>
      </c>
      <c r="E72" s="61">
        <v>6000</v>
      </c>
      <c r="F72" s="55"/>
      <c r="G72" s="67">
        <v>8.7620000000000005</v>
      </c>
      <c r="H72" s="55"/>
      <c r="I72" s="63">
        <v>1.825</v>
      </c>
      <c r="J72" s="66">
        <f t="shared" si="7"/>
        <v>52572</v>
      </c>
      <c r="K72" s="66">
        <f t="shared" si="8"/>
        <v>10950</v>
      </c>
      <c r="L72" s="65"/>
      <c r="M72" s="66">
        <f t="shared" si="0"/>
        <v>41622</v>
      </c>
    </row>
    <row r="73" spans="2:13" x14ac:dyDescent="0.25">
      <c r="C73" s="41" t="s">
        <v>6</v>
      </c>
      <c r="E73" s="61">
        <v>6000</v>
      </c>
      <c r="F73" s="55"/>
      <c r="G73" s="67">
        <v>8.7620000000000005</v>
      </c>
      <c r="H73" s="55"/>
      <c r="I73" s="63">
        <v>1.825</v>
      </c>
      <c r="J73" s="66">
        <f t="shared" si="7"/>
        <v>52572</v>
      </c>
      <c r="K73" s="66">
        <f t="shared" si="8"/>
        <v>10950</v>
      </c>
      <c r="L73" s="65"/>
      <c r="M73" s="66">
        <f t="shared" si="0"/>
        <v>41622</v>
      </c>
    </row>
    <row r="74" spans="2:13" x14ac:dyDescent="0.25">
      <c r="C74" s="41" t="s">
        <v>10</v>
      </c>
      <c r="E74" s="61">
        <v>6000</v>
      </c>
      <c r="F74" s="55"/>
      <c r="G74" s="67">
        <v>8.7620000000000005</v>
      </c>
      <c r="H74" s="55"/>
      <c r="I74" s="63">
        <v>1.825</v>
      </c>
      <c r="J74" s="66">
        <f t="shared" si="7"/>
        <v>52572</v>
      </c>
      <c r="K74" s="66">
        <f t="shared" si="8"/>
        <v>10950</v>
      </c>
      <c r="L74" s="65"/>
      <c r="M74" s="66">
        <f t="shared" si="0"/>
        <v>41622</v>
      </c>
    </row>
    <row r="75" spans="2:13" x14ac:dyDescent="0.25">
      <c r="C75" s="41" t="s">
        <v>11</v>
      </c>
      <c r="E75" s="61">
        <v>6000</v>
      </c>
      <c r="F75" s="55"/>
      <c r="G75" s="67">
        <v>8.7620000000000005</v>
      </c>
      <c r="H75" s="55"/>
      <c r="I75" s="63">
        <v>1.825</v>
      </c>
      <c r="J75" s="66">
        <f t="shared" si="7"/>
        <v>52572</v>
      </c>
      <c r="K75" s="66">
        <f t="shared" si="8"/>
        <v>10950</v>
      </c>
      <c r="L75" s="65"/>
      <c r="M75" s="66">
        <f t="shared" si="0"/>
        <v>41622</v>
      </c>
    </row>
    <row r="76" spans="2:13" x14ac:dyDescent="0.25">
      <c r="B76" s="42">
        <v>2018</v>
      </c>
      <c r="C76" s="41" t="s">
        <v>5</v>
      </c>
      <c r="E76" s="61">
        <v>6000</v>
      </c>
      <c r="F76" s="55"/>
      <c r="G76" s="67">
        <v>8.7620000000000005</v>
      </c>
      <c r="H76" s="55"/>
      <c r="I76" s="63">
        <v>1.825</v>
      </c>
      <c r="J76" s="66">
        <f t="shared" si="7"/>
        <v>52572</v>
      </c>
      <c r="K76" s="66">
        <f t="shared" si="8"/>
        <v>10950</v>
      </c>
      <c r="L76" s="65"/>
      <c r="M76" s="66">
        <f t="shared" si="0"/>
        <v>41622</v>
      </c>
    </row>
    <row r="77" spans="2:13" x14ac:dyDescent="0.25">
      <c r="C77" s="41" t="s">
        <v>4</v>
      </c>
      <c r="E77" s="61">
        <v>6000</v>
      </c>
      <c r="F77" s="55"/>
      <c r="G77" s="67">
        <v>8.7620000000000005</v>
      </c>
      <c r="H77" s="55"/>
      <c r="I77" s="63">
        <v>1.825</v>
      </c>
      <c r="J77" s="66">
        <f t="shared" si="7"/>
        <v>52572</v>
      </c>
      <c r="K77" s="66">
        <f t="shared" si="8"/>
        <v>10950</v>
      </c>
      <c r="L77" s="65"/>
      <c r="M77" s="66">
        <f t="shared" si="0"/>
        <v>41622</v>
      </c>
    </row>
    <row r="78" spans="2:13" x14ac:dyDescent="0.25">
      <c r="C78" s="41" t="s">
        <v>3</v>
      </c>
      <c r="E78" s="61">
        <v>6000</v>
      </c>
      <c r="F78" s="55"/>
      <c r="G78" s="67">
        <v>8.7620000000000005</v>
      </c>
      <c r="H78" s="55"/>
      <c r="I78" s="63">
        <v>1.825</v>
      </c>
      <c r="J78" s="66">
        <f t="shared" si="7"/>
        <v>52572</v>
      </c>
      <c r="K78" s="66">
        <f t="shared" si="8"/>
        <v>10950</v>
      </c>
      <c r="L78" s="65"/>
      <c r="M78" s="66">
        <f t="shared" si="0"/>
        <v>41622</v>
      </c>
    </row>
    <row r="79" spans="2:13" x14ac:dyDescent="0.25">
      <c r="C79" s="41" t="s">
        <v>2</v>
      </c>
      <c r="E79" s="61">
        <v>6000</v>
      </c>
      <c r="F79" s="55"/>
      <c r="G79" s="67">
        <v>8.7620000000000005</v>
      </c>
      <c r="H79" s="55"/>
      <c r="I79" s="63">
        <v>1.825</v>
      </c>
      <c r="J79" s="66">
        <f t="shared" si="7"/>
        <v>52572</v>
      </c>
      <c r="K79" s="66">
        <f t="shared" si="8"/>
        <v>10950</v>
      </c>
      <c r="L79" s="65"/>
      <c r="M79" s="66">
        <f t="shared" si="0"/>
        <v>41622</v>
      </c>
    </row>
    <row r="80" spans="2:13" x14ac:dyDescent="0.25">
      <c r="C80" s="41" t="s">
        <v>1</v>
      </c>
      <c r="E80" s="61">
        <v>6000</v>
      </c>
      <c r="F80" s="55"/>
      <c r="G80" s="67">
        <v>8.7620000000000005</v>
      </c>
      <c r="H80" s="55"/>
      <c r="I80" s="63">
        <v>1.825</v>
      </c>
      <c r="J80" s="66">
        <f t="shared" si="7"/>
        <v>52572</v>
      </c>
      <c r="K80" s="66">
        <f t="shared" si="8"/>
        <v>10950</v>
      </c>
      <c r="L80" s="65"/>
      <c r="M80" s="66">
        <f t="shared" si="0"/>
        <v>41622</v>
      </c>
    </row>
    <row r="81" spans="2:13" x14ac:dyDescent="0.25">
      <c r="C81" s="41"/>
      <c r="E81" s="61"/>
      <c r="F81" s="55"/>
      <c r="G81" s="67"/>
      <c r="H81" s="55"/>
      <c r="I81" s="63"/>
      <c r="J81" s="66"/>
      <c r="K81" s="66"/>
      <c r="L81" s="65"/>
      <c r="M81" s="66"/>
    </row>
    <row r="82" spans="2:13" x14ac:dyDescent="0.25">
      <c r="B82" s="42">
        <v>2018</v>
      </c>
      <c r="C82" s="41" t="s">
        <v>0</v>
      </c>
      <c r="E82" s="61">
        <v>6000</v>
      </c>
      <c r="F82" s="55"/>
      <c r="G82" s="67">
        <v>8.7620000000000005</v>
      </c>
      <c r="H82" s="55"/>
      <c r="I82" s="63">
        <v>1.825</v>
      </c>
      <c r="J82" s="66">
        <f t="shared" ref="J82:J93" si="9">+E82*G82</f>
        <v>52572</v>
      </c>
      <c r="K82" s="66">
        <f t="shared" ref="K82:K93" si="10">+I82*E82</f>
        <v>10950</v>
      </c>
      <c r="L82" s="65"/>
      <c r="M82" s="66">
        <f t="shared" si="0"/>
        <v>41622</v>
      </c>
    </row>
    <row r="83" spans="2:13" x14ac:dyDescent="0.25">
      <c r="C83" s="41" t="s">
        <v>9</v>
      </c>
      <c r="E83" s="61">
        <v>6000</v>
      </c>
      <c r="F83" s="55"/>
      <c r="G83" s="67">
        <v>8.7620000000000005</v>
      </c>
      <c r="H83" s="55"/>
      <c r="I83" s="63">
        <v>1.825</v>
      </c>
      <c r="J83" s="66">
        <f t="shared" si="9"/>
        <v>52572</v>
      </c>
      <c r="K83" s="66">
        <f t="shared" si="10"/>
        <v>10950</v>
      </c>
      <c r="L83" s="65"/>
      <c r="M83" s="66">
        <f t="shared" si="0"/>
        <v>41622</v>
      </c>
    </row>
    <row r="84" spans="2:13" x14ac:dyDescent="0.25">
      <c r="C84" s="41" t="s">
        <v>8</v>
      </c>
      <c r="E84" s="61">
        <v>6000</v>
      </c>
      <c r="F84" s="55"/>
      <c r="G84" s="67">
        <v>8.7620000000000005</v>
      </c>
      <c r="H84" s="55"/>
      <c r="I84" s="63">
        <v>1.825</v>
      </c>
      <c r="J84" s="66">
        <f t="shared" si="9"/>
        <v>52572</v>
      </c>
      <c r="K84" s="66">
        <f t="shared" si="10"/>
        <v>10950</v>
      </c>
      <c r="L84" s="65"/>
      <c r="M84" s="66">
        <f t="shared" si="0"/>
        <v>41622</v>
      </c>
    </row>
    <row r="85" spans="2:13" x14ac:dyDescent="0.25">
      <c r="C85" s="41" t="s">
        <v>7</v>
      </c>
      <c r="E85" s="61">
        <v>6000</v>
      </c>
      <c r="F85" s="55"/>
      <c r="G85" s="67">
        <v>8.7620000000000005</v>
      </c>
      <c r="H85" s="55"/>
      <c r="I85" s="63">
        <v>1.825</v>
      </c>
      <c r="J85" s="66">
        <f t="shared" si="9"/>
        <v>52572</v>
      </c>
      <c r="K85" s="66">
        <f t="shared" si="10"/>
        <v>10950</v>
      </c>
      <c r="L85" s="65"/>
      <c r="M85" s="66">
        <f t="shared" si="0"/>
        <v>41622</v>
      </c>
    </row>
    <row r="86" spans="2:13" x14ac:dyDescent="0.25">
      <c r="C86" s="41" t="s">
        <v>6</v>
      </c>
      <c r="E86" s="61">
        <v>6000</v>
      </c>
      <c r="F86" s="55"/>
      <c r="G86" s="67">
        <v>8.7620000000000005</v>
      </c>
      <c r="H86" s="55"/>
      <c r="I86" s="63">
        <v>1.825</v>
      </c>
      <c r="J86" s="66">
        <f t="shared" si="9"/>
        <v>52572</v>
      </c>
      <c r="K86" s="66">
        <f t="shared" si="10"/>
        <v>10950</v>
      </c>
      <c r="L86" s="65"/>
      <c r="M86" s="66">
        <f t="shared" si="0"/>
        <v>41622</v>
      </c>
    </row>
    <row r="87" spans="2:13" x14ac:dyDescent="0.25">
      <c r="C87" s="41" t="s">
        <v>10</v>
      </c>
      <c r="E87" s="61">
        <v>6000</v>
      </c>
      <c r="F87" s="55"/>
      <c r="G87" s="67">
        <v>8.7620000000000005</v>
      </c>
      <c r="H87" s="55"/>
      <c r="I87" s="63">
        <v>1.825</v>
      </c>
      <c r="J87" s="66">
        <f t="shared" si="9"/>
        <v>52572</v>
      </c>
      <c r="K87" s="66">
        <f t="shared" si="10"/>
        <v>10950</v>
      </c>
      <c r="L87" s="65"/>
      <c r="M87" s="66">
        <f t="shared" si="0"/>
        <v>41622</v>
      </c>
    </row>
    <row r="88" spans="2:13" x14ac:dyDescent="0.25">
      <c r="C88" s="41" t="s">
        <v>11</v>
      </c>
      <c r="E88" s="61">
        <v>6000</v>
      </c>
      <c r="F88" s="55"/>
      <c r="G88" s="67">
        <v>8.7620000000000005</v>
      </c>
      <c r="H88" s="55"/>
      <c r="I88" s="63">
        <v>1.825</v>
      </c>
      <c r="J88" s="66">
        <f t="shared" si="9"/>
        <v>52572</v>
      </c>
      <c r="K88" s="66">
        <f t="shared" si="10"/>
        <v>10950</v>
      </c>
      <c r="L88" s="65"/>
      <c r="M88" s="66">
        <f t="shared" si="0"/>
        <v>41622</v>
      </c>
    </row>
    <row r="89" spans="2:13" x14ac:dyDescent="0.25">
      <c r="B89" s="42">
        <v>2019</v>
      </c>
      <c r="C89" s="41" t="s">
        <v>5</v>
      </c>
      <c r="E89" s="61">
        <v>6000</v>
      </c>
      <c r="F89" s="55"/>
      <c r="G89" s="67">
        <v>8.7620000000000005</v>
      </c>
      <c r="H89" s="55"/>
      <c r="I89" s="63">
        <v>1.825</v>
      </c>
      <c r="J89" s="66">
        <f t="shared" si="9"/>
        <v>52572</v>
      </c>
      <c r="K89" s="66">
        <f t="shared" si="10"/>
        <v>10950</v>
      </c>
      <c r="L89" s="65"/>
      <c r="M89" s="66">
        <f t="shared" si="0"/>
        <v>41622</v>
      </c>
    </row>
    <row r="90" spans="2:13" x14ac:dyDescent="0.25">
      <c r="C90" s="41" t="s">
        <v>4</v>
      </c>
      <c r="E90" s="61">
        <v>6000</v>
      </c>
      <c r="F90" s="55"/>
      <c r="G90" s="67">
        <v>8.7620000000000005</v>
      </c>
      <c r="H90" s="55"/>
      <c r="I90" s="63">
        <v>1.825</v>
      </c>
      <c r="J90" s="66">
        <f t="shared" si="9"/>
        <v>52572</v>
      </c>
      <c r="K90" s="66">
        <f t="shared" si="10"/>
        <v>10950</v>
      </c>
      <c r="L90" s="65"/>
      <c r="M90" s="66">
        <f t="shared" si="0"/>
        <v>41622</v>
      </c>
    </row>
    <row r="91" spans="2:13" x14ac:dyDescent="0.25">
      <c r="C91" s="41" t="s">
        <v>3</v>
      </c>
      <c r="E91" s="61">
        <v>6000</v>
      </c>
      <c r="F91" s="55"/>
      <c r="G91" s="67">
        <v>8.7620000000000005</v>
      </c>
      <c r="H91" s="55"/>
      <c r="I91" s="63">
        <v>1.825</v>
      </c>
      <c r="J91" s="66">
        <f t="shared" si="9"/>
        <v>52572</v>
      </c>
      <c r="K91" s="66">
        <f t="shared" si="10"/>
        <v>10950</v>
      </c>
      <c r="L91" s="65"/>
      <c r="M91" s="66">
        <f t="shared" ref="M91:M114" si="11">+J91-K91</f>
        <v>41622</v>
      </c>
    </row>
    <row r="92" spans="2:13" x14ac:dyDescent="0.25">
      <c r="C92" s="41" t="s">
        <v>2</v>
      </c>
      <c r="E92" s="61">
        <v>8000</v>
      </c>
      <c r="F92" s="55"/>
      <c r="G92" s="67">
        <v>8.7620000000000005</v>
      </c>
      <c r="H92" s="55"/>
      <c r="I92" s="63">
        <v>1.9771000000000001</v>
      </c>
      <c r="J92" s="66">
        <f t="shared" si="9"/>
        <v>70096</v>
      </c>
      <c r="K92" s="66">
        <f t="shared" si="10"/>
        <v>15816.800000000001</v>
      </c>
      <c r="L92" s="65"/>
      <c r="M92" s="66">
        <f t="shared" si="11"/>
        <v>54279.199999999997</v>
      </c>
    </row>
    <row r="93" spans="2:13" x14ac:dyDescent="0.25">
      <c r="C93" s="41" t="s">
        <v>1</v>
      </c>
      <c r="E93" s="61">
        <v>8000</v>
      </c>
      <c r="F93" s="55"/>
      <c r="G93" s="67">
        <v>8.7620000000000005</v>
      </c>
      <c r="H93" s="55"/>
      <c r="I93" s="63">
        <v>1.9771000000000001</v>
      </c>
      <c r="J93" s="66">
        <f t="shared" si="9"/>
        <v>70096</v>
      </c>
      <c r="K93" s="66">
        <f t="shared" si="10"/>
        <v>15816.800000000001</v>
      </c>
      <c r="L93" s="65"/>
      <c r="M93" s="66">
        <f t="shared" si="11"/>
        <v>54279.199999999997</v>
      </c>
    </row>
    <row r="94" spans="2:13" x14ac:dyDescent="0.25">
      <c r="C94" s="41"/>
      <c r="E94" s="61"/>
      <c r="F94" s="55"/>
      <c r="G94" s="67"/>
      <c r="H94" s="55"/>
      <c r="I94" s="62"/>
      <c r="J94" s="66"/>
      <c r="K94" s="66"/>
      <c r="L94" s="65"/>
      <c r="M94" s="66"/>
    </row>
    <row r="95" spans="2:13" x14ac:dyDescent="0.25">
      <c r="B95" s="42">
        <v>2019</v>
      </c>
      <c r="C95" s="41" t="s">
        <v>0</v>
      </c>
      <c r="E95" s="61">
        <v>8000</v>
      </c>
      <c r="F95" s="55"/>
      <c r="G95" s="67">
        <v>8.7620000000000005</v>
      </c>
      <c r="H95" s="55"/>
      <c r="I95" s="63">
        <v>1.9771000000000001</v>
      </c>
      <c r="J95" s="66">
        <f t="shared" ref="J95:J106" si="12">+E95*G95</f>
        <v>70096</v>
      </c>
      <c r="K95" s="66">
        <f t="shared" ref="K95:K106" si="13">+I95*E95</f>
        <v>15816.800000000001</v>
      </c>
      <c r="L95" s="65"/>
      <c r="M95" s="66">
        <f t="shared" si="11"/>
        <v>54279.199999999997</v>
      </c>
    </row>
    <row r="96" spans="2:13" x14ac:dyDescent="0.25">
      <c r="C96" s="41" t="s">
        <v>9</v>
      </c>
      <c r="E96" s="61">
        <v>8000</v>
      </c>
      <c r="F96" s="55"/>
      <c r="G96" s="67">
        <v>8.7620000000000005</v>
      </c>
      <c r="H96" s="55"/>
      <c r="I96" s="63">
        <v>1.9771000000000001</v>
      </c>
      <c r="J96" s="66">
        <f t="shared" si="12"/>
        <v>70096</v>
      </c>
      <c r="K96" s="66">
        <f t="shared" si="13"/>
        <v>15816.800000000001</v>
      </c>
      <c r="L96" s="65"/>
      <c r="M96" s="66">
        <f t="shared" si="11"/>
        <v>54279.199999999997</v>
      </c>
    </row>
    <row r="97" spans="2:13" x14ac:dyDescent="0.25">
      <c r="C97" s="41" t="s">
        <v>8</v>
      </c>
      <c r="E97" s="61">
        <v>8000</v>
      </c>
      <c r="F97" s="55"/>
      <c r="G97" s="67">
        <v>8.7620000000000005</v>
      </c>
      <c r="H97" s="55"/>
      <c r="I97" s="63">
        <v>1.9771000000000001</v>
      </c>
      <c r="J97" s="66">
        <f t="shared" si="12"/>
        <v>70096</v>
      </c>
      <c r="K97" s="66">
        <f t="shared" si="13"/>
        <v>15816.800000000001</v>
      </c>
      <c r="L97" s="65"/>
      <c r="M97" s="66">
        <f t="shared" si="11"/>
        <v>54279.199999999997</v>
      </c>
    </row>
    <row r="98" spans="2:13" x14ac:dyDescent="0.25">
      <c r="C98" s="41" t="s">
        <v>7</v>
      </c>
      <c r="E98" s="61">
        <v>8000</v>
      </c>
      <c r="F98" s="55"/>
      <c r="G98" s="67">
        <v>8.7620000000000005</v>
      </c>
      <c r="H98" s="55"/>
      <c r="I98" s="63">
        <v>1.9771000000000001</v>
      </c>
      <c r="J98" s="66">
        <f t="shared" si="12"/>
        <v>70096</v>
      </c>
      <c r="K98" s="66">
        <f t="shared" si="13"/>
        <v>15816.800000000001</v>
      </c>
      <c r="L98" s="65"/>
      <c r="M98" s="66">
        <f t="shared" si="11"/>
        <v>54279.199999999997</v>
      </c>
    </row>
    <row r="99" spans="2:13" x14ac:dyDescent="0.25">
      <c r="C99" s="41" t="s">
        <v>6</v>
      </c>
      <c r="E99" s="61">
        <v>8000</v>
      </c>
      <c r="F99" s="55"/>
      <c r="G99" s="67">
        <v>8.7620000000000005</v>
      </c>
      <c r="H99" s="55"/>
      <c r="I99" s="63">
        <v>1.9771000000000001</v>
      </c>
      <c r="J99" s="66">
        <f t="shared" si="12"/>
        <v>70096</v>
      </c>
      <c r="K99" s="66">
        <f t="shared" si="13"/>
        <v>15816.800000000001</v>
      </c>
      <c r="L99" s="65"/>
      <c r="M99" s="66">
        <f t="shared" si="11"/>
        <v>54279.199999999997</v>
      </c>
    </row>
    <row r="100" spans="2:13" x14ac:dyDescent="0.25">
      <c r="C100" s="41" t="s">
        <v>10</v>
      </c>
      <c r="E100" s="61">
        <v>8000</v>
      </c>
      <c r="F100" s="55"/>
      <c r="G100" s="67">
        <v>8.7620000000000005</v>
      </c>
      <c r="H100" s="55"/>
      <c r="I100" s="63">
        <v>1.9771000000000001</v>
      </c>
      <c r="J100" s="66">
        <f t="shared" si="12"/>
        <v>70096</v>
      </c>
      <c r="K100" s="66">
        <f t="shared" si="13"/>
        <v>15816.800000000001</v>
      </c>
      <c r="L100" s="65"/>
      <c r="M100" s="66">
        <f t="shared" si="11"/>
        <v>54279.199999999997</v>
      </c>
    </row>
    <row r="101" spans="2:13" x14ac:dyDescent="0.25">
      <c r="C101" s="41" t="s">
        <v>11</v>
      </c>
      <c r="E101" s="61">
        <v>8000</v>
      </c>
      <c r="F101" s="55"/>
      <c r="G101" s="67">
        <v>8.7620000000000005</v>
      </c>
      <c r="H101" s="55"/>
      <c r="I101" s="63">
        <v>1.9771000000000001</v>
      </c>
      <c r="J101" s="66">
        <f t="shared" si="12"/>
        <v>70096</v>
      </c>
      <c r="K101" s="66">
        <f t="shared" si="13"/>
        <v>15816.800000000001</v>
      </c>
      <c r="L101" s="65"/>
      <c r="M101" s="66">
        <f t="shared" si="11"/>
        <v>54279.199999999997</v>
      </c>
    </row>
    <row r="102" spans="2:13" x14ac:dyDescent="0.25">
      <c r="B102" s="42">
        <v>2020</v>
      </c>
      <c r="C102" s="41" t="s">
        <v>5</v>
      </c>
      <c r="E102" s="61">
        <v>8000</v>
      </c>
      <c r="F102" s="55"/>
      <c r="G102" s="67">
        <v>8.7620000000000005</v>
      </c>
      <c r="H102" s="55"/>
      <c r="I102" s="63">
        <v>1.9771000000000001</v>
      </c>
      <c r="J102" s="66">
        <f t="shared" si="12"/>
        <v>70096</v>
      </c>
      <c r="K102" s="66">
        <f t="shared" si="13"/>
        <v>15816.800000000001</v>
      </c>
      <c r="L102" s="65"/>
      <c r="M102" s="66">
        <f t="shared" si="11"/>
        <v>54279.199999999997</v>
      </c>
    </row>
    <row r="103" spans="2:13" x14ac:dyDescent="0.25">
      <c r="C103" s="41" t="s">
        <v>4</v>
      </c>
      <c r="E103" s="61">
        <v>8000</v>
      </c>
      <c r="F103" s="55"/>
      <c r="G103" s="67">
        <v>8.7620000000000005</v>
      </c>
      <c r="H103" s="55"/>
      <c r="I103" s="63">
        <v>1.9771000000000001</v>
      </c>
      <c r="J103" s="66">
        <f t="shared" si="12"/>
        <v>70096</v>
      </c>
      <c r="K103" s="66">
        <f t="shared" si="13"/>
        <v>15816.800000000001</v>
      </c>
      <c r="L103" s="65"/>
      <c r="M103" s="66">
        <f t="shared" si="11"/>
        <v>54279.199999999997</v>
      </c>
    </row>
    <row r="104" spans="2:13" x14ac:dyDescent="0.25">
      <c r="C104" s="41" t="s">
        <v>3</v>
      </c>
      <c r="E104" s="61">
        <v>8000</v>
      </c>
      <c r="F104" s="55"/>
      <c r="G104" s="67">
        <v>8.7620000000000005</v>
      </c>
      <c r="H104" s="55"/>
      <c r="I104" s="63">
        <v>1.9771000000000001</v>
      </c>
      <c r="J104" s="66">
        <f t="shared" si="12"/>
        <v>70096</v>
      </c>
      <c r="K104" s="66">
        <f t="shared" si="13"/>
        <v>15816.800000000001</v>
      </c>
      <c r="L104" s="65"/>
      <c r="M104" s="66">
        <f t="shared" si="11"/>
        <v>54279.199999999997</v>
      </c>
    </row>
    <row r="105" spans="2:13" x14ac:dyDescent="0.25">
      <c r="C105" s="41" t="s">
        <v>2</v>
      </c>
      <c r="E105" s="61">
        <v>8000</v>
      </c>
      <c r="F105" s="55"/>
      <c r="G105" s="67">
        <v>8.7620000000000005</v>
      </c>
      <c r="H105" s="55"/>
      <c r="I105" s="63">
        <v>1.9771000000000001</v>
      </c>
      <c r="J105" s="66">
        <f t="shared" si="12"/>
        <v>70096</v>
      </c>
      <c r="K105" s="66">
        <f t="shared" si="13"/>
        <v>15816.800000000001</v>
      </c>
      <c r="L105" s="65"/>
      <c r="M105" s="66">
        <f t="shared" si="11"/>
        <v>54279.199999999997</v>
      </c>
    </row>
    <row r="106" spans="2:13" x14ac:dyDescent="0.25">
      <c r="C106" s="41" t="s">
        <v>1</v>
      </c>
      <c r="E106" s="61">
        <v>8000</v>
      </c>
      <c r="F106" s="55"/>
      <c r="G106" s="67">
        <v>8.7620000000000005</v>
      </c>
      <c r="H106" s="55"/>
      <c r="I106" s="63">
        <v>1.9771000000000001</v>
      </c>
      <c r="J106" s="66">
        <f t="shared" si="12"/>
        <v>70096</v>
      </c>
      <c r="K106" s="66">
        <f t="shared" si="13"/>
        <v>15816.800000000001</v>
      </c>
      <c r="L106" s="65"/>
      <c r="M106" s="66">
        <f t="shared" si="11"/>
        <v>54279.199999999997</v>
      </c>
    </row>
    <row r="107" spans="2:13" x14ac:dyDescent="0.25">
      <c r="C107" s="41"/>
      <c r="E107" s="61"/>
      <c r="F107" s="55"/>
      <c r="G107" s="67"/>
      <c r="H107" s="55"/>
      <c r="I107" s="63"/>
      <c r="J107" s="66"/>
      <c r="K107" s="66"/>
      <c r="L107" s="65"/>
      <c r="M107" s="66"/>
    </row>
    <row r="108" spans="2:13" x14ac:dyDescent="0.25">
      <c r="C108" s="41"/>
      <c r="E108" s="61"/>
      <c r="F108" s="55"/>
      <c r="G108" s="67"/>
      <c r="H108" s="55"/>
      <c r="I108" s="63"/>
      <c r="J108" s="66"/>
      <c r="K108" s="66"/>
      <c r="L108" s="65"/>
      <c r="M108" s="66"/>
    </row>
    <row r="109" spans="2:13" x14ac:dyDescent="0.25">
      <c r="C109" s="41"/>
      <c r="E109" s="61"/>
      <c r="F109" s="55"/>
      <c r="G109" s="67"/>
      <c r="H109" s="55"/>
      <c r="I109" s="63"/>
      <c r="J109" s="66"/>
      <c r="K109" s="66"/>
      <c r="L109" s="65"/>
      <c r="M109" s="66"/>
    </row>
    <row r="110" spans="2:13" x14ac:dyDescent="0.25">
      <c r="B110" s="42">
        <v>2020</v>
      </c>
      <c r="C110" s="41" t="s">
        <v>0</v>
      </c>
      <c r="E110" s="61">
        <v>8000</v>
      </c>
      <c r="F110" s="55"/>
      <c r="G110" s="67">
        <v>8.7620000000000005</v>
      </c>
      <c r="H110" s="55"/>
      <c r="I110" s="63">
        <v>1.9771000000000001</v>
      </c>
      <c r="J110" s="66">
        <f>+E110*G110</f>
        <v>70096</v>
      </c>
      <c r="K110" s="66">
        <f>+I110*E110</f>
        <v>15816.800000000001</v>
      </c>
      <c r="L110" s="65"/>
      <c r="M110" s="66">
        <f t="shared" si="11"/>
        <v>54279.199999999997</v>
      </c>
    </row>
    <row r="111" spans="2:13" x14ac:dyDescent="0.25">
      <c r="C111" s="41" t="s">
        <v>9</v>
      </c>
      <c r="E111" s="61">
        <v>8000</v>
      </c>
      <c r="F111" s="55"/>
      <c r="G111" s="67">
        <v>8.7620000000000005</v>
      </c>
      <c r="H111" s="55"/>
      <c r="I111" s="63">
        <v>1.9771000000000001</v>
      </c>
      <c r="J111" s="66">
        <f>+E111*G111</f>
        <v>70096</v>
      </c>
      <c r="K111" s="66">
        <f>+I111*E111</f>
        <v>15816.800000000001</v>
      </c>
      <c r="L111" s="65"/>
      <c r="M111" s="66">
        <f t="shared" si="11"/>
        <v>54279.199999999997</v>
      </c>
    </row>
    <row r="112" spans="2:13" x14ac:dyDescent="0.25">
      <c r="C112" s="41" t="s">
        <v>8</v>
      </c>
      <c r="E112" s="61">
        <v>8000</v>
      </c>
      <c r="F112" s="55"/>
      <c r="G112" s="67">
        <v>8.7620000000000005</v>
      </c>
      <c r="H112" s="55"/>
      <c r="I112" s="63">
        <v>1.9771000000000001</v>
      </c>
      <c r="J112" s="66">
        <f>+E112*G112</f>
        <v>70096</v>
      </c>
      <c r="K112" s="66">
        <f>+I112*E112</f>
        <v>15816.800000000001</v>
      </c>
      <c r="L112" s="65"/>
      <c r="M112" s="66">
        <f t="shared" si="11"/>
        <v>54279.199999999997</v>
      </c>
    </row>
    <row r="113" spans="3:14" x14ac:dyDescent="0.25">
      <c r="C113" s="41" t="s">
        <v>7</v>
      </c>
      <c r="E113" s="61">
        <v>8000</v>
      </c>
      <c r="F113" s="55"/>
      <c r="G113" s="67">
        <v>8.7620000000000005</v>
      </c>
      <c r="H113" s="55"/>
      <c r="I113" s="63">
        <v>1.9771000000000001</v>
      </c>
      <c r="J113" s="66">
        <f>+E113*G113</f>
        <v>70096</v>
      </c>
      <c r="K113" s="66">
        <f>+I113*E113</f>
        <v>15816.800000000001</v>
      </c>
      <c r="L113" s="65"/>
      <c r="M113" s="66">
        <f t="shared" si="11"/>
        <v>54279.199999999997</v>
      </c>
    </row>
    <row r="114" spans="3:14" x14ac:dyDescent="0.25">
      <c r="C114" s="41" t="s">
        <v>6</v>
      </c>
      <c r="E114" s="61">
        <v>8000</v>
      </c>
      <c r="F114" s="55"/>
      <c r="G114" s="67">
        <v>8.7620000000000005</v>
      </c>
      <c r="H114" s="55"/>
      <c r="I114" s="63">
        <v>1.9771000000000001</v>
      </c>
      <c r="J114" s="66">
        <f>+E114*G114</f>
        <v>70096</v>
      </c>
      <c r="K114" s="66">
        <f>+I114*E114</f>
        <v>15816.800000000001</v>
      </c>
      <c r="L114" s="65"/>
      <c r="M114" s="66">
        <f t="shared" si="11"/>
        <v>54279.199999999997</v>
      </c>
    </row>
    <row r="115" spans="3:14" x14ac:dyDescent="0.25">
      <c r="C115" s="41"/>
      <c r="F115" s="55"/>
      <c r="G115" s="55"/>
      <c r="H115" s="63"/>
      <c r="I115" s="55"/>
      <c r="J115" s="55"/>
      <c r="K115" s="55"/>
      <c r="L115" s="55"/>
      <c r="M115" s="55"/>
      <c r="N115" s="55"/>
    </row>
    <row r="128" spans="3:14" x14ac:dyDescent="0.25">
      <c r="H128" s="57"/>
    </row>
    <row r="141" spans="8:8" x14ac:dyDescent="0.25">
      <c r="H141" s="57"/>
    </row>
    <row r="154" spans="8:8" x14ac:dyDescent="0.25">
      <c r="H154" s="57"/>
    </row>
    <row r="167" spans="8:8" x14ac:dyDescent="0.25">
      <c r="H167" s="57"/>
    </row>
    <row r="180" spans="8:13" x14ac:dyDescent="0.25">
      <c r="H180" s="57"/>
    </row>
    <row r="191" spans="8:13" x14ac:dyDescent="0.25">
      <c r="H191" s="57"/>
      <c r="K191" s="59"/>
      <c r="M191" s="59"/>
    </row>
    <row r="192" spans="8:13" x14ac:dyDescent="0.25">
      <c r="K192" s="59"/>
      <c r="M192" s="59"/>
    </row>
  </sheetData>
  <printOptions horizontalCentered="1"/>
  <pageMargins left="0.7" right="0.7" top="0.75" bottom="0.5" header="0.3" footer="0.3"/>
  <pageSetup scale="50" orientation="portrait" r:id="rId1"/>
  <headerFooter>
    <oddHeader>&amp;R&amp;14CASE NO. 2020-00289
ATTACHMENT 1
TO STAFF DR NO. 2-03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Total</vt:lpstr>
      <vt:lpstr>TGT</vt:lpstr>
      <vt:lpstr>TGP</vt:lpstr>
      <vt:lpstr>ANR</vt:lpstr>
      <vt:lpstr>TGT!Print_Area</vt:lpstr>
      <vt:lpstr>ANR!Print_Titles</vt:lpstr>
      <vt:lpstr>TGP!Print_Titles</vt:lpstr>
      <vt:lpstr>TGT!Print_Titles</vt:lpstr>
      <vt:lpstr>Total!Print_Titles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B Griffith</dc:creator>
  <cp:lastModifiedBy>Eric J Wilen</cp:lastModifiedBy>
  <cp:lastPrinted>2020-12-18T16:23:37Z</cp:lastPrinted>
  <dcterms:created xsi:type="dcterms:W3CDTF">2020-12-10T20:51:45Z</dcterms:created>
  <dcterms:modified xsi:type="dcterms:W3CDTF">2020-12-18T16:23:42Z</dcterms:modified>
</cp:coreProperties>
</file>