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lyn.brown\Desktop\"/>
    </mc:Choice>
  </mc:AlternateContent>
  <xr:revisionPtr revIDLastSave="0" documentId="8_{663DDF95-2F71-4060-A078-F9C652EF54B9}" xr6:coauthVersionLast="36" xr6:coauthVersionMax="36" xr10:uidLastSave="{00000000-0000-0000-0000-000000000000}"/>
  <bookViews>
    <workbookView xWindow="0" yWindow="0" windowWidth="14380" windowHeight="5830" activeTab="1" xr2:uid="{5435D29F-7D1C-459A-B3A2-735AD1672DA3}"/>
  </bookViews>
  <sheets>
    <sheet name="Q13b Response" sheetId="2" r:id="rId1"/>
    <sheet name="Q13c Respons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3" l="1"/>
  <c r="H10" i="3" l="1"/>
  <c r="H12" i="3" s="1"/>
  <c r="H6" i="3"/>
  <c r="H7" i="3"/>
  <c r="H8" i="3" s="1"/>
  <c r="H9" i="3" s="1"/>
  <c r="H5" i="3"/>
  <c r="H13" i="3" l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F30" i="2"/>
  <c r="C7" i="2" l="1"/>
  <c r="F7" i="2" s="1"/>
  <c r="F11" i="2" s="1"/>
  <c r="F12" i="2" s="1"/>
  <c r="D4" i="2"/>
  <c r="F13" i="2" l="1"/>
  <c r="D4" i="3"/>
  <c r="F4" i="3" l="1"/>
  <c r="I4" i="3"/>
  <c r="F14" i="2"/>
  <c r="F15" i="2" l="1"/>
  <c r="F16" i="2" l="1"/>
  <c r="F17" i="2" l="1"/>
  <c r="F18" i="2" l="1"/>
  <c r="F19" i="2" l="1"/>
  <c r="F20" i="2" l="1"/>
  <c r="F21" i="2" l="1"/>
  <c r="F22" i="2" l="1"/>
  <c r="F23" i="2" l="1"/>
  <c r="F24" i="2" l="1"/>
  <c r="F25" i="2" l="1"/>
  <c r="F26" i="2" l="1"/>
  <c r="F27" i="2" l="1"/>
  <c r="F28" i="2" l="1"/>
  <c r="F29" i="2" l="1"/>
  <c r="D21" i="3"/>
  <c r="C21" i="3" s="1"/>
  <c r="D19" i="3"/>
  <c r="F19" i="3" s="1"/>
  <c r="D10" i="3"/>
  <c r="F10" i="3" s="1"/>
  <c r="D14" i="3"/>
  <c r="C14" i="3" s="1"/>
  <c r="D20" i="3"/>
  <c r="F20" i="3" s="1"/>
  <c r="D18" i="3"/>
  <c r="F18" i="3" s="1"/>
  <c r="D8" i="3"/>
  <c r="F8" i="3" s="1"/>
  <c r="D23" i="3"/>
  <c r="F23" i="3" s="1"/>
  <c r="D13" i="3"/>
  <c r="C13" i="3" s="1"/>
  <c r="D9" i="3"/>
  <c r="C9" i="3" s="1"/>
  <c r="D22" i="3"/>
  <c r="C22" i="3" s="1"/>
  <c r="D16" i="3"/>
  <c r="C16" i="3" s="1"/>
  <c r="D11" i="3"/>
  <c r="C11" i="3" s="1"/>
  <c r="D15" i="3"/>
  <c r="F15" i="3" s="1"/>
  <c r="D5" i="3"/>
  <c r="C5" i="3" s="1"/>
  <c r="D17" i="3"/>
  <c r="C17" i="3" s="1"/>
  <c r="D12" i="3"/>
  <c r="F12" i="3" s="1"/>
  <c r="D6" i="3"/>
  <c r="C6" i="3" s="1"/>
  <c r="D7" i="3"/>
  <c r="C7" i="3" s="1"/>
  <c r="D24" i="3"/>
  <c r="C24" i="3" s="1"/>
  <c r="C12" i="3" l="1"/>
  <c r="F11" i="3"/>
  <c r="F7" i="3"/>
  <c r="F9" i="3"/>
  <c r="C23" i="3"/>
  <c r="C18" i="3"/>
  <c r="C19" i="3"/>
  <c r="F16" i="3"/>
  <c r="F22" i="3"/>
  <c r="F5" i="3"/>
  <c r="C15" i="3"/>
  <c r="F6" i="3"/>
  <c r="F21" i="3"/>
  <c r="F17" i="3"/>
  <c r="C10" i="3"/>
  <c r="C20" i="3"/>
  <c r="F13" i="3"/>
  <c r="C8" i="3"/>
  <c r="F14" i="3"/>
  <c r="F24" i="3"/>
</calcChain>
</file>

<file path=xl/sharedStrings.xml><?xml version="1.0" encoding="utf-8"?>
<sst xmlns="http://schemas.openxmlformats.org/spreadsheetml/2006/main" count="23" uniqueCount="21">
  <si>
    <t>Year</t>
  </si>
  <si>
    <t>Office/Field Employees vs Customers</t>
  </si>
  <si>
    <t>2040 Total Households</t>
  </si>
  <si>
    <t>2020 Total Households</t>
  </si>
  <si>
    <t>% Increase in Households</t>
  </si>
  <si>
    <t>2020 Customer Count</t>
  </si>
  <si>
    <t>2040 Customer Count</t>
  </si>
  <si>
    <t>% Increase in Customers</t>
  </si>
  <si>
    <t xml:space="preserve">Office Employees (Inside) </t>
  </si>
  <si>
    <t>Field Employees (Outside)</t>
  </si>
  <si>
    <t>Treatment Plant Employees</t>
  </si>
  <si>
    <t>Total Employees</t>
  </si>
  <si>
    <t>Customer Growth Projection</t>
  </si>
  <si>
    <t>Excel Question 13b - Projected Customer Growth</t>
  </si>
  <si>
    <t>Customer Count</t>
  </si>
  <si>
    <t>Customer Increase per Year</t>
  </si>
  <si>
    <t>Excel Question 13c - Projected Employee Growth</t>
  </si>
  <si>
    <t>Total Office and Field Employees*</t>
  </si>
  <si>
    <t xml:space="preserve">*Historically, the number of Office Employees approximately equal the number of Field Employees. </t>
  </si>
  <si>
    <t>Customer Count**</t>
  </si>
  <si>
    <t>**Historically, the total number of Office Employees and Field Employees equals 0.22% of Customer 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</si>
</sst>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0" fillId="0" borderId="0" xfId="2" applyNumberFormat="1" applyFont="1"/>
    <xf numFmtId="1" fontId="0" fillId="0" borderId="0" xfId="0" applyNumberFormat="1"/>
    <xf numFmtId="1" fontId="0" fillId="0" borderId="0" xfId="0" applyNumberFormat="1" applyFill="1"/>
    <xf numFmtId="0" fontId="0" fillId="0" borderId="0" xfId="0" applyFill="1"/>
    <xf numFmtId="10" fontId="0" fillId="0" borderId="0" xfId="2" applyNumberFormat="1" applyFont="1" applyFill="1"/>
    <xf numFmtId="10" fontId="0" fillId="0" borderId="0" xfId="0" applyNumberFormat="1" applyFill="1"/>
    <xf numFmtId="164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9" fontId="0" fillId="0" borderId="0" xfId="2" applyFont="1"/>
    <xf numFmtId="10" fontId="0" fillId="0" borderId="1" xfId="2" applyNumberFormat="1" applyFont="1" applyBorder="1" applyAlignment="1">
      <alignment horizontal="center"/>
    </xf>
    <xf numFmtId="37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37" fontId="0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7" fontId="0" fillId="0" borderId="2" xfId="1" applyNumberFormat="1" applyFont="1" applyFill="1" applyBorder="1" applyAlignment="1">
      <alignment horizontal="center"/>
    </xf>
    <xf numFmtId="10" fontId="0" fillId="0" borderId="2" xfId="2" applyNumberFormat="1" applyFont="1" applyFill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39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0</xdr:row>
          <xdr:rowOff>196850</xdr:rowOff>
        </xdr:from>
        <xdr:to>
          <xdr:col>14</xdr:col>
          <xdr:colOff>533400</xdr:colOff>
          <xdr:row>32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89C06-F857-4FAF-A0B6-61D6A1335B1C}">
  <dimension ref="A1:K46"/>
  <sheetViews>
    <sheetView topLeftCell="A14" workbookViewId="0">
      <selection activeCell="F19" sqref="F19"/>
    </sheetView>
  </sheetViews>
  <sheetFormatPr defaultRowHeight="14.5" x14ac:dyDescent="0.35"/>
  <cols>
    <col min="1" max="1" width="2.90625" customWidth="1"/>
    <col min="2" max="3" width="14.26953125" customWidth="1"/>
    <col min="4" max="4" width="11.7265625" bestFit="1" customWidth="1"/>
    <col min="5" max="5" width="11" customWidth="1"/>
    <col min="6" max="6" width="14.81640625" customWidth="1"/>
    <col min="7" max="8" width="15.453125" customWidth="1"/>
    <col min="9" max="9" width="14.7265625" customWidth="1"/>
  </cols>
  <sheetData>
    <row r="1" spans="1:6" ht="31" customHeight="1" x14ac:dyDescent="0.35">
      <c r="A1" s="33" t="s">
        <v>13</v>
      </c>
      <c r="B1" s="34"/>
      <c r="C1" s="34"/>
      <c r="D1" s="34"/>
      <c r="E1" s="34"/>
      <c r="F1" s="34"/>
    </row>
    <row r="2" spans="1:6" ht="18.5" customHeight="1" x14ac:dyDescent="0.35"/>
    <row r="3" spans="1:6" ht="42" customHeight="1" x14ac:dyDescent="0.35">
      <c r="B3" s="23" t="s">
        <v>3</v>
      </c>
      <c r="C3" s="23" t="s">
        <v>2</v>
      </c>
      <c r="D3" s="24" t="s">
        <v>4</v>
      </c>
    </row>
    <row r="4" spans="1:6" x14ac:dyDescent="0.35">
      <c r="B4" s="18">
        <v>44237</v>
      </c>
      <c r="C4" s="18">
        <v>54521</v>
      </c>
      <c r="D4" s="17">
        <f>(C4-B4)/B4</f>
        <v>0.23247507742387594</v>
      </c>
    </row>
    <row r="5" spans="1:6" ht="15.5" customHeight="1" x14ac:dyDescent="0.35"/>
    <row r="6" spans="1:6" ht="43" customHeight="1" x14ac:dyDescent="0.35">
      <c r="B6" s="23" t="s">
        <v>5</v>
      </c>
      <c r="C6" s="23" t="s">
        <v>6</v>
      </c>
      <c r="D6" s="24" t="s">
        <v>7</v>
      </c>
      <c r="F6" s="24" t="s">
        <v>15</v>
      </c>
    </row>
    <row r="7" spans="1:6" x14ac:dyDescent="0.35">
      <c r="B7" s="18">
        <v>29244</v>
      </c>
      <c r="C7" s="18">
        <f>(B7*D7)+B7</f>
        <v>36042.501164183828</v>
      </c>
      <c r="D7" s="17">
        <v>0.23247507742387594</v>
      </c>
      <c r="F7" s="32">
        <f>(C7-B7)/20</f>
        <v>339.92505820919143</v>
      </c>
    </row>
    <row r="10" spans="1:6" ht="43.5" x14ac:dyDescent="0.35">
      <c r="B10" s="25" t="s">
        <v>0</v>
      </c>
      <c r="C10" s="26" t="s">
        <v>14</v>
      </c>
      <c r="D10" s="19"/>
      <c r="E10" s="25" t="s">
        <v>0</v>
      </c>
      <c r="F10" s="26" t="s">
        <v>12</v>
      </c>
    </row>
    <row r="11" spans="1:6" x14ac:dyDescent="0.35">
      <c r="B11" s="2">
        <v>1997</v>
      </c>
      <c r="C11" s="18">
        <v>10154</v>
      </c>
      <c r="E11" s="2">
        <v>2021</v>
      </c>
      <c r="F11" s="20">
        <f>C34+$F$7</f>
        <v>29583.925058209192</v>
      </c>
    </row>
    <row r="12" spans="1:6" x14ac:dyDescent="0.35">
      <c r="B12" s="2">
        <v>1998</v>
      </c>
      <c r="C12" s="18">
        <v>10668</v>
      </c>
      <c r="E12" s="2">
        <v>2022</v>
      </c>
      <c r="F12" s="20">
        <f>F11+$F$7</f>
        <v>29923.850116418384</v>
      </c>
    </row>
    <row r="13" spans="1:6" x14ac:dyDescent="0.35">
      <c r="B13" s="2">
        <v>1999</v>
      </c>
      <c r="C13" s="18">
        <v>11581</v>
      </c>
      <c r="E13" s="2">
        <v>2023</v>
      </c>
      <c r="F13" s="20">
        <f t="shared" ref="F13:F29" si="0">F12+$F$7</f>
        <v>30263.775174627575</v>
      </c>
    </row>
    <row r="14" spans="1:6" x14ac:dyDescent="0.35">
      <c r="B14" s="2">
        <v>2000</v>
      </c>
      <c r="C14" s="18">
        <v>12037</v>
      </c>
      <c r="E14" s="2">
        <v>2024</v>
      </c>
      <c r="F14" s="20">
        <f t="shared" si="0"/>
        <v>30603.700232836767</v>
      </c>
    </row>
    <row r="15" spans="1:6" x14ac:dyDescent="0.35">
      <c r="B15" s="2">
        <v>2001</v>
      </c>
      <c r="C15" s="18">
        <v>12507</v>
      </c>
      <c r="E15" s="2">
        <v>2025</v>
      </c>
      <c r="F15" s="20">
        <f t="shared" si="0"/>
        <v>30943.625291045959</v>
      </c>
    </row>
    <row r="16" spans="1:6" x14ac:dyDescent="0.35">
      <c r="B16" s="2">
        <v>2002</v>
      </c>
      <c r="C16" s="18">
        <v>12557</v>
      </c>
      <c r="E16" s="2">
        <v>2026</v>
      </c>
      <c r="F16" s="20">
        <f t="shared" si="0"/>
        <v>31283.550349255151</v>
      </c>
    </row>
    <row r="17" spans="2:11" x14ac:dyDescent="0.35">
      <c r="B17" s="2">
        <v>2003</v>
      </c>
      <c r="C17" s="18">
        <v>13111</v>
      </c>
      <c r="E17" s="2">
        <v>2027</v>
      </c>
      <c r="F17" s="20">
        <f t="shared" si="0"/>
        <v>31623.475407464342</v>
      </c>
    </row>
    <row r="18" spans="2:11" x14ac:dyDescent="0.35">
      <c r="B18" s="2">
        <v>2004</v>
      </c>
      <c r="C18" s="18">
        <v>14026</v>
      </c>
      <c r="E18" s="2">
        <v>2028</v>
      </c>
      <c r="F18" s="20">
        <f t="shared" si="0"/>
        <v>31963.400465673534</v>
      </c>
      <c r="G18" s="10"/>
    </row>
    <row r="19" spans="2:11" x14ac:dyDescent="0.35">
      <c r="B19" s="2">
        <v>2005</v>
      </c>
      <c r="C19" s="18">
        <v>14622</v>
      </c>
      <c r="E19" s="2">
        <v>2029</v>
      </c>
      <c r="F19" s="20">
        <f t="shared" si="0"/>
        <v>32303.325523882726</v>
      </c>
    </row>
    <row r="20" spans="2:11" x14ac:dyDescent="0.35">
      <c r="B20" s="2">
        <v>2006</v>
      </c>
      <c r="C20" s="18">
        <v>15328</v>
      </c>
      <c r="E20" s="2">
        <v>2030</v>
      </c>
      <c r="F20" s="20">
        <f t="shared" si="0"/>
        <v>32643.250582091918</v>
      </c>
    </row>
    <row r="21" spans="2:11" x14ac:dyDescent="0.35">
      <c r="B21" s="2">
        <v>2007</v>
      </c>
      <c r="C21" s="18">
        <v>15758</v>
      </c>
      <c r="E21" s="2">
        <v>2031</v>
      </c>
      <c r="F21" s="20">
        <f t="shared" si="0"/>
        <v>32983.17564030111</v>
      </c>
    </row>
    <row r="22" spans="2:11" x14ac:dyDescent="0.35">
      <c r="B22" s="2">
        <v>2008</v>
      </c>
      <c r="C22" s="18">
        <v>16068</v>
      </c>
      <c r="E22" s="2">
        <v>2032</v>
      </c>
      <c r="F22" s="20">
        <f t="shared" si="0"/>
        <v>33323.100698510301</v>
      </c>
    </row>
    <row r="23" spans="2:11" x14ac:dyDescent="0.35">
      <c r="B23" s="2">
        <v>2009</v>
      </c>
      <c r="C23" s="18">
        <v>16216</v>
      </c>
      <c r="E23" s="2">
        <v>2033</v>
      </c>
      <c r="F23" s="20">
        <f t="shared" si="0"/>
        <v>33663.025756719493</v>
      </c>
    </row>
    <row r="24" spans="2:11" x14ac:dyDescent="0.35">
      <c r="B24" s="2">
        <v>2010</v>
      </c>
      <c r="C24" s="18">
        <v>16639</v>
      </c>
      <c r="E24" s="2">
        <v>2034</v>
      </c>
      <c r="F24" s="20">
        <f t="shared" si="0"/>
        <v>34002.950814928685</v>
      </c>
    </row>
    <row r="25" spans="2:11" x14ac:dyDescent="0.35">
      <c r="B25" s="2">
        <v>2011</v>
      </c>
      <c r="C25" s="18">
        <v>16704</v>
      </c>
      <c r="E25" s="2">
        <v>2035</v>
      </c>
      <c r="F25" s="20">
        <f t="shared" si="0"/>
        <v>34342.875873137877</v>
      </c>
    </row>
    <row r="26" spans="2:11" x14ac:dyDescent="0.35">
      <c r="B26" s="2">
        <v>2012</v>
      </c>
      <c r="C26" s="18">
        <v>17071</v>
      </c>
      <c r="E26" s="2">
        <v>2036</v>
      </c>
      <c r="F26" s="20">
        <f t="shared" si="0"/>
        <v>34682.800931347068</v>
      </c>
    </row>
    <row r="27" spans="2:11" x14ac:dyDescent="0.35">
      <c r="B27" s="2">
        <v>2013</v>
      </c>
      <c r="C27" s="18">
        <v>17137</v>
      </c>
      <c r="E27" s="2">
        <v>2037</v>
      </c>
      <c r="F27" s="20">
        <f t="shared" si="0"/>
        <v>35022.72598955626</v>
      </c>
    </row>
    <row r="28" spans="2:11" x14ac:dyDescent="0.35">
      <c r="B28" s="2">
        <v>2014</v>
      </c>
      <c r="C28" s="18">
        <v>26878</v>
      </c>
      <c r="E28" s="2">
        <v>2038</v>
      </c>
      <c r="F28" s="20">
        <f t="shared" si="0"/>
        <v>35362.651047765452</v>
      </c>
    </row>
    <row r="29" spans="2:11" x14ac:dyDescent="0.35">
      <c r="B29" s="2">
        <v>2015</v>
      </c>
      <c r="C29" s="18">
        <v>26982</v>
      </c>
      <c r="E29" s="2">
        <v>2039</v>
      </c>
      <c r="F29" s="20">
        <f t="shared" si="0"/>
        <v>35702.576105974644</v>
      </c>
    </row>
    <row r="30" spans="2:11" x14ac:dyDescent="0.35">
      <c r="B30" s="2">
        <v>2016</v>
      </c>
      <c r="C30" s="18">
        <v>27451</v>
      </c>
      <c r="E30" s="2">
        <v>2040</v>
      </c>
      <c r="F30" s="20">
        <f>F29+F7</f>
        <v>36042.501164183835</v>
      </c>
      <c r="K30" s="4"/>
    </row>
    <row r="31" spans="2:11" x14ac:dyDescent="0.35">
      <c r="B31" s="2">
        <v>2017</v>
      </c>
      <c r="C31" s="18">
        <v>27774</v>
      </c>
    </row>
    <row r="32" spans="2:11" x14ac:dyDescent="0.35">
      <c r="B32" s="2">
        <v>2018</v>
      </c>
      <c r="C32" s="18">
        <v>28620</v>
      </c>
    </row>
    <row r="33" spans="2:5" x14ac:dyDescent="0.35">
      <c r="B33" s="2">
        <v>2019</v>
      </c>
      <c r="C33" s="18">
        <v>28888</v>
      </c>
    </row>
    <row r="34" spans="2:5" x14ac:dyDescent="0.35">
      <c r="B34" s="2">
        <v>2020</v>
      </c>
      <c r="C34" s="20">
        <v>29244</v>
      </c>
      <c r="D34" s="16"/>
      <c r="E34" s="10"/>
    </row>
    <row r="35" spans="2:5" x14ac:dyDescent="0.35">
      <c r="D35" s="4"/>
    </row>
    <row r="46" spans="2:5" x14ac:dyDescent="0.35">
      <c r="C46" s="5"/>
    </row>
  </sheetData>
  <mergeCells count="1">
    <mergeCell ref="A1:F1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FoxitPhantomPDF.Document" shapeId="2049" r:id="rId4">
          <objectPr defaultSize="0" r:id="rId5">
            <anchor moveWithCells="1">
              <from>
                <xdr:col>7</xdr:col>
                <xdr:colOff>222250</xdr:colOff>
                <xdr:row>0</xdr:row>
                <xdr:rowOff>196850</xdr:rowOff>
              </from>
              <to>
                <xdr:col>14</xdr:col>
                <xdr:colOff>533400</xdr:colOff>
                <xdr:row>32</xdr:row>
                <xdr:rowOff>19050</xdr:rowOff>
              </to>
            </anchor>
          </objectPr>
        </oleObject>
      </mc:Choice>
      <mc:Fallback>
        <oleObject progId="FoxitPhantomPDF.Document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139FE-7E7F-4FBE-BC6C-64BFF6D4A7B4}">
  <dimension ref="A1:Q27"/>
  <sheetViews>
    <sheetView tabSelected="1" topLeftCell="A4" workbookViewId="0">
      <selection activeCell="H12" sqref="H12"/>
    </sheetView>
  </sheetViews>
  <sheetFormatPr defaultRowHeight="14.5" x14ac:dyDescent="0.35"/>
  <cols>
    <col min="2" max="2" width="11.453125" customWidth="1"/>
    <col min="3" max="3" width="12.453125" customWidth="1"/>
    <col min="4" max="4" width="11.81640625" customWidth="1"/>
    <col min="5" max="5" width="12" customWidth="1"/>
    <col min="6" max="6" width="11.26953125" customWidth="1"/>
    <col min="7" max="7" width="3.36328125" customWidth="1"/>
    <col min="8" max="8" width="10.7265625" customWidth="1"/>
    <col min="9" max="9" width="14.1796875" customWidth="1"/>
  </cols>
  <sheetData>
    <row r="1" spans="1:17" ht="24.5" customHeight="1" x14ac:dyDescent="0.35">
      <c r="A1" s="33" t="s">
        <v>16</v>
      </c>
      <c r="B1" s="33"/>
      <c r="C1" s="33"/>
      <c r="D1" s="33"/>
      <c r="E1" s="33"/>
      <c r="F1" s="33"/>
      <c r="G1" s="33"/>
      <c r="H1" s="33"/>
      <c r="I1" s="33"/>
    </row>
    <row r="3" spans="1:17" ht="57.75" customHeight="1" x14ac:dyDescent="0.35">
      <c r="A3" s="27" t="s">
        <v>0</v>
      </c>
      <c r="B3" s="23" t="s">
        <v>8</v>
      </c>
      <c r="C3" s="23" t="s">
        <v>9</v>
      </c>
      <c r="D3" s="23" t="s">
        <v>17</v>
      </c>
      <c r="E3" s="23" t="s">
        <v>10</v>
      </c>
      <c r="F3" s="23" t="s">
        <v>11</v>
      </c>
      <c r="G3" s="28"/>
      <c r="H3" s="24" t="s">
        <v>19</v>
      </c>
      <c r="I3" s="24" t="s">
        <v>1</v>
      </c>
    </row>
    <row r="4" spans="1:17" x14ac:dyDescent="0.35">
      <c r="A4" s="22">
        <v>2020</v>
      </c>
      <c r="B4" s="15">
        <v>33</v>
      </c>
      <c r="C4" s="15">
        <v>30</v>
      </c>
      <c r="D4" s="21">
        <f t="shared" ref="D4" si="0">B4+C4</f>
        <v>63</v>
      </c>
      <c r="E4" s="21">
        <v>19</v>
      </c>
      <c r="F4" s="22">
        <f t="shared" ref="F4:F24" si="1">D4+E4</f>
        <v>82</v>
      </c>
      <c r="G4" s="1"/>
      <c r="H4" s="29">
        <v>29244</v>
      </c>
      <c r="I4" s="30">
        <f t="shared" ref="I4" si="2">D4/H4</f>
        <v>2.1542880590890439E-3</v>
      </c>
      <c r="J4" s="7"/>
      <c r="K4" s="7"/>
      <c r="L4" s="7"/>
      <c r="M4" s="7"/>
      <c r="N4" s="7"/>
      <c r="O4" s="7"/>
    </row>
    <row r="5" spans="1:17" x14ac:dyDescent="0.35">
      <c r="A5" s="22">
        <v>2021</v>
      </c>
      <c r="B5" s="13">
        <v>33</v>
      </c>
      <c r="C5" s="13">
        <f>D5-B5</f>
        <v>32.084646000000006</v>
      </c>
      <c r="D5" s="14">
        <f t="shared" ref="D5:D24" si="3">H5*I5</f>
        <v>65.084646000000006</v>
      </c>
      <c r="E5" s="3">
        <v>19</v>
      </c>
      <c r="F5" s="13">
        <f t="shared" si="1"/>
        <v>84.084646000000006</v>
      </c>
      <c r="G5" s="1"/>
      <c r="H5" s="20">
        <f>H4+339.93</f>
        <v>29583.93</v>
      </c>
      <c r="I5" s="31">
        <v>2.2000000000000001E-3</v>
      </c>
      <c r="J5" s="6"/>
      <c r="K5" s="7"/>
      <c r="L5" s="7"/>
      <c r="M5" s="7"/>
      <c r="N5" s="7"/>
      <c r="O5" s="7"/>
    </row>
    <row r="6" spans="1:17" x14ac:dyDescent="0.35">
      <c r="A6" s="2">
        <v>2022</v>
      </c>
      <c r="B6" s="2">
        <v>33</v>
      </c>
      <c r="C6" s="11">
        <f t="shared" ref="C6:C24" si="4">D6-B6</f>
        <v>32.832492000000002</v>
      </c>
      <c r="D6" s="12">
        <f t="shared" si="3"/>
        <v>65.832492000000002</v>
      </c>
      <c r="E6" s="3">
        <v>18</v>
      </c>
      <c r="F6" s="11">
        <f t="shared" si="1"/>
        <v>83.832492000000002</v>
      </c>
      <c r="G6" s="1"/>
      <c r="H6" s="20">
        <f t="shared" ref="H6:H23" si="5">H5+339.93</f>
        <v>29923.86</v>
      </c>
      <c r="I6" s="31">
        <v>2.2000000000000001E-3</v>
      </c>
      <c r="J6" s="6"/>
      <c r="K6" s="8"/>
      <c r="L6" s="7"/>
      <c r="M6" s="7"/>
      <c r="N6" s="7"/>
      <c r="O6" s="7"/>
    </row>
    <row r="7" spans="1:17" x14ac:dyDescent="0.35">
      <c r="A7" s="2">
        <v>2023</v>
      </c>
      <c r="B7" s="2">
        <v>33</v>
      </c>
      <c r="C7" s="11">
        <f t="shared" si="4"/>
        <v>33.580338000000012</v>
      </c>
      <c r="D7" s="12">
        <f t="shared" si="3"/>
        <v>66.580338000000012</v>
      </c>
      <c r="E7" s="3">
        <v>18</v>
      </c>
      <c r="F7" s="11">
        <f t="shared" si="1"/>
        <v>84.580338000000012</v>
      </c>
      <c r="G7" s="1"/>
      <c r="H7" s="20">
        <f t="shared" si="5"/>
        <v>30263.79</v>
      </c>
      <c r="I7" s="31">
        <v>2.2000000000000001E-3</v>
      </c>
      <c r="J7" s="6"/>
      <c r="K7" s="8"/>
      <c r="L7" s="7"/>
      <c r="M7" s="7"/>
      <c r="N7" s="7"/>
      <c r="O7" s="7"/>
    </row>
    <row r="8" spans="1:17" x14ac:dyDescent="0.35">
      <c r="A8" s="2">
        <v>2024</v>
      </c>
      <c r="B8" s="2">
        <v>34</v>
      </c>
      <c r="C8" s="11">
        <f t="shared" si="4"/>
        <v>33.328184000000007</v>
      </c>
      <c r="D8" s="12">
        <f t="shared" si="3"/>
        <v>67.328184000000007</v>
      </c>
      <c r="E8" s="3">
        <v>18</v>
      </c>
      <c r="F8" s="11">
        <f t="shared" si="1"/>
        <v>85.328184000000007</v>
      </c>
      <c r="G8" s="1"/>
      <c r="H8" s="20">
        <f t="shared" si="5"/>
        <v>30603.72</v>
      </c>
      <c r="I8" s="31">
        <v>2.2000000000000001E-3</v>
      </c>
      <c r="J8" s="6"/>
      <c r="K8" s="8"/>
      <c r="L8" s="7"/>
      <c r="M8" s="7"/>
      <c r="N8" s="7"/>
      <c r="O8" s="7"/>
    </row>
    <row r="9" spans="1:17" x14ac:dyDescent="0.35">
      <c r="A9" s="2">
        <v>2025</v>
      </c>
      <c r="B9" s="2">
        <v>34</v>
      </c>
      <c r="C9" s="11">
        <f t="shared" si="4"/>
        <v>34.076030000000003</v>
      </c>
      <c r="D9" s="12">
        <f t="shared" si="3"/>
        <v>68.076030000000003</v>
      </c>
      <c r="E9" s="3">
        <v>18</v>
      </c>
      <c r="F9" s="11">
        <f t="shared" si="1"/>
        <v>86.076030000000003</v>
      </c>
      <c r="G9" s="1"/>
      <c r="H9" s="20">
        <f t="shared" si="5"/>
        <v>30943.65</v>
      </c>
      <c r="I9" s="31">
        <v>2.2000000000000001E-3</v>
      </c>
      <c r="J9" s="6"/>
      <c r="K9" s="8"/>
      <c r="L9" s="7"/>
      <c r="M9" s="7"/>
      <c r="N9" s="7"/>
      <c r="O9" s="7"/>
    </row>
    <row r="10" spans="1:17" x14ac:dyDescent="0.35">
      <c r="A10" s="2">
        <v>2026</v>
      </c>
      <c r="B10" s="2">
        <v>34</v>
      </c>
      <c r="C10" s="11">
        <f t="shared" si="4"/>
        <v>34.823876000000013</v>
      </c>
      <c r="D10" s="12">
        <f t="shared" si="3"/>
        <v>68.823876000000013</v>
      </c>
      <c r="E10" s="3">
        <v>18</v>
      </c>
      <c r="F10" s="11">
        <f t="shared" si="1"/>
        <v>86.823876000000013</v>
      </c>
      <c r="G10" s="1"/>
      <c r="H10" s="20">
        <f t="shared" si="5"/>
        <v>31283.58</v>
      </c>
      <c r="I10" s="31">
        <v>2.2000000000000001E-3</v>
      </c>
      <c r="J10" s="6"/>
      <c r="K10" s="8"/>
      <c r="L10" s="7"/>
      <c r="M10" s="7"/>
      <c r="N10" s="7"/>
      <c r="O10" s="7"/>
    </row>
    <row r="11" spans="1:17" x14ac:dyDescent="0.35">
      <c r="A11" s="2">
        <v>2027</v>
      </c>
      <c r="B11" s="2">
        <v>35</v>
      </c>
      <c r="C11" s="11">
        <f t="shared" si="4"/>
        <v>34.571722000000008</v>
      </c>
      <c r="D11" s="12">
        <f t="shared" si="3"/>
        <v>69.571722000000008</v>
      </c>
      <c r="E11" s="3">
        <v>18</v>
      </c>
      <c r="F11" s="11">
        <f t="shared" si="1"/>
        <v>87.571722000000008</v>
      </c>
      <c r="G11" s="1"/>
      <c r="H11" s="20">
        <f t="shared" si="5"/>
        <v>31623.510000000002</v>
      </c>
      <c r="I11" s="31">
        <v>2.2000000000000001E-3</v>
      </c>
      <c r="J11" s="6"/>
      <c r="K11" s="8"/>
      <c r="L11" s="7"/>
      <c r="M11" s="7"/>
      <c r="N11" s="7"/>
      <c r="O11" s="7"/>
    </row>
    <row r="12" spans="1:17" x14ac:dyDescent="0.35">
      <c r="A12" s="2">
        <v>2028</v>
      </c>
      <c r="B12" s="2">
        <v>35</v>
      </c>
      <c r="C12" s="11">
        <f t="shared" si="4"/>
        <v>35.319568000000004</v>
      </c>
      <c r="D12" s="12">
        <f t="shared" si="3"/>
        <v>70.319568000000004</v>
      </c>
      <c r="E12" s="3">
        <v>18</v>
      </c>
      <c r="F12" s="11">
        <f t="shared" si="1"/>
        <v>88.319568000000004</v>
      </c>
      <c r="G12" s="1"/>
      <c r="H12" s="20">
        <f t="shared" si="5"/>
        <v>31963.440000000002</v>
      </c>
      <c r="I12" s="31">
        <v>2.2000000000000001E-3</v>
      </c>
      <c r="J12" s="6"/>
      <c r="K12" s="8"/>
      <c r="L12" s="7"/>
      <c r="M12" s="7"/>
      <c r="N12" s="7"/>
      <c r="O12" s="7"/>
      <c r="Q12" s="4"/>
    </row>
    <row r="13" spans="1:17" x14ac:dyDescent="0.35">
      <c r="A13" s="2">
        <v>2029</v>
      </c>
      <c r="B13" s="2">
        <v>35</v>
      </c>
      <c r="C13" s="11">
        <f t="shared" si="4"/>
        <v>36.067414000000014</v>
      </c>
      <c r="D13" s="12">
        <f t="shared" si="3"/>
        <v>71.067414000000014</v>
      </c>
      <c r="E13" s="3">
        <v>18</v>
      </c>
      <c r="F13" s="11">
        <f t="shared" si="1"/>
        <v>89.067414000000014</v>
      </c>
      <c r="G13" s="1"/>
      <c r="H13" s="20">
        <f t="shared" si="5"/>
        <v>32303.370000000003</v>
      </c>
      <c r="I13" s="31">
        <v>2.2000000000000001E-3</v>
      </c>
      <c r="J13" s="6"/>
      <c r="K13" s="8"/>
      <c r="L13" s="7"/>
      <c r="M13" s="7"/>
      <c r="N13" s="7"/>
      <c r="O13" s="7"/>
    </row>
    <row r="14" spans="1:17" x14ac:dyDescent="0.35">
      <c r="A14" s="2">
        <v>2030</v>
      </c>
      <c r="B14" s="2">
        <v>36</v>
      </c>
      <c r="C14" s="11">
        <f t="shared" si="4"/>
        <v>35.815260000000009</v>
      </c>
      <c r="D14" s="12">
        <f t="shared" si="3"/>
        <v>71.815260000000009</v>
      </c>
      <c r="E14" s="3">
        <v>18</v>
      </c>
      <c r="F14" s="11">
        <f t="shared" si="1"/>
        <v>89.815260000000009</v>
      </c>
      <c r="G14" s="1"/>
      <c r="H14" s="20">
        <f t="shared" si="5"/>
        <v>32643.300000000003</v>
      </c>
      <c r="I14" s="31">
        <v>2.2000000000000001E-3</v>
      </c>
      <c r="J14" s="6"/>
      <c r="K14" s="8"/>
      <c r="L14" s="7"/>
      <c r="M14" s="7"/>
      <c r="N14" s="7"/>
      <c r="O14" s="7"/>
    </row>
    <row r="15" spans="1:17" x14ac:dyDescent="0.35">
      <c r="A15" s="2">
        <v>2031</v>
      </c>
      <c r="B15" s="2">
        <v>36</v>
      </c>
      <c r="C15" s="11">
        <f t="shared" si="4"/>
        <v>36.563106000000005</v>
      </c>
      <c r="D15" s="12">
        <f t="shared" si="3"/>
        <v>72.563106000000005</v>
      </c>
      <c r="E15" s="3">
        <v>18</v>
      </c>
      <c r="F15" s="11">
        <f t="shared" si="1"/>
        <v>90.563106000000005</v>
      </c>
      <c r="G15" s="1"/>
      <c r="H15" s="20">
        <f t="shared" si="5"/>
        <v>32983.230000000003</v>
      </c>
      <c r="I15" s="31">
        <v>2.2000000000000001E-3</v>
      </c>
      <c r="J15" s="6"/>
      <c r="K15" s="8"/>
      <c r="L15" s="7"/>
      <c r="M15" s="7"/>
      <c r="N15" s="7"/>
      <c r="O15" s="7"/>
    </row>
    <row r="16" spans="1:17" x14ac:dyDescent="0.35">
      <c r="A16" s="2">
        <v>2032</v>
      </c>
      <c r="B16" s="2">
        <v>36</v>
      </c>
      <c r="C16" s="11">
        <f t="shared" si="4"/>
        <v>37.310952000000015</v>
      </c>
      <c r="D16" s="12">
        <f t="shared" si="3"/>
        <v>73.310952000000015</v>
      </c>
      <c r="E16" s="3">
        <v>18</v>
      </c>
      <c r="F16" s="11">
        <f t="shared" si="1"/>
        <v>91.310952000000015</v>
      </c>
      <c r="G16" s="1"/>
      <c r="H16" s="20">
        <f t="shared" si="5"/>
        <v>33323.160000000003</v>
      </c>
      <c r="I16" s="31">
        <v>2.2000000000000001E-3</v>
      </c>
      <c r="J16" s="6"/>
      <c r="K16" s="8"/>
      <c r="L16" s="7"/>
      <c r="M16" s="7"/>
      <c r="N16" s="7"/>
      <c r="O16" s="7"/>
    </row>
    <row r="17" spans="1:15" x14ac:dyDescent="0.35">
      <c r="A17" s="2">
        <v>2033</v>
      </c>
      <c r="B17" s="2">
        <v>37</v>
      </c>
      <c r="C17" s="11">
        <f t="shared" si="4"/>
        <v>37.05879800000001</v>
      </c>
      <c r="D17" s="12">
        <f t="shared" si="3"/>
        <v>74.05879800000001</v>
      </c>
      <c r="E17" s="3">
        <v>18</v>
      </c>
      <c r="F17" s="11">
        <f t="shared" si="1"/>
        <v>92.05879800000001</v>
      </c>
      <c r="G17" s="1"/>
      <c r="H17" s="20">
        <f t="shared" si="5"/>
        <v>33663.090000000004</v>
      </c>
      <c r="I17" s="31">
        <v>2.2000000000000001E-3</v>
      </c>
      <c r="J17" s="6"/>
      <c r="K17" s="8"/>
      <c r="L17" s="7"/>
      <c r="M17" s="7"/>
      <c r="N17" s="7"/>
      <c r="O17" s="7"/>
    </row>
    <row r="18" spans="1:15" x14ac:dyDescent="0.35">
      <c r="A18" s="2">
        <v>2034</v>
      </c>
      <c r="B18" s="2">
        <v>37</v>
      </c>
      <c r="C18" s="11">
        <f t="shared" si="4"/>
        <v>37.80664400000002</v>
      </c>
      <c r="D18" s="12">
        <f t="shared" si="3"/>
        <v>74.80664400000002</v>
      </c>
      <c r="E18" s="3">
        <v>18</v>
      </c>
      <c r="F18" s="11">
        <f t="shared" si="1"/>
        <v>92.80664400000002</v>
      </c>
      <c r="G18" s="1"/>
      <c r="H18" s="20">
        <f t="shared" si="5"/>
        <v>34003.020000000004</v>
      </c>
      <c r="I18" s="31">
        <v>2.2000000000000001E-3</v>
      </c>
      <c r="J18" s="6"/>
      <c r="K18" s="8"/>
      <c r="L18" s="7"/>
      <c r="M18" s="7"/>
      <c r="N18" s="7"/>
      <c r="O18" s="7"/>
    </row>
    <row r="19" spans="1:15" x14ac:dyDescent="0.35">
      <c r="A19" s="2">
        <v>2035</v>
      </c>
      <c r="B19" s="2">
        <v>37</v>
      </c>
      <c r="C19" s="11">
        <f t="shared" si="4"/>
        <v>38.554490000000015</v>
      </c>
      <c r="D19" s="12">
        <f t="shared" si="3"/>
        <v>75.554490000000015</v>
      </c>
      <c r="E19" s="3">
        <v>18</v>
      </c>
      <c r="F19" s="11">
        <f t="shared" si="1"/>
        <v>93.554490000000015</v>
      </c>
      <c r="G19" s="1"/>
      <c r="H19" s="20">
        <f t="shared" si="5"/>
        <v>34342.950000000004</v>
      </c>
      <c r="I19" s="31">
        <v>2.2000000000000001E-3</v>
      </c>
      <c r="J19" s="6"/>
      <c r="K19" s="8"/>
      <c r="L19" s="7"/>
      <c r="M19" s="7"/>
      <c r="N19" s="7"/>
      <c r="O19" s="7"/>
    </row>
    <row r="20" spans="1:15" x14ac:dyDescent="0.35">
      <c r="A20" s="2">
        <v>2036</v>
      </c>
      <c r="B20" s="2">
        <v>37</v>
      </c>
      <c r="C20" s="11">
        <f t="shared" si="4"/>
        <v>39.302336000000011</v>
      </c>
      <c r="D20" s="12">
        <f t="shared" si="3"/>
        <v>76.302336000000011</v>
      </c>
      <c r="E20" s="3">
        <v>18</v>
      </c>
      <c r="F20" s="11">
        <f t="shared" si="1"/>
        <v>94.302336000000011</v>
      </c>
      <c r="G20" s="1"/>
      <c r="H20" s="20">
        <f t="shared" si="5"/>
        <v>34682.880000000005</v>
      </c>
      <c r="I20" s="31">
        <v>2.2000000000000001E-3</v>
      </c>
      <c r="J20" s="6"/>
      <c r="K20" s="8"/>
      <c r="L20" s="7"/>
      <c r="M20" s="7"/>
      <c r="N20" s="7"/>
      <c r="O20" s="7"/>
    </row>
    <row r="21" spans="1:15" x14ac:dyDescent="0.35">
      <c r="A21" s="2">
        <v>2037</v>
      </c>
      <c r="B21" s="2">
        <v>38</v>
      </c>
      <c r="C21" s="11">
        <f t="shared" si="4"/>
        <v>39.050182000000021</v>
      </c>
      <c r="D21" s="12">
        <f t="shared" si="3"/>
        <v>77.050182000000021</v>
      </c>
      <c r="E21" s="3">
        <v>18</v>
      </c>
      <c r="F21" s="11">
        <f t="shared" si="1"/>
        <v>95.050182000000021</v>
      </c>
      <c r="G21" s="1"/>
      <c r="H21" s="20">
        <f t="shared" si="5"/>
        <v>35022.810000000005</v>
      </c>
      <c r="I21" s="31">
        <v>2.2000000000000001E-3</v>
      </c>
      <c r="J21" s="6"/>
      <c r="K21" s="8"/>
      <c r="L21" s="7"/>
      <c r="M21" s="7"/>
      <c r="N21" s="7"/>
      <c r="O21" s="7"/>
    </row>
    <row r="22" spans="1:15" x14ac:dyDescent="0.35">
      <c r="A22" s="2">
        <v>2038</v>
      </c>
      <c r="B22" s="2">
        <v>38</v>
      </c>
      <c r="C22" s="11">
        <f t="shared" si="4"/>
        <v>39.798028000000016</v>
      </c>
      <c r="D22" s="12">
        <f t="shared" si="3"/>
        <v>77.798028000000016</v>
      </c>
      <c r="E22" s="3">
        <v>18</v>
      </c>
      <c r="F22" s="11">
        <f t="shared" si="1"/>
        <v>95.798028000000016</v>
      </c>
      <c r="G22" s="1"/>
      <c r="H22" s="20">
        <f t="shared" si="5"/>
        <v>35362.740000000005</v>
      </c>
      <c r="I22" s="31">
        <v>2.2000000000000001E-3</v>
      </c>
      <c r="J22" s="6"/>
      <c r="K22" s="8"/>
      <c r="L22" s="7"/>
      <c r="M22" s="7"/>
      <c r="N22" s="7"/>
      <c r="O22" s="7"/>
    </row>
    <row r="23" spans="1:15" x14ac:dyDescent="0.35">
      <c r="A23" s="2">
        <v>2039</v>
      </c>
      <c r="B23" s="2">
        <v>39</v>
      </c>
      <c r="C23" s="11">
        <f t="shared" si="4"/>
        <v>39.545874000000012</v>
      </c>
      <c r="D23" s="12">
        <f t="shared" si="3"/>
        <v>78.545874000000012</v>
      </c>
      <c r="E23" s="3">
        <v>18</v>
      </c>
      <c r="F23" s="11">
        <f t="shared" si="1"/>
        <v>96.545874000000012</v>
      </c>
      <c r="G23" s="1"/>
      <c r="H23" s="20">
        <f t="shared" si="5"/>
        <v>35702.670000000006</v>
      </c>
      <c r="I23" s="31">
        <v>2.2000000000000001E-3</v>
      </c>
      <c r="J23" s="6"/>
      <c r="K23" s="8"/>
      <c r="L23" s="7"/>
      <c r="M23" s="7"/>
      <c r="N23" s="7"/>
      <c r="O23" s="7"/>
    </row>
    <row r="24" spans="1:15" x14ac:dyDescent="0.35">
      <c r="A24" s="2">
        <v>2040</v>
      </c>
      <c r="B24" s="2">
        <v>39</v>
      </c>
      <c r="C24" s="11">
        <f t="shared" si="4"/>
        <v>40.293720000000022</v>
      </c>
      <c r="D24" s="12">
        <f t="shared" si="3"/>
        <v>79.293720000000022</v>
      </c>
      <c r="E24" s="3">
        <v>18</v>
      </c>
      <c r="F24" s="11">
        <f t="shared" si="1"/>
        <v>97.293720000000022</v>
      </c>
      <c r="G24" s="1"/>
      <c r="H24" s="20">
        <f>H23+339.93</f>
        <v>36042.600000000006</v>
      </c>
      <c r="I24" s="31">
        <v>2.2000000000000001E-3</v>
      </c>
      <c r="J24" s="6"/>
      <c r="K24" s="8"/>
      <c r="L24" s="7"/>
      <c r="M24" s="7"/>
      <c r="N24" s="7"/>
      <c r="O24" s="7"/>
    </row>
    <row r="25" spans="1:15" x14ac:dyDescent="0.35">
      <c r="A25" t="s">
        <v>18</v>
      </c>
      <c r="J25" s="6"/>
      <c r="K25" s="8"/>
      <c r="L25" s="7"/>
      <c r="M25" s="7"/>
      <c r="N25" s="7"/>
      <c r="O25" s="7"/>
    </row>
    <row r="26" spans="1:15" x14ac:dyDescent="0.35">
      <c r="A26" t="s">
        <v>20</v>
      </c>
      <c r="J26" s="7"/>
      <c r="K26" s="9"/>
      <c r="L26" s="7"/>
      <c r="M26" s="7"/>
      <c r="N26" s="7"/>
      <c r="O26" s="7"/>
    </row>
    <row r="27" spans="1:15" x14ac:dyDescent="0.35">
      <c r="H27" s="5"/>
    </row>
  </sheetData>
  <mergeCells count="1">
    <mergeCell ref="A1:I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Q13b Response</vt:lpstr>
      <vt:lpstr>Q13c 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Youravich</dc:creator>
  <cp:lastModifiedBy>SKO</cp:lastModifiedBy>
  <cp:lastPrinted>2020-09-30T19:57:01Z</cp:lastPrinted>
  <dcterms:created xsi:type="dcterms:W3CDTF">2020-09-24T14:25:18Z</dcterms:created>
  <dcterms:modified xsi:type="dcterms:W3CDTF">2020-10-03T03:42:53Z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