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villarreal\Desktop\Acciona Noise\Fleming - Noise Impact Calcs\Updated Layout\Calcs\Responses\"/>
    </mc:Choice>
  </mc:AlternateContent>
  <xr:revisionPtr revIDLastSave="0" documentId="13_ncr:1_{EE7E6BE1-08C0-40D1-A592-C3EF47E39093}" xr6:coauthVersionLast="46" xr6:coauthVersionMax="46" xr10:uidLastSave="{00000000-0000-0000-0000-000000000000}"/>
  <bookViews>
    <workbookView xWindow="-28920" yWindow="-120" windowWidth="29040" windowHeight="15840" xr2:uid="{4ABEAF8F-47A2-4EBB-B660-7E7DA62390CD}"/>
  </bookViews>
  <sheets>
    <sheet name="Summary" sheetId="41" r:id="rId1"/>
    <sheet name="Inverters" sheetId="1" state="hidden" r:id="rId2"/>
    <sheet name="NSAs" sheetId="2" state="hidden" r:id="rId3"/>
    <sheet name="At property boundary" sheetId="43" state="hidden" r:id="rId4"/>
    <sheet name="NSA 1" sheetId="3" state="hidden" r:id="rId5"/>
    <sheet name="NSA 2" sheetId="4" state="hidden" r:id="rId6"/>
    <sheet name="NSA 3" sheetId="5" state="hidden" r:id="rId7"/>
    <sheet name="NSA 4" sheetId="6" state="hidden" r:id="rId8"/>
    <sheet name="NSA 5" sheetId="7" state="hidden" r:id="rId9"/>
    <sheet name="NSA 6" sheetId="13" state="hidden" r:id="rId10"/>
    <sheet name="NSA 7" sheetId="12" state="hidden" r:id="rId11"/>
    <sheet name="NSA 8" sheetId="11" state="hidden" r:id="rId12"/>
    <sheet name="NSA 9" sheetId="9" state="hidden" r:id="rId13"/>
    <sheet name="NSA 10" sheetId="8" state="hidden" r:id="rId14"/>
    <sheet name="NSA 11" sheetId="10" state="hidden" r:id="rId15"/>
    <sheet name="NSA 12" sheetId="15" state="hidden" r:id="rId16"/>
    <sheet name="NSA 13" sheetId="14" state="hidden" r:id="rId17"/>
    <sheet name="NSA 14" sheetId="16" state="hidden" r:id="rId18"/>
    <sheet name="NSA 15" sheetId="17" state="hidden" r:id="rId19"/>
    <sheet name="NSA 16" sheetId="18" state="hidden" r:id="rId20"/>
    <sheet name="NSA 17" sheetId="19" state="hidden" r:id="rId21"/>
    <sheet name="NSA 18" sheetId="20" state="hidden" r:id="rId22"/>
    <sheet name="NSA 19" sheetId="21" state="hidden" r:id="rId23"/>
    <sheet name="NSA 20" sheetId="22" state="hidden" r:id="rId24"/>
    <sheet name="NSA 21" sheetId="23" r:id="rId25"/>
    <sheet name="NSA 22" sheetId="24" state="hidden" r:id="rId26"/>
    <sheet name="NSA 23" sheetId="25" state="hidden" r:id="rId27"/>
    <sheet name="NSA 24" sheetId="26" state="hidden" r:id="rId28"/>
    <sheet name="NSA 25" sheetId="27" state="hidden" r:id="rId29"/>
    <sheet name="NSA 26" sheetId="28" state="hidden" r:id="rId30"/>
    <sheet name="NSA 27" sheetId="29" state="hidden" r:id="rId31"/>
    <sheet name="NSA 28" sheetId="30" state="hidden" r:id="rId32"/>
    <sheet name="NSA 29" sheetId="31" state="hidden" r:id="rId33"/>
    <sheet name="NSA 30" sheetId="32" state="hidden" r:id="rId34"/>
    <sheet name="NSA 31" sheetId="33" state="hidden" r:id="rId35"/>
    <sheet name="NSA 32" sheetId="34" state="hidden" r:id="rId36"/>
    <sheet name="NSA 33" sheetId="35" state="hidden" r:id="rId37"/>
    <sheet name="NSA 34" sheetId="36" state="hidden" r:id="rId38"/>
    <sheet name="NSA 35" sheetId="37" state="hidden" r:id="rId39"/>
    <sheet name="NSA 36" sheetId="38" state="hidden" r:id="rId40"/>
    <sheet name="NSA 37" sheetId="39" state="hidden" r:id="rId41"/>
    <sheet name="NSA 38" sheetId="40" state="hidden" r:id="rId42"/>
    <sheet name="Trackers" sheetId="42" state="hidden" r:id="rId43"/>
  </sheets>
  <definedNames>
    <definedName name="_xlnm.Print_Area" localSheetId="3">'At property boundary'!$A$1:$T$269</definedName>
    <definedName name="_xlnm.Print_Area" localSheetId="1">Inverters!$A$1:$E$41</definedName>
    <definedName name="_xlnm.Print_Area" localSheetId="4">'NSA 1'!$A$1:$T$269</definedName>
    <definedName name="_xlnm.Print_Area" localSheetId="13">'NSA 10'!$A$1:$T$269</definedName>
    <definedName name="_xlnm.Print_Area" localSheetId="14">'NSA 11'!$A$1:$T$269</definedName>
    <definedName name="_xlnm.Print_Area" localSheetId="15">'NSA 12'!$A$1:$U$269</definedName>
    <definedName name="_xlnm.Print_Area" localSheetId="16">'NSA 13'!$A$1:$U$269</definedName>
    <definedName name="_xlnm.Print_Area" localSheetId="17">'NSA 14'!$A$1:$U$269</definedName>
    <definedName name="_xlnm.Print_Area" localSheetId="18">'NSA 15'!$A$1:$U$269</definedName>
    <definedName name="_xlnm.Print_Area" localSheetId="19">'NSA 16'!$A$1:$T$269</definedName>
    <definedName name="_xlnm.Print_Area" localSheetId="20">'NSA 17'!$A$1:$T$269</definedName>
    <definedName name="_xlnm.Print_Area" localSheetId="21">'NSA 18'!$A$1:$U$269</definedName>
    <definedName name="_xlnm.Print_Area" localSheetId="5">'NSA 2'!$A$1:$U$269</definedName>
    <definedName name="_xlnm.Print_Area" localSheetId="23">'NSA 20'!$A$1:$T$269</definedName>
    <definedName name="_xlnm.Print_Area" localSheetId="24">'NSA 21'!$A$1:$U$95</definedName>
    <definedName name="_xlnm.Print_Area" localSheetId="25">'NSA 22'!$A$1:$U$269</definedName>
    <definedName name="_xlnm.Print_Area" localSheetId="26">'NSA 23'!$A$1:$U$269</definedName>
    <definedName name="_xlnm.Print_Area" localSheetId="27">'NSA 24'!$A$1:$U$269</definedName>
    <definedName name="_xlnm.Print_Area" localSheetId="29">'NSA 26'!$A$1:$T$269</definedName>
    <definedName name="_xlnm.Print_Area" localSheetId="30">'NSA 27'!$A$1:$T$269</definedName>
    <definedName name="_xlnm.Print_Area" localSheetId="31">'NSA 28'!$A$1:$U$269</definedName>
    <definedName name="_xlnm.Print_Area" localSheetId="32">'NSA 29'!$A$1:$T$269</definedName>
    <definedName name="_xlnm.Print_Area" localSheetId="6">'NSA 3'!$A$1:$T$269</definedName>
    <definedName name="_xlnm.Print_Area" localSheetId="33">'NSA 30'!$A$1:$T$269</definedName>
    <definedName name="_xlnm.Print_Area" localSheetId="34">'NSA 31'!$A$1:$U$269</definedName>
    <definedName name="_xlnm.Print_Area" localSheetId="35">'NSA 32'!$A$1:$T$269</definedName>
    <definedName name="_xlnm.Print_Area" localSheetId="36">'NSA 33'!$A$1:$T$269</definedName>
    <definedName name="_xlnm.Print_Area" localSheetId="37">'NSA 34'!$A$1:$U$269</definedName>
    <definedName name="_xlnm.Print_Area" localSheetId="38">'NSA 35'!$A$1:$U$269</definedName>
    <definedName name="_xlnm.Print_Area" localSheetId="39">'NSA 36'!$A$1:$T$269</definedName>
    <definedName name="_xlnm.Print_Area" localSheetId="40">'NSA 37'!$A$1:$U$269</definedName>
    <definedName name="_xlnm.Print_Area" localSheetId="41">'NSA 38'!$A$1:$U$269</definedName>
    <definedName name="_xlnm.Print_Area" localSheetId="7">'NSA 4'!$A$1:$T$269</definedName>
    <definedName name="_xlnm.Print_Area" localSheetId="8">'NSA 5'!$A$1:$U$269</definedName>
    <definedName name="_xlnm.Print_Area" localSheetId="9">'NSA 6'!$A$1:$T$269</definedName>
    <definedName name="_xlnm.Print_Area" localSheetId="10">'NSA 7'!$A$1:$T$269</definedName>
    <definedName name="_xlnm.Print_Area" localSheetId="11">'NSA 8'!$A$1:$T$269</definedName>
    <definedName name="_xlnm.Print_Area" localSheetId="12">'NSA 9'!$A$1:$T$269</definedName>
    <definedName name="_xlnm.Print_Area" localSheetId="0">Summary!$A$1:$S$49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3" l="1"/>
  <c r="B44" i="40" l="1"/>
  <c r="B43" i="40"/>
  <c r="B42" i="40"/>
  <c r="B41" i="40"/>
  <c r="B40" i="40"/>
  <c r="B39" i="40"/>
  <c r="B38" i="40"/>
  <c r="B37" i="40"/>
  <c r="B36" i="40"/>
  <c r="B35" i="40"/>
  <c r="B34" i="40"/>
  <c r="B33" i="40"/>
  <c r="B32" i="40"/>
  <c r="B31" i="40"/>
  <c r="B30" i="40"/>
  <c r="B29" i="40"/>
  <c r="B28" i="40"/>
  <c r="B27" i="40"/>
  <c r="B26" i="40"/>
  <c r="B25" i="40"/>
  <c r="B24" i="40"/>
  <c r="B23" i="40"/>
  <c r="B22" i="40"/>
  <c r="B21" i="40"/>
  <c r="B20" i="40"/>
  <c r="B19" i="40"/>
  <c r="B18" i="40"/>
  <c r="B17" i="40"/>
  <c r="B16" i="40"/>
  <c r="B15" i="40"/>
  <c r="B14" i="40"/>
  <c r="B13" i="40"/>
  <c r="B12" i="40"/>
  <c r="B11" i="40"/>
  <c r="B10" i="40"/>
  <c r="B9" i="40"/>
  <c r="B8" i="40"/>
  <c r="B7" i="40"/>
  <c r="B44" i="39"/>
  <c r="B43" i="39"/>
  <c r="B42" i="39"/>
  <c r="B41" i="39"/>
  <c r="B40" i="39"/>
  <c r="B39" i="39"/>
  <c r="B38" i="39"/>
  <c r="B37" i="39"/>
  <c r="B36" i="39"/>
  <c r="B35" i="39"/>
  <c r="B34" i="39"/>
  <c r="B33" i="39"/>
  <c r="B32" i="39"/>
  <c r="B31" i="39"/>
  <c r="B30" i="39"/>
  <c r="B29" i="39"/>
  <c r="B28" i="39"/>
  <c r="B27" i="39"/>
  <c r="B26" i="39"/>
  <c r="B25" i="39"/>
  <c r="B24" i="39"/>
  <c r="B23" i="39"/>
  <c r="B22" i="39"/>
  <c r="B21" i="39"/>
  <c r="B20" i="39"/>
  <c r="B19" i="39"/>
  <c r="B18" i="39"/>
  <c r="B17" i="39"/>
  <c r="B16" i="39"/>
  <c r="B15" i="39"/>
  <c r="B14" i="39"/>
  <c r="B13" i="39"/>
  <c r="B12" i="39"/>
  <c r="B11" i="39"/>
  <c r="B10" i="39"/>
  <c r="B9" i="39"/>
  <c r="B8" i="39"/>
  <c r="B7" i="39"/>
  <c r="B44" i="38"/>
  <c r="B43" i="38"/>
  <c r="B42" i="38"/>
  <c r="B41" i="38"/>
  <c r="B40" i="38"/>
  <c r="B39" i="38"/>
  <c r="B38" i="38"/>
  <c r="B37" i="38"/>
  <c r="B36" i="38"/>
  <c r="B35" i="38"/>
  <c r="B34" i="38"/>
  <c r="B33" i="38"/>
  <c r="B32" i="38"/>
  <c r="B31" i="38"/>
  <c r="B30" i="38"/>
  <c r="B29" i="38"/>
  <c r="B28" i="38"/>
  <c r="B27" i="38"/>
  <c r="B26" i="38"/>
  <c r="B25" i="38"/>
  <c r="B24" i="38"/>
  <c r="B23" i="38"/>
  <c r="B22" i="38"/>
  <c r="B21" i="38"/>
  <c r="B20" i="38"/>
  <c r="B19" i="38"/>
  <c r="B18" i="38"/>
  <c r="B17" i="38"/>
  <c r="B16" i="38"/>
  <c r="B15" i="38"/>
  <c r="B14" i="38"/>
  <c r="B13" i="38"/>
  <c r="B12" i="38"/>
  <c r="B11" i="38"/>
  <c r="B10" i="38"/>
  <c r="B9" i="38"/>
  <c r="B8" i="38"/>
  <c r="B7" i="38"/>
  <c r="B44" i="37"/>
  <c r="B43" i="37"/>
  <c r="B42" i="37"/>
  <c r="B41" i="37"/>
  <c r="B40" i="37"/>
  <c r="B39" i="37"/>
  <c r="B38" i="37"/>
  <c r="B37" i="37"/>
  <c r="B36" i="37"/>
  <c r="B35" i="37"/>
  <c r="B34" i="37"/>
  <c r="B33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B13" i="37"/>
  <c r="B12" i="37"/>
  <c r="B11" i="37"/>
  <c r="B10" i="37"/>
  <c r="B9" i="37"/>
  <c r="B8" i="37"/>
  <c r="B7" i="37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B44" i="34"/>
  <c r="B43" i="34"/>
  <c r="B42" i="34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8" i="34"/>
  <c r="B7" i="34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44" i="32"/>
  <c r="B43" i="32"/>
  <c r="B42" i="32"/>
  <c r="B41" i="32"/>
  <c r="B40" i="32"/>
  <c r="B39" i="32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8" i="32"/>
  <c r="B7" i="32"/>
  <c r="B44" i="31"/>
  <c r="B43" i="31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8" i="31"/>
  <c r="B7" i="31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B10" i="30"/>
  <c r="B9" i="30"/>
  <c r="B8" i="30"/>
  <c r="B7" i="30"/>
  <c r="B44" i="29"/>
  <c r="B43" i="29"/>
  <c r="B42" i="29"/>
  <c r="B41" i="29"/>
  <c r="B40" i="29"/>
  <c r="B39" i="29"/>
  <c r="B38" i="29"/>
  <c r="B37" i="29"/>
  <c r="B36" i="29"/>
  <c r="B35" i="29"/>
  <c r="B34" i="29"/>
  <c r="B33" i="29"/>
  <c r="B32" i="29"/>
  <c r="B31" i="29"/>
  <c r="B30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B11" i="29"/>
  <c r="B10" i="29"/>
  <c r="B9" i="29"/>
  <c r="B8" i="29"/>
  <c r="B7" i="29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44" i="27"/>
  <c r="B43" i="27"/>
  <c r="B42" i="27"/>
  <c r="B41" i="27"/>
  <c r="B40" i="27"/>
  <c r="B39" i="27"/>
  <c r="B38" i="27"/>
  <c r="B37" i="27"/>
  <c r="B36" i="27"/>
  <c r="B35" i="27"/>
  <c r="B34" i="27"/>
  <c r="B33" i="27"/>
  <c r="B32" i="27"/>
  <c r="B31" i="27"/>
  <c r="B30" i="27"/>
  <c r="B29" i="27"/>
  <c r="B28" i="27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2" i="24"/>
  <c r="B11" i="24"/>
  <c r="B10" i="24"/>
  <c r="B9" i="24"/>
  <c r="B8" i="24"/>
  <c r="B7" i="24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44" i="21"/>
  <c r="B43" i="21"/>
  <c r="B42" i="21"/>
  <c r="B41" i="21"/>
  <c r="B40" i="21"/>
  <c r="B39" i="21"/>
  <c r="B38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8" i="21"/>
  <c r="B7" i="21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7" i="3"/>
  <c r="C69" i="40" l="1"/>
  <c r="C70" i="40" s="1"/>
  <c r="F68" i="40"/>
  <c r="G68" i="40" s="1"/>
  <c r="C68" i="40"/>
  <c r="D68" i="40" s="1"/>
  <c r="C61" i="40"/>
  <c r="C62" i="40" s="1"/>
  <c r="A61" i="40"/>
  <c r="D59" i="40"/>
  <c r="F50" i="40"/>
  <c r="D50" i="40"/>
  <c r="C50" i="40"/>
  <c r="C69" i="39"/>
  <c r="C70" i="39" s="1"/>
  <c r="F68" i="39"/>
  <c r="G68" i="39" s="1"/>
  <c r="C68" i="39"/>
  <c r="D68" i="39" s="1"/>
  <c r="C61" i="39"/>
  <c r="C62" i="39" s="1"/>
  <c r="A61" i="39"/>
  <c r="D59" i="39"/>
  <c r="F50" i="39"/>
  <c r="D50" i="39"/>
  <c r="C50" i="39"/>
  <c r="C69" i="38"/>
  <c r="C70" i="38" s="1"/>
  <c r="G68" i="38"/>
  <c r="F68" i="38"/>
  <c r="C68" i="38"/>
  <c r="D68" i="38" s="1"/>
  <c r="C61" i="38"/>
  <c r="C62" i="38" s="1"/>
  <c r="A61" i="38"/>
  <c r="D59" i="38"/>
  <c r="F50" i="38"/>
  <c r="D50" i="38"/>
  <c r="C50" i="38"/>
  <c r="C68" i="37"/>
  <c r="D68" i="37" s="1"/>
  <c r="C62" i="37"/>
  <c r="D62" i="37" s="1"/>
  <c r="D61" i="37"/>
  <c r="C61" i="37"/>
  <c r="F61" i="37" s="1"/>
  <c r="G61" i="37" s="1"/>
  <c r="A61" i="37"/>
  <c r="D59" i="37"/>
  <c r="F50" i="37"/>
  <c r="D50" i="37"/>
  <c r="C50" i="37"/>
  <c r="D68" i="36"/>
  <c r="C68" i="36"/>
  <c r="C69" i="36" s="1"/>
  <c r="D62" i="36"/>
  <c r="C62" i="36"/>
  <c r="C63" i="36" s="1"/>
  <c r="C61" i="36"/>
  <c r="F61" i="36" s="1"/>
  <c r="G61" i="36" s="1"/>
  <c r="A61" i="36"/>
  <c r="D59" i="36"/>
  <c r="F50" i="36" s="1"/>
  <c r="D50" i="36"/>
  <c r="C50" i="36"/>
  <c r="C69" i="35"/>
  <c r="C70" i="35" s="1"/>
  <c r="G68" i="35"/>
  <c r="F68" i="35"/>
  <c r="C68" i="35"/>
  <c r="D68" i="35" s="1"/>
  <c r="C61" i="35"/>
  <c r="C62" i="35" s="1"/>
  <c r="A61" i="35"/>
  <c r="D59" i="35"/>
  <c r="F50" i="35"/>
  <c r="D50" i="35"/>
  <c r="C50" i="35"/>
  <c r="C69" i="34"/>
  <c r="C70" i="34" s="1"/>
  <c r="G68" i="34"/>
  <c r="F68" i="34"/>
  <c r="C68" i="34"/>
  <c r="D68" i="34" s="1"/>
  <c r="C61" i="34"/>
  <c r="C62" i="34" s="1"/>
  <c r="A61" i="34"/>
  <c r="D59" i="34"/>
  <c r="F50" i="34"/>
  <c r="D50" i="34"/>
  <c r="C50" i="34"/>
  <c r="C69" i="33"/>
  <c r="C70" i="33" s="1"/>
  <c r="F68" i="33"/>
  <c r="G68" i="33" s="1"/>
  <c r="C68" i="33"/>
  <c r="D68" i="33" s="1"/>
  <c r="C61" i="33"/>
  <c r="C62" i="33" s="1"/>
  <c r="A61" i="33"/>
  <c r="D59" i="33"/>
  <c r="F50" i="33"/>
  <c r="D50" i="33"/>
  <c r="C50" i="33"/>
  <c r="C69" i="32"/>
  <c r="C70" i="32" s="1"/>
  <c r="G68" i="32"/>
  <c r="F68" i="32"/>
  <c r="C68" i="32"/>
  <c r="D68" i="32" s="1"/>
  <c r="C61" i="32"/>
  <c r="C62" i="32" s="1"/>
  <c r="A61" i="32"/>
  <c r="D59" i="32"/>
  <c r="F50" i="32"/>
  <c r="D50" i="32"/>
  <c r="C50" i="32"/>
  <c r="G68" i="31"/>
  <c r="F68" i="31"/>
  <c r="D68" i="31"/>
  <c r="C68" i="31"/>
  <c r="C69" i="31" s="1"/>
  <c r="G62" i="31"/>
  <c r="F62" i="31"/>
  <c r="D62" i="31"/>
  <c r="C62" i="31"/>
  <c r="C63" i="31" s="1"/>
  <c r="C61" i="31"/>
  <c r="F61" i="31" s="1"/>
  <c r="G61" i="31" s="1"/>
  <c r="A61" i="31"/>
  <c r="D59" i="31"/>
  <c r="F50" i="31" s="1"/>
  <c r="D50" i="31"/>
  <c r="C50" i="31"/>
  <c r="C69" i="30"/>
  <c r="C70" i="30" s="1"/>
  <c r="G68" i="30"/>
  <c r="F68" i="30"/>
  <c r="D68" i="30"/>
  <c r="C68" i="30"/>
  <c r="C61" i="30"/>
  <c r="C62" i="30" s="1"/>
  <c r="A61" i="30"/>
  <c r="D59" i="30"/>
  <c r="F50" i="30" s="1"/>
  <c r="D50" i="30"/>
  <c r="C50" i="30"/>
  <c r="G68" i="29"/>
  <c r="F68" i="29"/>
  <c r="D68" i="29"/>
  <c r="C68" i="29"/>
  <c r="C69" i="29" s="1"/>
  <c r="G62" i="29"/>
  <c r="F62" i="29"/>
  <c r="D62" i="29"/>
  <c r="C62" i="29"/>
  <c r="C63" i="29" s="1"/>
  <c r="C61" i="29"/>
  <c r="F61" i="29" s="1"/>
  <c r="G61" i="29" s="1"/>
  <c r="A61" i="29"/>
  <c r="D59" i="29"/>
  <c r="F50" i="29" s="1"/>
  <c r="D50" i="29"/>
  <c r="C50" i="29"/>
  <c r="D69" i="28"/>
  <c r="C69" i="28"/>
  <c r="C70" i="28" s="1"/>
  <c r="F68" i="28"/>
  <c r="G68" i="28" s="1"/>
  <c r="D68" i="28"/>
  <c r="C68" i="28"/>
  <c r="D61" i="28"/>
  <c r="C61" i="28"/>
  <c r="C62" i="28" s="1"/>
  <c r="A61" i="28"/>
  <c r="D59" i="28"/>
  <c r="F50" i="28" s="1"/>
  <c r="D50" i="28"/>
  <c r="C50" i="28"/>
  <c r="F68" i="27"/>
  <c r="G68" i="27" s="1"/>
  <c r="C68" i="27"/>
  <c r="D68" i="27" s="1"/>
  <c r="F62" i="27"/>
  <c r="G62" i="27" s="1"/>
  <c r="C62" i="27"/>
  <c r="D62" i="27" s="1"/>
  <c r="F61" i="27"/>
  <c r="G61" i="27" s="1"/>
  <c r="D61" i="27"/>
  <c r="C61" i="27"/>
  <c r="C83" i="27" s="1"/>
  <c r="A61" i="27"/>
  <c r="D59" i="27"/>
  <c r="F50" i="27" s="1"/>
  <c r="D50" i="27"/>
  <c r="C50" i="27"/>
  <c r="D69" i="26"/>
  <c r="C69" i="26"/>
  <c r="C70" i="26" s="1"/>
  <c r="F68" i="26"/>
  <c r="G68" i="26" s="1"/>
  <c r="C68" i="26"/>
  <c r="D68" i="26" s="1"/>
  <c r="D61" i="26"/>
  <c r="C61" i="26"/>
  <c r="C62" i="26" s="1"/>
  <c r="A61" i="26"/>
  <c r="D59" i="26"/>
  <c r="F50" i="26"/>
  <c r="D50" i="26"/>
  <c r="C50" i="26"/>
  <c r="C69" i="25"/>
  <c r="C70" i="25" s="1"/>
  <c r="G68" i="25"/>
  <c r="F68" i="25"/>
  <c r="D68" i="25"/>
  <c r="C68" i="25"/>
  <c r="C61" i="25"/>
  <c r="C62" i="25" s="1"/>
  <c r="A61" i="25"/>
  <c r="D59" i="25"/>
  <c r="F50" i="25" s="1"/>
  <c r="D50" i="25"/>
  <c r="C50" i="25"/>
  <c r="D69" i="24"/>
  <c r="C69" i="24"/>
  <c r="C70" i="24" s="1"/>
  <c r="F68" i="24"/>
  <c r="G68" i="24" s="1"/>
  <c r="C68" i="24"/>
  <c r="D68" i="24" s="1"/>
  <c r="D61" i="24"/>
  <c r="C61" i="24"/>
  <c r="C62" i="24" s="1"/>
  <c r="A61" i="24"/>
  <c r="D59" i="24"/>
  <c r="F50" i="24"/>
  <c r="D50" i="24"/>
  <c r="C50" i="24"/>
  <c r="C74" i="23"/>
  <c r="C75" i="23" s="1"/>
  <c r="G73" i="23"/>
  <c r="F73" i="23"/>
  <c r="D73" i="23"/>
  <c r="C73" i="23"/>
  <c r="C66" i="23"/>
  <c r="C67" i="23" s="1"/>
  <c r="A66" i="23"/>
  <c r="D64" i="23"/>
  <c r="F55" i="23" s="1"/>
  <c r="D55" i="23"/>
  <c r="C55" i="23"/>
  <c r="F69" i="22"/>
  <c r="G69" i="22" s="1"/>
  <c r="D69" i="22"/>
  <c r="C69" i="22"/>
  <c r="C70" i="22" s="1"/>
  <c r="F68" i="22"/>
  <c r="G68" i="22" s="1"/>
  <c r="C68" i="22"/>
  <c r="D68" i="22" s="1"/>
  <c r="F61" i="22"/>
  <c r="G61" i="22" s="1"/>
  <c r="D61" i="22"/>
  <c r="C61" i="22"/>
  <c r="C62" i="22" s="1"/>
  <c r="A61" i="22"/>
  <c r="D59" i="22"/>
  <c r="F50" i="22"/>
  <c r="D50" i="22"/>
  <c r="C50" i="22"/>
  <c r="D69" i="21"/>
  <c r="C69" i="21"/>
  <c r="C70" i="21" s="1"/>
  <c r="F68" i="21"/>
  <c r="G68" i="21" s="1"/>
  <c r="C68" i="21"/>
  <c r="D68" i="21" s="1"/>
  <c r="D61" i="21"/>
  <c r="C61" i="21"/>
  <c r="C62" i="21" s="1"/>
  <c r="A61" i="21"/>
  <c r="D59" i="21"/>
  <c r="F50" i="21"/>
  <c r="D50" i="21"/>
  <c r="C50" i="21"/>
  <c r="C69" i="20"/>
  <c r="C70" i="20" s="1"/>
  <c r="G68" i="20"/>
  <c r="F68" i="20"/>
  <c r="C68" i="20"/>
  <c r="D68" i="20" s="1"/>
  <c r="C61" i="20"/>
  <c r="C62" i="20" s="1"/>
  <c r="A61" i="20"/>
  <c r="D59" i="20"/>
  <c r="F50" i="20"/>
  <c r="D50" i="20"/>
  <c r="C50" i="20"/>
  <c r="C69" i="19"/>
  <c r="C70" i="19" s="1"/>
  <c r="C68" i="19"/>
  <c r="D68" i="19" s="1"/>
  <c r="C61" i="19"/>
  <c r="C62" i="19" s="1"/>
  <c r="A61" i="19"/>
  <c r="D59" i="19"/>
  <c r="F50" i="19"/>
  <c r="D50" i="19"/>
  <c r="C50" i="19"/>
  <c r="C69" i="18"/>
  <c r="C70" i="18" s="1"/>
  <c r="G68" i="18"/>
  <c r="F68" i="18"/>
  <c r="C68" i="18"/>
  <c r="D68" i="18" s="1"/>
  <c r="C61" i="18"/>
  <c r="C62" i="18" s="1"/>
  <c r="A61" i="18"/>
  <c r="D59" i="18"/>
  <c r="F50" i="18"/>
  <c r="D50" i="18"/>
  <c r="C50" i="18"/>
  <c r="D69" i="17"/>
  <c r="C69" i="17"/>
  <c r="C70" i="17" s="1"/>
  <c r="F68" i="17"/>
  <c r="G68" i="17" s="1"/>
  <c r="C68" i="17"/>
  <c r="D68" i="17" s="1"/>
  <c r="D61" i="17"/>
  <c r="C61" i="17"/>
  <c r="C62" i="17" s="1"/>
  <c r="A61" i="17"/>
  <c r="D59" i="17"/>
  <c r="F50" i="17"/>
  <c r="D50" i="17"/>
  <c r="C50" i="17"/>
  <c r="C69" i="16"/>
  <c r="C70" i="16" s="1"/>
  <c r="G68" i="16"/>
  <c r="F68" i="16"/>
  <c r="C68" i="16"/>
  <c r="D68" i="16" s="1"/>
  <c r="C61" i="16"/>
  <c r="C62" i="16" s="1"/>
  <c r="A61" i="16"/>
  <c r="D59" i="16"/>
  <c r="F50" i="16"/>
  <c r="D50" i="16"/>
  <c r="C50" i="16"/>
  <c r="D69" i="14"/>
  <c r="C69" i="14"/>
  <c r="C70" i="14" s="1"/>
  <c r="F68" i="14"/>
  <c r="G68" i="14" s="1"/>
  <c r="C68" i="14"/>
  <c r="D68" i="14" s="1"/>
  <c r="D61" i="14"/>
  <c r="C61" i="14"/>
  <c r="C62" i="14" s="1"/>
  <c r="A61" i="14"/>
  <c r="D59" i="14"/>
  <c r="F50" i="14"/>
  <c r="D50" i="14"/>
  <c r="C50" i="14"/>
  <c r="G68" i="15"/>
  <c r="F68" i="15"/>
  <c r="D68" i="15"/>
  <c r="C68" i="15"/>
  <c r="C69" i="15" s="1"/>
  <c r="G62" i="15"/>
  <c r="F62" i="15"/>
  <c r="D62" i="15"/>
  <c r="C62" i="15"/>
  <c r="C63" i="15" s="1"/>
  <c r="C61" i="15"/>
  <c r="F61" i="15" s="1"/>
  <c r="G61" i="15" s="1"/>
  <c r="A61" i="15"/>
  <c r="D59" i="15"/>
  <c r="F50" i="15" s="1"/>
  <c r="D50" i="15"/>
  <c r="C50" i="15"/>
  <c r="F68" i="10"/>
  <c r="G68" i="10" s="1"/>
  <c r="C68" i="10"/>
  <c r="D68" i="10" s="1"/>
  <c r="F62" i="10"/>
  <c r="G62" i="10" s="1"/>
  <c r="C62" i="10"/>
  <c r="D62" i="10" s="1"/>
  <c r="C61" i="10"/>
  <c r="F61" i="10" s="1"/>
  <c r="G61" i="10" s="1"/>
  <c r="A61" i="10"/>
  <c r="D59" i="10"/>
  <c r="F50" i="10" s="1"/>
  <c r="D50" i="10"/>
  <c r="C50" i="10"/>
  <c r="D69" i="8"/>
  <c r="C69" i="8"/>
  <c r="C70" i="8" s="1"/>
  <c r="F68" i="8"/>
  <c r="G68" i="8" s="1"/>
  <c r="C68" i="8"/>
  <c r="D68" i="8" s="1"/>
  <c r="C61" i="8"/>
  <c r="C62" i="8" s="1"/>
  <c r="A61" i="8"/>
  <c r="D59" i="8"/>
  <c r="F50" i="8"/>
  <c r="D50" i="8"/>
  <c r="C50" i="8"/>
  <c r="C69" i="9"/>
  <c r="C70" i="9" s="1"/>
  <c r="F68" i="9"/>
  <c r="G68" i="9" s="1"/>
  <c r="C68" i="9"/>
  <c r="D68" i="9" s="1"/>
  <c r="C61" i="9"/>
  <c r="C62" i="9" s="1"/>
  <c r="A61" i="9"/>
  <c r="D59" i="9"/>
  <c r="F50" i="9"/>
  <c r="D50" i="9"/>
  <c r="C50" i="9"/>
  <c r="C69" i="11"/>
  <c r="C70" i="11" s="1"/>
  <c r="F68" i="11"/>
  <c r="G68" i="11" s="1"/>
  <c r="C68" i="11"/>
  <c r="D68" i="11" s="1"/>
  <c r="C61" i="11"/>
  <c r="C62" i="11" s="1"/>
  <c r="A61" i="11"/>
  <c r="D59" i="11"/>
  <c r="F50" i="11"/>
  <c r="D50" i="11"/>
  <c r="C50" i="11"/>
  <c r="C69" i="12"/>
  <c r="C70" i="12" s="1"/>
  <c r="F68" i="12"/>
  <c r="G68" i="12" s="1"/>
  <c r="C68" i="12"/>
  <c r="D68" i="12" s="1"/>
  <c r="C61" i="12"/>
  <c r="C62" i="12" s="1"/>
  <c r="A61" i="12"/>
  <c r="D59" i="12"/>
  <c r="F50" i="12"/>
  <c r="D50" i="12"/>
  <c r="C50" i="12"/>
  <c r="C69" i="13"/>
  <c r="C70" i="13" s="1"/>
  <c r="F68" i="13"/>
  <c r="G68" i="13" s="1"/>
  <c r="C68" i="13"/>
  <c r="D68" i="13" s="1"/>
  <c r="C61" i="13"/>
  <c r="C62" i="13" s="1"/>
  <c r="A61" i="13"/>
  <c r="D59" i="13"/>
  <c r="F50" i="13"/>
  <c r="D50" i="13"/>
  <c r="C50" i="13"/>
  <c r="C69" i="7"/>
  <c r="C70" i="7" s="1"/>
  <c r="G68" i="7"/>
  <c r="F68" i="7"/>
  <c r="C68" i="7"/>
  <c r="D68" i="7" s="1"/>
  <c r="C61" i="7"/>
  <c r="C62" i="7" s="1"/>
  <c r="A61" i="7"/>
  <c r="D59" i="7"/>
  <c r="F50" i="7"/>
  <c r="D50" i="7"/>
  <c r="C50" i="7"/>
  <c r="F68" i="6"/>
  <c r="G68" i="6" s="1"/>
  <c r="C68" i="6"/>
  <c r="D68" i="6" s="1"/>
  <c r="F61" i="6"/>
  <c r="G61" i="6" s="1"/>
  <c r="D61" i="6"/>
  <c r="C61" i="6"/>
  <c r="C62" i="6" s="1"/>
  <c r="A61" i="6"/>
  <c r="D59" i="6"/>
  <c r="F50" i="6" s="1"/>
  <c r="D50" i="6"/>
  <c r="C50" i="6"/>
  <c r="C69" i="5"/>
  <c r="C70" i="5" s="1"/>
  <c r="F68" i="5"/>
  <c r="G68" i="5" s="1"/>
  <c r="C68" i="5"/>
  <c r="D68" i="5" s="1"/>
  <c r="C61" i="5"/>
  <c r="C62" i="5" s="1"/>
  <c r="A61" i="5"/>
  <c r="D59" i="5"/>
  <c r="F50" i="5"/>
  <c r="D50" i="5"/>
  <c r="C50" i="5"/>
  <c r="D69" i="4"/>
  <c r="C69" i="4"/>
  <c r="C70" i="4" s="1"/>
  <c r="F68" i="4"/>
  <c r="G68" i="4" s="1"/>
  <c r="C68" i="4"/>
  <c r="D68" i="4" s="1"/>
  <c r="D61" i="4"/>
  <c r="C61" i="4"/>
  <c r="C62" i="4" s="1"/>
  <c r="A61" i="4"/>
  <c r="D59" i="4"/>
  <c r="F50" i="4"/>
  <c r="D50" i="4"/>
  <c r="C50" i="4"/>
  <c r="F68" i="3"/>
  <c r="G68" i="3" s="1"/>
  <c r="C68" i="3"/>
  <c r="D68" i="3" s="1"/>
  <c r="F62" i="3"/>
  <c r="G62" i="3" s="1"/>
  <c r="C62" i="3"/>
  <c r="D62" i="3" s="1"/>
  <c r="C61" i="3"/>
  <c r="F61" i="3" s="1"/>
  <c r="G61" i="3" s="1"/>
  <c r="A61" i="3"/>
  <c r="D59" i="3"/>
  <c r="F50" i="3" s="1"/>
  <c r="D50" i="3"/>
  <c r="C50" i="3"/>
  <c r="I61" i="43"/>
  <c r="O69" i="43"/>
  <c r="O70" i="43" s="1"/>
  <c r="C69" i="43"/>
  <c r="C70" i="43" s="1"/>
  <c r="R68" i="43"/>
  <c r="S68" i="43" s="1"/>
  <c r="O68" i="43"/>
  <c r="P68" i="43" s="1"/>
  <c r="I68" i="43"/>
  <c r="L68" i="43" s="1"/>
  <c r="M68" i="43" s="1"/>
  <c r="F68" i="43"/>
  <c r="G68" i="43" s="1"/>
  <c r="C68" i="43"/>
  <c r="D68" i="43" s="1"/>
  <c r="O61" i="43"/>
  <c r="O62" i="43" s="1"/>
  <c r="C61" i="43"/>
  <c r="C62" i="43" s="1"/>
  <c r="A61" i="43"/>
  <c r="D59" i="43"/>
  <c r="D51" i="43"/>
  <c r="O83" i="43" s="1"/>
  <c r="C51" i="43"/>
  <c r="F50" i="43"/>
  <c r="D50" i="43"/>
  <c r="D52" i="43" s="1"/>
  <c r="D53" i="43" s="1"/>
  <c r="C50" i="43"/>
  <c r="C52" i="43" s="1"/>
  <c r="C53" i="43" s="1"/>
  <c r="D70" i="40" l="1"/>
  <c r="C71" i="40"/>
  <c r="F70" i="40"/>
  <c r="G70" i="40" s="1"/>
  <c r="D62" i="40"/>
  <c r="C63" i="40"/>
  <c r="F62" i="40"/>
  <c r="G62" i="40" s="1"/>
  <c r="D61" i="40"/>
  <c r="D69" i="40"/>
  <c r="F61" i="40"/>
  <c r="G61" i="40" s="1"/>
  <c r="F69" i="40"/>
  <c r="G69" i="40" s="1"/>
  <c r="C83" i="40"/>
  <c r="D62" i="39"/>
  <c r="F62" i="39"/>
  <c r="G62" i="39" s="1"/>
  <c r="C63" i="39"/>
  <c r="D70" i="39"/>
  <c r="F70" i="39"/>
  <c r="G70" i="39" s="1"/>
  <c r="C71" i="39"/>
  <c r="C83" i="39"/>
  <c r="D61" i="39"/>
  <c r="D69" i="39"/>
  <c r="F61" i="39"/>
  <c r="G61" i="39" s="1"/>
  <c r="F69" i="39"/>
  <c r="G69" i="39" s="1"/>
  <c r="D62" i="38"/>
  <c r="C63" i="38"/>
  <c r="F62" i="38"/>
  <c r="G62" i="38" s="1"/>
  <c r="D70" i="38"/>
  <c r="C71" i="38"/>
  <c r="F70" i="38"/>
  <c r="G70" i="38" s="1"/>
  <c r="C83" i="38"/>
  <c r="D61" i="38"/>
  <c r="D69" i="38"/>
  <c r="F61" i="38"/>
  <c r="G61" i="38" s="1"/>
  <c r="F69" i="38"/>
  <c r="G69" i="38" s="1"/>
  <c r="F62" i="37"/>
  <c r="G62" i="37" s="1"/>
  <c r="F68" i="37"/>
  <c r="G68" i="37" s="1"/>
  <c r="C63" i="37"/>
  <c r="C69" i="37"/>
  <c r="C83" i="37"/>
  <c r="C70" i="36"/>
  <c r="F69" i="36"/>
  <c r="G69" i="36" s="1"/>
  <c r="D69" i="36"/>
  <c r="C64" i="36"/>
  <c r="F63" i="36"/>
  <c r="G63" i="36" s="1"/>
  <c r="D63" i="36"/>
  <c r="F62" i="36"/>
  <c r="G62" i="36" s="1"/>
  <c r="F68" i="36"/>
  <c r="G68" i="36" s="1"/>
  <c r="C83" i="36"/>
  <c r="D61" i="36"/>
  <c r="D70" i="35"/>
  <c r="C71" i="35"/>
  <c r="F70" i="35"/>
  <c r="G70" i="35" s="1"/>
  <c r="D62" i="35"/>
  <c r="C63" i="35"/>
  <c r="F62" i="35"/>
  <c r="G62" i="35" s="1"/>
  <c r="C83" i="35"/>
  <c r="D61" i="35"/>
  <c r="D69" i="35"/>
  <c r="F61" i="35"/>
  <c r="G61" i="35" s="1"/>
  <c r="F69" i="35"/>
  <c r="G69" i="35" s="1"/>
  <c r="D62" i="34"/>
  <c r="C63" i="34"/>
  <c r="F62" i="34"/>
  <c r="G62" i="34" s="1"/>
  <c r="D70" i="34"/>
  <c r="C71" i="34"/>
  <c r="F70" i="34"/>
  <c r="G70" i="34" s="1"/>
  <c r="C83" i="34"/>
  <c r="D61" i="34"/>
  <c r="D69" i="34"/>
  <c r="F61" i="34"/>
  <c r="G61" i="34" s="1"/>
  <c r="F69" i="34"/>
  <c r="G69" i="34" s="1"/>
  <c r="D70" i="33"/>
  <c r="C71" i="33"/>
  <c r="F70" i="33"/>
  <c r="G70" i="33" s="1"/>
  <c r="D62" i="33"/>
  <c r="C63" i="33"/>
  <c r="F62" i="33"/>
  <c r="G62" i="33" s="1"/>
  <c r="C83" i="33"/>
  <c r="D61" i="33"/>
  <c r="D69" i="33"/>
  <c r="F61" i="33"/>
  <c r="G61" i="33" s="1"/>
  <c r="F69" i="33"/>
  <c r="G69" i="33" s="1"/>
  <c r="D62" i="32"/>
  <c r="C63" i="32"/>
  <c r="F62" i="32"/>
  <c r="G62" i="32" s="1"/>
  <c r="D70" i="32"/>
  <c r="C71" i="32"/>
  <c r="F70" i="32"/>
  <c r="G70" i="32" s="1"/>
  <c r="C83" i="32"/>
  <c r="D61" i="32"/>
  <c r="D69" i="32"/>
  <c r="F61" i="32"/>
  <c r="G61" i="32" s="1"/>
  <c r="F69" i="32"/>
  <c r="G69" i="32" s="1"/>
  <c r="C64" i="31"/>
  <c r="F63" i="31"/>
  <c r="G63" i="31" s="1"/>
  <c r="D63" i="31"/>
  <c r="C70" i="31"/>
  <c r="F69" i="31"/>
  <c r="G69" i="31" s="1"/>
  <c r="D69" i="31"/>
  <c r="C83" i="31"/>
  <c r="D61" i="31"/>
  <c r="D62" i="30"/>
  <c r="C63" i="30"/>
  <c r="F62" i="30"/>
  <c r="G62" i="30" s="1"/>
  <c r="D70" i="30"/>
  <c r="C71" i="30"/>
  <c r="F70" i="30"/>
  <c r="G70" i="30" s="1"/>
  <c r="C83" i="30"/>
  <c r="D61" i="30"/>
  <c r="D69" i="30"/>
  <c r="F61" i="30"/>
  <c r="G61" i="30" s="1"/>
  <c r="F69" i="30"/>
  <c r="G69" i="30" s="1"/>
  <c r="C64" i="29"/>
  <c r="F63" i="29"/>
  <c r="G63" i="29" s="1"/>
  <c r="D63" i="29"/>
  <c r="C70" i="29"/>
  <c r="F69" i="29"/>
  <c r="G69" i="29" s="1"/>
  <c r="D69" i="29"/>
  <c r="C83" i="29"/>
  <c r="D61" i="29"/>
  <c r="D62" i="28"/>
  <c r="C63" i="28"/>
  <c r="F62" i="28"/>
  <c r="G62" i="28" s="1"/>
  <c r="D70" i="28"/>
  <c r="F70" i="28"/>
  <c r="G70" i="28" s="1"/>
  <c r="C71" i="28"/>
  <c r="C83" i="28"/>
  <c r="F61" i="28"/>
  <c r="G61" i="28" s="1"/>
  <c r="F69" i="28"/>
  <c r="G69" i="28" s="1"/>
  <c r="D83" i="27"/>
  <c r="C84" i="27"/>
  <c r="F83" i="27"/>
  <c r="G83" i="27" s="1"/>
  <c r="C63" i="27"/>
  <c r="C69" i="27"/>
  <c r="D70" i="26"/>
  <c r="F70" i="26"/>
  <c r="G70" i="26" s="1"/>
  <c r="C71" i="26"/>
  <c r="D62" i="26"/>
  <c r="F62" i="26"/>
  <c r="G62" i="26" s="1"/>
  <c r="C63" i="26"/>
  <c r="C83" i="26"/>
  <c r="F61" i="26"/>
  <c r="G61" i="26" s="1"/>
  <c r="F69" i="26"/>
  <c r="G69" i="26" s="1"/>
  <c r="C63" i="25"/>
  <c r="F62" i="25"/>
  <c r="G62" i="25" s="1"/>
  <c r="D62" i="25"/>
  <c r="D70" i="25"/>
  <c r="C71" i="25"/>
  <c r="F70" i="25"/>
  <c r="G70" i="25" s="1"/>
  <c r="C83" i="25"/>
  <c r="D61" i="25"/>
  <c r="D69" i="25"/>
  <c r="F61" i="25"/>
  <c r="G61" i="25" s="1"/>
  <c r="F69" i="25"/>
  <c r="G69" i="25" s="1"/>
  <c r="D62" i="24"/>
  <c r="C63" i="24"/>
  <c r="F62" i="24"/>
  <c r="G62" i="24" s="1"/>
  <c r="D70" i="24"/>
  <c r="F70" i="24"/>
  <c r="G70" i="24" s="1"/>
  <c r="C71" i="24"/>
  <c r="C83" i="24"/>
  <c r="F61" i="24"/>
  <c r="G61" i="24" s="1"/>
  <c r="F69" i="24"/>
  <c r="G69" i="24" s="1"/>
  <c r="C76" i="23"/>
  <c r="F75" i="23"/>
  <c r="G75" i="23" s="1"/>
  <c r="D75" i="23"/>
  <c r="D67" i="23"/>
  <c r="C68" i="23"/>
  <c r="F67" i="23"/>
  <c r="G67" i="23" s="1"/>
  <c r="C88" i="23"/>
  <c r="D66" i="23"/>
  <c r="D74" i="23"/>
  <c r="F66" i="23"/>
  <c r="G66" i="23" s="1"/>
  <c r="F74" i="23"/>
  <c r="G74" i="23" s="1"/>
  <c r="D62" i="22"/>
  <c r="F62" i="22"/>
  <c r="G62" i="22" s="1"/>
  <c r="C63" i="22"/>
  <c r="D70" i="22"/>
  <c r="F70" i="22"/>
  <c r="G70" i="22" s="1"/>
  <c r="C71" i="22"/>
  <c r="C83" i="22"/>
  <c r="D70" i="21"/>
  <c r="C71" i="21"/>
  <c r="F70" i="21"/>
  <c r="G70" i="21" s="1"/>
  <c r="D62" i="21"/>
  <c r="C63" i="21"/>
  <c r="F62" i="21"/>
  <c r="G62" i="21" s="1"/>
  <c r="C83" i="21"/>
  <c r="F61" i="21"/>
  <c r="G61" i="21" s="1"/>
  <c r="F69" i="21"/>
  <c r="G69" i="21" s="1"/>
  <c r="D62" i="20"/>
  <c r="C63" i="20"/>
  <c r="F62" i="20"/>
  <c r="G62" i="20" s="1"/>
  <c r="D70" i="20"/>
  <c r="C71" i="20"/>
  <c r="F70" i="20"/>
  <c r="G70" i="20" s="1"/>
  <c r="C83" i="20"/>
  <c r="D61" i="20"/>
  <c r="D69" i="20"/>
  <c r="F61" i="20"/>
  <c r="G61" i="20" s="1"/>
  <c r="F69" i="20"/>
  <c r="G69" i="20" s="1"/>
  <c r="D62" i="19"/>
  <c r="C63" i="19"/>
  <c r="F62" i="19"/>
  <c r="G62" i="19" s="1"/>
  <c r="D70" i="19"/>
  <c r="C71" i="19"/>
  <c r="F70" i="19"/>
  <c r="G70" i="19" s="1"/>
  <c r="F68" i="19"/>
  <c r="G68" i="19" s="1"/>
  <c r="C83" i="19"/>
  <c r="D61" i="19"/>
  <c r="D69" i="19"/>
  <c r="F61" i="19"/>
  <c r="G61" i="19" s="1"/>
  <c r="F69" i="19"/>
  <c r="G69" i="19" s="1"/>
  <c r="D62" i="18"/>
  <c r="C63" i="18"/>
  <c r="F62" i="18"/>
  <c r="G62" i="18" s="1"/>
  <c r="D70" i="18"/>
  <c r="C71" i="18"/>
  <c r="F70" i="18"/>
  <c r="G70" i="18" s="1"/>
  <c r="C83" i="18"/>
  <c r="D61" i="18"/>
  <c r="D69" i="18"/>
  <c r="F61" i="18"/>
  <c r="G61" i="18" s="1"/>
  <c r="F69" i="18"/>
  <c r="G69" i="18" s="1"/>
  <c r="D62" i="17"/>
  <c r="C63" i="17"/>
  <c r="F62" i="17"/>
  <c r="G62" i="17" s="1"/>
  <c r="D70" i="17"/>
  <c r="F70" i="17"/>
  <c r="G70" i="17" s="1"/>
  <c r="C71" i="17"/>
  <c r="C83" i="17"/>
  <c r="F61" i="17"/>
  <c r="G61" i="17" s="1"/>
  <c r="F69" i="17"/>
  <c r="G69" i="17" s="1"/>
  <c r="D62" i="16"/>
  <c r="C63" i="16"/>
  <c r="F62" i="16"/>
  <c r="G62" i="16" s="1"/>
  <c r="D70" i="16"/>
  <c r="C71" i="16"/>
  <c r="F70" i="16"/>
  <c r="G70" i="16" s="1"/>
  <c r="C83" i="16"/>
  <c r="D61" i="16"/>
  <c r="D69" i="16"/>
  <c r="F61" i="16"/>
  <c r="G61" i="16" s="1"/>
  <c r="F69" i="16"/>
  <c r="G69" i="16" s="1"/>
  <c r="D70" i="14"/>
  <c r="F70" i="14"/>
  <c r="G70" i="14" s="1"/>
  <c r="C71" i="14"/>
  <c r="D62" i="14"/>
  <c r="F62" i="14"/>
  <c r="G62" i="14" s="1"/>
  <c r="C63" i="14"/>
  <c r="C83" i="14"/>
  <c r="F61" i="14"/>
  <c r="G61" i="14" s="1"/>
  <c r="F69" i="14"/>
  <c r="G69" i="14" s="1"/>
  <c r="C64" i="15"/>
  <c r="F63" i="15"/>
  <c r="G63" i="15" s="1"/>
  <c r="D63" i="15"/>
  <c r="C70" i="15"/>
  <c r="F69" i="15"/>
  <c r="G69" i="15" s="1"/>
  <c r="D69" i="15"/>
  <c r="C83" i="15"/>
  <c r="D61" i="15"/>
  <c r="C63" i="10"/>
  <c r="C69" i="10"/>
  <c r="C83" i="10"/>
  <c r="D61" i="10"/>
  <c r="D70" i="8"/>
  <c r="F70" i="8"/>
  <c r="G70" i="8" s="1"/>
  <c r="C71" i="8"/>
  <c r="D62" i="8"/>
  <c r="F62" i="8"/>
  <c r="G62" i="8" s="1"/>
  <c r="C63" i="8"/>
  <c r="C83" i="8"/>
  <c r="D61" i="8"/>
  <c r="F61" i="8"/>
  <c r="G61" i="8" s="1"/>
  <c r="F69" i="8"/>
  <c r="G69" i="8" s="1"/>
  <c r="D70" i="9"/>
  <c r="C71" i="9"/>
  <c r="F70" i="9"/>
  <c r="G70" i="9" s="1"/>
  <c r="D62" i="9"/>
  <c r="C63" i="9"/>
  <c r="F62" i="9"/>
  <c r="G62" i="9" s="1"/>
  <c r="C83" i="9"/>
  <c r="D61" i="9"/>
  <c r="D69" i="9"/>
  <c r="F61" i="9"/>
  <c r="G61" i="9" s="1"/>
  <c r="F69" i="9"/>
  <c r="G69" i="9" s="1"/>
  <c r="D70" i="11"/>
  <c r="C71" i="11"/>
  <c r="F70" i="11"/>
  <c r="G70" i="11" s="1"/>
  <c r="D62" i="11"/>
  <c r="C63" i="11"/>
  <c r="F62" i="11"/>
  <c r="G62" i="11" s="1"/>
  <c r="C83" i="11"/>
  <c r="D61" i="11"/>
  <c r="D69" i="11"/>
  <c r="F61" i="11"/>
  <c r="G61" i="11" s="1"/>
  <c r="F69" i="11"/>
  <c r="G69" i="11" s="1"/>
  <c r="D62" i="12"/>
  <c r="C63" i="12"/>
  <c r="F62" i="12"/>
  <c r="G62" i="12" s="1"/>
  <c r="D70" i="12"/>
  <c r="C71" i="12"/>
  <c r="F70" i="12"/>
  <c r="G70" i="12" s="1"/>
  <c r="C83" i="12"/>
  <c r="D61" i="12"/>
  <c r="D69" i="12"/>
  <c r="F61" i="12"/>
  <c r="G61" i="12" s="1"/>
  <c r="F69" i="12"/>
  <c r="G69" i="12" s="1"/>
  <c r="D70" i="13"/>
  <c r="F70" i="13"/>
  <c r="G70" i="13" s="1"/>
  <c r="C71" i="13"/>
  <c r="D62" i="13"/>
  <c r="C63" i="13"/>
  <c r="F62" i="13"/>
  <c r="G62" i="13" s="1"/>
  <c r="C83" i="13"/>
  <c r="D61" i="13"/>
  <c r="D69" i="13"/>
  <c r="F61" i="13"/>
  <c r="G61" i="13" s="1"/>
  <c r="F69" i="13"/>
  <c r="G69" i="13" s="1"/>
  <c r="D70" i="7"/>
  <c r="C71" i="7"/>
  <c r="F70" i="7"/>
  <c r="G70" i="7" s="1"/>
  <c r="D62" i="7"/>
  <c r="F62" i="7"/>
  <c r="G62" i="7" s="1"/>
  <c r="C63" i="7"/>
  <c r="D69" i="7"/>
  <c r="C83" i="7"/>
  <c r="F61" i="7"/>
  <c r="G61" i="7" s="1"/>
  <c r="F69" i="7"/>
  <c r="G69" i="7" s="1"/>
  <c r="D61" i="7"/>
  <c r="D62" i="6"/>
  <c r="C63" i="6"/>
  <c r="F62" i="6"/>
  <c r="G62" i="6" s="1"/>
  <c r="C69" i="6"/>
  <c r="C83" i="6"/>
  <c r="D62" i="5"/>
  <c r="C63" i="5"/>
  <c r="F62" i="5"/>
  <c r="G62" i="5" s="1"/>
  <c r="D70" i="5"/>
  <c r="F70" i="5"/>
  <c r="G70" i="5" s="1"/>
  <c r="C71" i="5"/>
  <c r="C83" i="5"/>
  <c r="D61" i="5"/>
  <c r="F69" i="5"/>
  <c r="G69" i="5" s="1"/>
  <c r="D69" i="5"/>
  <c r="F61" i="5"/>
  <c r="G61" i="5" s="1"/>
  <c r="D70" i="4"/>
  <c r="C71" i="4"/>
  <c r="F70" i="4"/>
  <c r="G70" i="4" s="1"/>
  <c r="D62" i="4"/>
  <c r="C63" i="4"/>
  <c r="F62" i="4"/>
  <c r="G62" i="4" s="1"/>
  <c r="C83" i="4"/>
  <c r="F61" i="4"/>
  <c r="G61" i="4" s="1"/>
  <c r="F69" i="4"/>
  <c r="G69" i="4" s="1"/>
  <c r="C63" i="3"/>
  <c r="C69" i="3"/>
  <c r="C83" i="3"/>
  <c r="D61" i="3"/>
  <c r="O84" i="43"/>
  <c r="R83" i="43"/>
  <c r="S83" i="43" s="1"/>
  <c r="P83" i="43"/>
  <c r="P62" i="43"/>
  <c r="R62" i="43"/>
  <c r="S62" i="43" s="1"/>
  <c r="O63" i="43"/>
  <c r="D70" i="43"/>
  <c r="F70" i="43"/>
  <c r="G70" i="43" s="1"/>
  <c r="C71" i="43"/>
  <c r="I70" i="43"/>
  <c r="D62" i="43"/>
  <c r="C63" i="43"/>
  <c r="I62" i="43"/>
  <c r="F62" i="43"/>
  <c r="G62" i="43" s="1"/>
  <c r="P70" i="43"/>
  <c r="R70" i="43"/>
  <c r="S70" i="43" s="1"/>
  <c r="O71" i="43"/>
  <c r="C83" i="43"/>
  <c r="D61" i="43"/>
  <c r="P61" i="43"/>
  <c r="J68" i="43"/>
  <c r="D69" i="43"/>
  <c r="P69" i="43"/>
  <c r="F61" i="43"/>
  <c r="G61" i="43" s="1"/>
  <c r="R61" i="43"/>
  <c r="S61" i="43" s="1"/>
  <c r="F69" i="43"/>
  <c r="G69" i="43" s="1"/>
  <c r="R69" i="43"/>
  <c r="S69" i="43" s="1"/>
  <c r="I69" i="43"/>
  <c r="C64" i="40" l="1"/>
  <c r="F63" i="40"/>
  <c r="G63" i="40" s="1"/>
  <c r="D63" i="40"/>
  <c r="C84" i="40"/>
  <c r="F83" i="40"/>
  <c r="G83" i="40" s="1"/>
  <c r="D83" i="40"/>
  <c r="C72" i="40"/>
  <c r="F71" i="40"/>
  <c r="G71" i="40" s="1"/>
  <c r="D71" i="40"/>
  <c r="C64" i="39"/>
  <c r="F63" i="39"/>
  <c r="G63" i="39" s="1"/>
  <c r="D63" i="39"/>
  <c r="C84" i="39"/>
  <c r="F83" i="39"/>
  <c r="G83" i="39" s="1"/>
  <c r="D83" i="39"/>
  <c r="C72" i="39"/>
  <c r="F71" i="39"/>
  <c r="G71" i="39" s="1"/>
  <c r="D71" i="39"/>
  <c r="C64" i="38"/>
  <c r="F63" i="38"/>
  <c r="G63" i="38" s="1"/>
  <c r="D63" i="38"/>
  <c r="C72" i="38"/>
  <c r="F71" i="38"/>
  <c r="G71" i="38" s="1"/>
  <c r="D71" i="38"/>
  <c r="C84" i="38"/>
  <c r="F83" i="38"/>
  <c r="G83" i="38" s="1"/>
  <c r="D83" i="38"/>
  <c r="C84" i="37"/>
  <c r="F83" i="37"/>
  <c r="G83" i="37" s="1"/>
  <c r="D83" i="37"/>
  <c r="C70" i="37"/>
  <c r="F69" i="37"/>
  <c r="G69" i="37" s="1"/>
  <c r="D69" i="37"/>
  <c r="C64" i="37"/>
  <c r="F63" i="37"/>
  <c r="G63" i="37" s="1"/>
  <c r="D63" i="37"/>
  <c r="C71" i="36"/>
  <c r="F70" i="36"/>
  <c r="G70" i="36" s="1"/>
  <c r="D70" i="36"/>
  <c r="C84" i="36"/>
  <c r="F83" i="36"/>
  <c r="G83" i="36" s="1"/>
  <c r="D83" i="36"/>
  <c r="D64" i="36"/>
  <c r="C65" i="36"/>
  <c r="F64" i="36"/>
  <c r="G64" i="36" s="1"/>
  <c r="C64" i="35"/>
  <c r="F63" i="35"/>
  <c r="G63" i="35" s="1"/>
  <c r="D63" i="35"/>
  <c r="C72" i="35"/>
  <c r="F71" i="35"/>
  <c r="G71" i="35" s="1"/>
  <c r="D71" i="35"/>
  <c r="C84" i="35"/>
  <c r="F83" i="35"/>
  <c r="G83" i="35" s="1"/>
  <c r="D83" i="35"/>
  <c r="C64" i="34"/>
  <c r="F63" i="34"/>
  <c r="G63" i="34" s="1"/>
  <c r="D63" i="34"/>
  <c r="C72" i="34"/>
  <c r="F71" i="34"/>
  <c r="G71" i="34" s="1"/>
  <c r="D71" i="34"/>
  <c r="C84" i="34"/>
  <c r="F83" i="34"/>
  <c r="G83" i="34" s="1"/>
  <c r="D83" i="34"/>
  <c r="C64" i="33"/>
  <c r="F63" i="33"/>
  <c r="G63" i="33" s="1"/>
  <c r="D63" i="33"/>
  <c r="C84" i="33"/>
  <c r="F83" i="33"/>
  <c r="G83" i="33" s="1"/>
  <c r="D83" i="33"/>
  <c r="C72" i="33"/>
  <c r="F71" i="33"/>
  <c r="G71" i="33" s="1"/>
  <c r="D71" i="33"/>
  <c r="C64" i="32"/>
  <c r="F63" i="32"/>
  <c r="G63" i="32" s="1"/>
  <c r="D63" i="32"/>
  <c r="C84" i="32"/>
  <c r="F83" i="32"/>
  <c r="G83" i="32" s="1"/>
  <c r="D83" i="32"/>
  <c r="C72" i="32"/>
  <c r="F71" i="32"/>
  <c r="G71" i="32" s="1"/>
  <c r="D71" i="32"/>
  <c r="C71" i="31"/>
  <c r="F70" i="31"/>
  <c r="G70" i="31" s="1"/>
  <c r="D70" i="31"/>
  <c r="C84" i="31"/>
  <c r="F83" i="31"/>
  <c r="G83" i="31" s="1"/>
  <c r="D83" i="31"/>
  <c r="C65" i="31"/>
  <c r="F64" i="31"/>
  <c r="G64" i="31" s="1"/>
  <c r="D64" i="31"/>
  <c r="C84" i="30"/>
  <c r="F83" i="30"/>
  <c r="G83" i="30" s="1"/>
  <c r="D83" i="30"/>
  <c r="C64" i="30"/>
  <c r="F63" i="30"/>
  <c r="G63" i="30" s="1"/>
  <c r="D63" i="30"/>
  <c r="C72" i="30"/>
  <c r="F71" i="30"/>
  <c r="G71" i="30" s="1"/>
  <c r="D71" i="30"/>
  <c r="C71" i="29"/>
  <c r="F70" i="29"/>
  <c r="G70" i="29" s="1"/>
  <c r="D70" i="29"/>
  <c r="C84" i="29"/>
  <c r="F83" i="29"/>
  <c r="G83" i="29" s="1"/>
  <c r="D83" i="29"/>
  <c r="C65" i="29"/>
  <c r="F64" i="29"/>
  <c r="G64" i="29" s="1"/>
  <c r="D64" i="29"/>
  <c r="C72" i="28"/>
  <c r="F71" i="28"/>
  <c r="G71" i="28" s="1"/>
  <c r="D71" i="28"/>
  <c r="C84" i="28"/>
  <c r="F83" i="28"/>
  <c r="G83" i="28" s="1"/>
  <c r="D83" i="28"/>
  <c r="C64" i="28"/>
  <c r="F63" i="28"/>
  <c r="G63" i="28" s="1"/>
  <c r="D63" i="28"/>
  <c r="C64" i="27"/>
  <c r="F63" i="27"/>
  <c r="G63" i="27" s="1"/>
  <c r="D63" i="27"/>
  <c r="D84" i="27"/>
  <c r="F84" i="27"/>
  <c r="G84" i="27" s="1"/>
  <c r="C70" i="27"/>
  <c r="D69" i="27"/>
  <c r="F69" i="27"/>
  <c r="G69" i="27" s="1"/>
  <c r="D63" i="26"/>
  <c r="C64" i="26"/>
  <c r="F63" i="26"/>
  <c r="G63" i="26" s="1"/>
  <c r="C72" i="26"/>
  <c r="D71" i="26"/>
  <c r="F71" i="26"/>
  <c r="G71" i="26" s="1"/>
  <c r="D83" i="26"/>
  <c r="C84" i="26"/>
  <c r="F83" i="26"/>
  <c r="G83" i="26" s="1"/>
  <c r="C84" i="25"/>
  <c r="F83" i="25"/>
  <c r="G83" i="25" s="1"/>
  <c r="D83" i="25"/>
  <c r="C72" i="25"/>
  <c r="F71" i="25"/>
  <c r="G71" i="25" s="1"/>
  <c r="D71" i="25"/>
  <c r="C64" i="25"/>
  <c r="F63" i="25"/>
  <c r="G63" i="25" s="1"/>
  <c r="D63" i="25"/>
  <c r="C72" i="24"/>
  <c r="F71" i="24"/>
  <c r="G71" i="24" s="1"/>
  <c r="D71" i="24"/>
  <c r="C84" i="24"/>
  <c r="F83" i="24"/>
  <c r="G83" i="24" s="1"/>
  <c r="D83" i="24"/>
  <c r="C64" i="24"/>
  <c r="F63" i="24"/>
  <c r="G63" i="24" s="1"/>
  <c r="D63" i="24"/>
  <c r="C69" i="23"/>
  <c r="F68" i="23"/>
  <c r="G68" i="23" s="1"/>
  <c r="D68" i="23"/>
  <c r="C77" i="23"/>
  <c r="F76" i="23"/>
  <c r="G76" i="23" s="1"/>
  <c r="D76" i="23"/>
  <c r="C89" i="23"/>
  <c r="F88" i="23"/>
  <c r="G88" i="23" s="1"/>
  <c r="D88" i="23"/>
  <c r="C64" i="22"/>
  <c r="D63" i="22"/>
  <c r="F63" i="22"/>
  <c r="G63" i="22" s="1"/>
  <c r="D83" i="22"/>
  <c r="C84" i="22"/>
  <c r="F83" i="22"/>
  <c r="G83" i="22" s="1"/>
  <c r="C72" i="22"/>
  <c r="F71" i="22"/>
  <c r="G71" i="22" s="1"/>
  <c r="D71" i="22"/>
  <c r="C72" i="21"/>
  <c r="F71" i="21"/>
  <c r="G71" i="21" s="1"/>
  <c r="D71" i="21"/>
  <c r="D83" i="21"/>
  <c r="C84" i="21"/>
  <c r="F83" i="21"/>
  <c r="G83" i="21" s="1"/>
  <c r="C64" i="21"/>
  <c r="D63" i="21"/>
  <c r="F63" i="21"/>
  <c r="G63" i="21" s="1"/>
  <c r="C64" i="20"/>
  <c r="F63" i="20"/>
  <c r="G63" i="20" s="1"/>
  <c r="D63" i="20"/>
  <c r="C72" i="20"/>
  <c r="F71" i="20"/>
  <c r="G71" i="20" s="1"/>
  <c r="D71" i="20"/>
  <c r="C84" i="20"/>
  <c r="F83" i="20"/>
  <c r="G83" i="20" s="1"/>
  <c r="D83" i="20"/>
  <c r="C84" i="19"/>
  <c r="F83" i="19"/>
  <c r="G83" i="19" s="1"/>
  <c r="D83" i="19"/>
  <c r="C72" i="19"/>
  <c r="F71" i="19"/>
  <c r="G71" i="19" s="1"/>
  <c r="D71" i="19"/>
  <c r="C64" i="19"/>
  <c r="F63" i="19"/>
  <c r="G63" i="19" s="1"/>
  <c r="D63" i="19"/>
  <c r="C64" i="18"/>
  <c r="F63" i="18"/>
  <c r="G63" i="18" s="1"/>
  <c r="D63" i="18"/>
  <c r="C84" i="18"/>
  <c r="F83" i="18"/>
  <c r="G83" i="18" s="1"/>
  <c r="D83" i="18"/>
  <c r="C72" i="18"/>
  <c r="F71" i="18"/>
  <c r="G71" i="18" s="1"/>
  <c r="D71" i="18"/>
  <c r="C72" i="17"/>
  <c r="F71" i="17"/>
  <c r="G71" i="17" s="1"/>
  <c r="D71" i="17"/>
  <c r="C84" i="17"/>
  <c r="F83" i="17"/>
  <c r="G83" i="17" s="1"/>
  <c r="D83" i="17"/>
  <c r="C64" i="17"/>
  <c r="F63" i="17"/>
  <c r="G63" i="17" s="1"/>
  <c r="D63" i="17"/>
  <c r="C72" i="16"/>
  <c r="F71" i="16"/>
  <c r="G71" i="16" s="1"/>
  <c r="D71" i="16"/>
  <c r="C64" i="16"/>
  <c r="F63" i="16"/>
  <c r="G63" i="16" s="1"/>
  <c r="D63" i="16"/>
  <c r="C84" i="16"/>
  <c r="F83" i="16"/>
  <c r="G83" i="16" s="1"/>
  <c r="D83" i="16"/>
  <c r="C64" i="14"/>
  <c r="F63" i="14"/>
  <c r="G63" i="14" s="1"/>
  <c r="D63" i="14"/>
  <c r="C72" i="14"/>
  <c r="F71" i="14"/>
  <c r="G71" i="14" s="1"/>
  <c r="D71" i="14"/>
  <c r="C84" i="14"/>
  <c r="F83" i="14"/>
  <c r="G83" i="14" s="1"/>
  <c r="D83" i="14"/>
  <c r="D64" i="15"/>
  <c r="C65" i="15"/>
  <c r="F64" i="15"/>
  <c r="G64" i="15" s="1"/>
  <c r="C84" i="15"/>
  <c r="F83" i="15"/>
  <c r="G83" i="15" s="1"/>
  <c r="D83" i="15"/>
  <c r="C71" i="15"/>
  <c r="D70" i="15"/>
  <c r="F70" i="15"/>
  <c r="G70" i="15" s="1"/>
  <c r="C84" i="10"/>
  <c r="F83" i="10"/>
  <c r="G83" i="10" s="1"/>
  <c r="D83" i="10"/>
  <c r="C70" i="10"/>
  <c r="F69" i="10"/>
  <c r="G69" i="10" s="1"/>
  <c r="D69" i="10"/>
  <c r="C64" i="10"/>
  <c r="F63" i="10"/>
  <c r="G63" i="10" s="1"/>
  <c r="D63" i="10"/>
  <c r="C72" i="8"/>
  <c r="F71" i="8"/>
  <c r="G71" i="8" s="1"/>
  <c r="D71" i="8"/>
  <c r="C84" i="8"/>
  <c r="F83" i="8"/>
  <c r="G83" i="8" s="1"/>
  <c r="D83" i="8"/>
  <c r="C64" i="8"/>
  <c r="F63" i="8"/>
  <c r="G63" i="8" s="1"/>
  <c r="D63" i="8"/>
  <c r="C72" i="9"/>
  <c r="F71" i="9"/>
  <c r="G71" i="9" s="1"/>
  <c r="D71" i="9"/>
  <c r="C64" i="9"/>
  <c r="F63" i="9"/>
  <c r="G63" i="9" s="1"/>
  <c r="D63" i="9"/>
  <c r="C84" i="9"/>
  <c r="F83" i="9"/>
  <c r="G83" i="9" s="1"/>
  <c r="D83" i="9"/>
  <c r="C72" i="11"/>
  <c r="F71" i="11"/>
  <c r="G71" i="11" s="1"/>
  <c r="D71" i="11"/>
  <c r="C64" i="11"/>
  <c r="F63" i="11"/>
  <c r="G63" i="11" s="1"/>
  <c r="D63" i="11"/>
  <c r="C84" i="11"/>
  <c r="F83" i="11"/>
  <c r="G83" i="11" s="1"/>
  <c r="D83" i="11"/>
  <c r="C72" i="12"/>
  <c r="F71" i="12"/>
  <c r="G71" i="12" s="1"/>
  <c r="D71" i="12"/>
  <c r="C64" i="12"/>
  <c r="F63" i="12"/>
  <c r="G63" i="12" s="1"/>
  <c r="D63" i="12"/>
  <c r="C84" i="12"/>
  <c r="F83" i="12"/>
  <c r="G83" i="12" s="1"/>
  <c r="D83" i="12"/>
  <c r="C64" i="13"/>
  <c r="F63" i="13"/>
  <c r="G63" i="13" s="1"/>
  <c r="D63" i="13"/>
  <c r="C84" i="13"/>
  <c r="F83" i="13"/>
  <c r="G83" i="13" s="1"/>
  <c r="D83" i="13"/>
  <c r="C72" i="13"/>
  <c r="F71" i="13"/>
  <c r="G71" i="13" s="1"/>
  <c r="D71" i="13"/>
  <c r="C72" i="7"/>
  <c r="F71" i="7"/>
  <c r="G71" i="7" s="1"/>
  <c r="D71" i="7"/>
  <c r="C84" i="7"/>
  <c r="F83" i="7"/>
  <c r="G83" i="7" s="1"/>
  <c r="D83" i="7"/>
  <c r="C64" i="7"/>
  <c r="F63" i="7"/>
  <c r="G63" i="7" s="1"/>
  <c r="D63" i="7"/>
  <c r="D69" i="6"/>
  <c r="C70" i="6"/>
  <c r="F69" i="6"/>
  <c r="G69" i="6" s="1"/>
  <c r="C84" i="6"/>
  <c r="D83" i="6"/>
  <c r="F83" i="6"/>
  <c r="G83" i="6" s="1"/>
  <c r="C64" i="6"/>
  <c r="F63" i="6"/>
  <c r="G63" i="6" s="1"/>
  <c r="D63" i="6"/>
  <c r="C84" i="5"/>
  <c r="D83" i="5"/>
  <c r="F83" i="5"/>
  <c r="G83" i="5" s="1"/>
  <c r="C72" i="5"/>
  <c r="D71" i="5"/>
  <c r="F71" i="5"/>
  <c r="G71" i="5" s="1"/>
  <c r="C64" i="5"/>
  <c r="D63" i="5"/>
  <c r="F63" i="5"/>
  <c r="G63" i="5" s="1"/>
  <c r="C64" i="4"/>
  <c r="D63" i="4"/>
  <c r="F63" i="4"/>
  <c r="G63" i="4" s="1"/>
  <c r="D71" i="4"/>
  <c r="C72" i="4"/>
  <c r="F71" i="4"/>
  <c r="G71" i="4" s="1"/>
  <c r="C84" i="4"/>
  <c r="F83" i="4"/>
  <c r="G83" i="4" s="1"/>
  <c r="D83" i="4"/>
  <c r="C84" i="3"/>
  <c r="F83" i="3"/>
  <c r="G83" i="3" s="1"/>
  <c r="D83" i="3"/>
  <c r="C70" i="3"/>
  <c r="F69" i="3"/>
  <c r="G69" i="3" s="1"/>
  <c r="D69" i="3"/>
  <c r="C64" i="3"/>
  <c r="F63" i="3"/>
  <c r="G63" i="3" s="1"/>
  <c r="D63" i="3"/>
  <c r="O64" i="43"/>
  <c r="R63" i="43"/>
  <c r="S63" i="43" s="1"/>
  <c r="P63" i="43"/>
  <c r="J61" i="43"/>
  <c r="L61" i="43"/>
  <c r="M61" i="43" s="1"/>
  <c r="C64" i="43"/>
  <c r="I63" i="43"/>
  <c r="F63" i="43"/>
  <c r="G63" i="43" s="1"/>
  <c r="D63" i="43"/>
  <c r="L62" i="43"/>
  <c r="M62" i="43" s="1"/>
  <c r="J62" i="43"/>
  <c r="C84" i="43"/>
  <c r="I83" i="43"/>
  <c r="F83" i="43"/>
  <c r="G83" i="43" s="1"/>
  <c r="D83" i="43"/>
  <c r="L70" i="43"/>
  <c r="M70" i="43" s="1"/>
  <c r="J70" i="43"/>
  <c r="J69" i="43"/>
  <c r="L69" i="43"/>
  <c r="M69" i="43" s="1"/>
  <c r="O72" i="43"/>
  <c r="R71" i="43"/>
  <c r="S71" i="43" s="1"/>
  <c r="P71" i="43"/>
  <c r="C72" i="43"/>
  <c r="I71" i="43"/>
  <c r="F71" i="43"/>
  <c r="G71" i="43" s="1"/>
  <c r="D71" i="43"/>
  <c r="P84" i="43"/>
  <c r="R84" i="43"/>
  <c r="S84" i="43" s="1"/>
  <c r="G3" i="2" a="1"/>
  <c r="G3" i="2" s="1"/>
  <c r="H3" i="2"/>
  <c r="D84" i="40" l="1"/>
  <c r="F84" i="40"/>
  <c r="G84" i="40" s="1"/>
  <c r="D64" i="40"/>
  <c r="C65" i="40"/>
  <c r="F64" i="40"/>
  <c r="G64" i="40" s="1"/>
  <c r="D72" i="40"/>
  <c r="C73" i="40"/>
  <c r="F72" i="40"/>
  <c r="G72" i="40" s="1"/>
  <c r="D72" i="39"/>
  <c r="C73" i="39"/>
  <c r="F72" i="39"/>
  <c r="G72" i="39" s="1"/>
  <c r="D64" i="39"/>
  <c r="F64" i="39"/>
  <c r="G64" i="39" s="1"/>
  <c r="C65" i="39"/>
  <c r="D84" i="39"/>
  <c r="F84" i="39"/>
  <c r="G84" i="39" s="1"/>
  <c r="D84" i="38"/>
  <c r="F84" i="38"/>
  <c r="G84" i="38" s="1"/>
  <c r="D64" i="38"/>
  <c r="C65" i="38"/>
  <c r="F64" i="38"/>
  <c r="G64" i="38" s="1"/>
  <c r="D72" i="38"/>
  <c r="C73" i="38"/>
  <c r="F72" i="38"/>
  <c r="G72" i="38" s="1"/>
  <c r="D70" i="37"/>
  <c r="C71" i="37"/>
  <c r="F70" i="37"/>
  <c r="G70" i="37" s="1"/>
  <c r="D64" i="37"/>
  <c r="C65" i="37"/>
  <c r="F64" i="37"/>
  <c r="G64" i="37" s="1"/>
  <c r="D84" i="37"/>
  <c r="F84" i="37"/>
  <c r="G84" i="37" s="1"/>
  <c r="F84" i="36"/>
  <c r="G84" i="36" s="1"/>
  <c r="D84" i="36"/>
  <c r="C66" i="36"/>
  <c r="F65" i="36"/>
  <c r="G65" i="36" s="1"/>
  <c r="D65" i="36"/>
  <c r="C72" i="36"/>
  <c r="F71" i="36"/>
  <c r="G71" i="36" s="1"/>
  <c r="D71" i="36"/>
  <c r="D72" i="35"/>
  <c r="C73" i="35"/>
  <c r="F72" i="35"/>
  <c r="G72" i="35" s="1"/>
  <c r="D84" i="35"/>
  <c r="F84" i="35"/>
  <c r="G84" i="35" s="1"/>
  <c r="D64" i="35"/>
  <c r="C65" i="35"/>
  <c r="F64" i="35"/>
  <c r="G64" i="35" s="1"/>
  <c r="D72" i="34"/>
  <c r="C73" i="34"/>
  <c r="F72" i="34"/>
  <c r="G72" i="34" s="1"/>
  <c r="D84" i="34"/>
  <c r="F84" i="34"/>
  <c r="G84" i="34" s="1"/>
  <c r="D64" i="34"/>
  <c r="C65" i="34"/>
  <c r="F64" i="34"/>
  <c r="G64" i="34" s="1"/>
  <c r="D84" i="33"/>
  <c r="F84" i="33"/>
  <c r="G84" i="33" s="1"/>
  <c r="D64" i="33"/>
  <c r="F64" i="33"/>
  <c r="G64" i="33" s="1"/>
  <c r="C65" i="33"/>
  <c r="D72" i="33"/>
  <c r="C73" i="33"/>
  <c r="F72" i="33"/>
  <c r="G72" i="33" s="1"/>
  <c r="D64" i="32"/>
  <c r="C65" i="32"/>
  <c r="F64" i="32"/>
  <c r="G64" i="32" s="1"/>
  <c r="D84" i="32"/>
  <c r="F84" i="32"/>
  <c r="G84" i="32" s="1"/>
  <c r="D72" i="32"/>
  <c r="C73" i="32"/>
  <c r="F72" i="32"/>
  <c r="G72" i="32" s="1"/>
  <c r="C66" i="31"/>
  <c r="F65" i="31"/>
  <c r="G65" i="31" s="1"/>
  <c r="D65" i="31"/>
  <c r="C72" i="31"/>
  <c r="F71" i="31"/>
  <c r="G71" i="31" s="1"/>
  <c r="D71" i="31"/>
  <c r="F84" i="31"/>
  <c r="G84" i="31" s="1"/>
  <c r="D84" i="31"/>
  <c r="D64" i="30"/>
  <c r="C65" i="30"/>
  <c r="F64" i="30"/>
  <c r="G64" i="30" s="1"/>
  <c r="D72" i="30"/>
  <c r="C73" i="30"/>
  <c r="F72" i="30"/>
  <c r="G72" i="30" s="1"/>
  <c r="D84" i="30"/>
  <c r="F84" i="30"/>
  <c r="G84" i="30" s="1"/>
  <c r="C72" i="29"/>
  <c r="F71" i="29"/>
  <c r="G71" i="29" s="1"/>
  <c r="D71" i="29"/>
  <c r="C66" i="29"/>
  <c r="F65" i="29"/>
  <c r="G65" i="29" s="1"/>
  <c r="D65" i="29"/>
  <c r="D84" i="29"/>
  <c r="F84" i="29"/>
  <c r="G84" i="29" s="1"/>
  <c r="D64" i="28"/>
  <c r="F64" i="28"/>
  <c r="G64" i="28" s="1"/>
  <c r="C65" i="28"/>
  <c r="D84" i="28"/>
  <c r="F84" i="28"/>
  <c r="G84" i="28" s="1"/>
  <c r="D72" i="28"/>
  <c r="C73" i="28"/>
  <c r="F72" i="28"/>
  <c r="G72" i="28" s="1"/>
  <c r="D70" i="27"/>
  <c r="C71" i="27"/>
  <c r="F70" i="27"/>
  <c r="G70" i="27" s="1"/>
  <c r="D64" i="27"/>
  <c r="F64" i="27"/>
  <c r="G64" i="27" s="1"/>
  <c r="C65" i="27"/>
  <c r="D64" i="26"/>
  <c r="F64" i="26"/>
  <c r="G64" i="26" s="1"/>
  <c r="C65" i="26"/>
  <c r="D84" i="26"/>
  <c r="F84" i="26"/>
  <c r="G84" i="26" s="1"/>
  <c r="D72" i="26"/>
  <c r="F72" i="26"/>
  <c r="G72" i="26" s="1"/>
  <c r="C73" i="26"/>
  <c r="C65" i="25"/>
  <c r="F64" i="25"/>
  <c r="G64" i="25" s="1"/>
  <c r="D64" i="25"/>
  <c r="D84" i="25"/>
  <c r="F84" i="25"/>
  <c r="G84" i="25" s="1"/>
  <c r="C73" i="25"/>
  <c r="F72" i="25"/>
  <c r="G72" i="25" s="1"/>
  <c r="D72" i="25"/>
  <c r="D64" i="24"/>
  <c r="F64" i="24"/>
  <c r="G64" i="24" s="1"/>
  <c r="C65" i="24"/>
  <c r="D72" i="24"/>
  <c r="F72" i="24"/>
  <c r="G72" i="24" s="1"/>
  <c r="C73" i="24"/>
  <c r="D84" i="24"/>
  <c r="F84" i="24"/>
  <c r="G84" i="24" s="1"/>
  <c r="C70" i="23"/>
  <c r="F69" i="23"/>
  <c r="G69" i="23" s="1"/>
  <c r="D69" i="23"/>
  <c r="D89" i="23"/>
  <c r="F89" i="23"/>
  <c r="G89" i="23" s="1"/>
  <c r="D77" i="23"/>
  <c r="C78" i="23"/>
  <c r="F77" i="23"/>
  <c r="G77" i="23" s="1"/>
  <c r="D84" i="22"/>
  <c r="F84" i="22"/>
  <c r="G84" i="22" s="1"/>
  <c r="D64" i="22"/>
  <c r="F64" i="22"/>
  <c r="G64" i="22" s="1"/>
  <c r="C65" i="22"/>
  <c r="D72" i="22"/>
  <c r="F72" i="22"/>
  <c r="G72" i="22" s="1"/>
  <c r="C73" i="22"/>
  <c r="D72" i="21"/>
  <c r="C73" i="21"/>
  <c r="F72" i="21"/>
  <c r="G72" i="21" s="1"/>
  <c r="D84" i="21"/>
  <c r="F84" i="21"/>
  <c r="G84" i="21" s="1"/>
  <c r="D64" i="21"/>
  <c r="C65" i="21"/>
  <c r="F64" i="21"/>
  <c r="G64" i="21" s="1"/>
  <c r="D84" i="20"/>
  <c r="F84" i="20"/>
  <c r="G84" i="20" s="1"/>
  <c r="D64" i="20"/>
  <c r="C65" i="20"/>
  <c r="F64" i="20"/>
  <c r="G64" i="20" s="1"/>
  <c r="D72" i="20"/>
  <c r="C73" i="20"/>
  <c r="F72" i="20"/>
  <c r="G72" i="20" s="1"/>
  <c r="D72" i="19"/>
  <c r="C73" i="19"/>
  <c r="F72" i="19"/>
  <c r="G72" i="19" s="1"/>
  <c r="D64" i="19"/>
  <c r="C65" i="19"/>
  <c r="F64" i="19"/>
  <c r="G64" i="19" s="1"/>
  <c r="D84" i="19"/>
  <c r="F84" i="19"/>
  <c r="G84" i="19" s="1"/>
  <c r="D72" i="18"/>
  <c r="C73" i="18"/>
  <c r="F72" i="18"/>
  <c r="G72" i="18" s="1"/>
  <c r="D84" i="18"/>
  <c r="F84" i="18"/>
  <c r="G84" i="18" s="1"/>
  <c r="D64" i="18"/>
  <c r="C65" i="18"/>
  <c r="F64" i="18"/>
  <c r="G64" i="18" s="1"/>
  <c r="D72" i="17"/>
  <c r="C73" i="17"/>
  <c r="F72" i="17"/>
  <c r="G72" i="17" s="1"/>
  <c r="D84" i="17"/>
  <c r="F84" i="17"/>
  <c r="G84" i="17" s="1"/>
  <c r="D64" i="17"/>
  <c r="F64" i="17"/>
  <c r="G64" i="17" s="1"/>
  <c r="C65" i="17"/>
  <c r="D84" i="16"/>
  <c r="F84" i="16"/>
  <c r="G84" i="16" s="1"/>
  <c r="D64" i="16"/>
  <c r="C65" i="16"/>
  <c r="F64" i="16"/>
  <c r="G64" i="16" s="1"/>
  <c r="D72" i="16"/>
  <c r="C73" i="16"/>
  <c r="F72" i="16"/>
  <c r="G72" i="16" s="1"/>
  <c r="D72" i="14"/>
  <c r="F72" i="14"/>
  <c r="G72" i="14" s="1"/>
  <c r="C73" i="14"/>
  <c r="D84" i="14"/>
  <c r="F84" i="14"/>
  <c r="G84" i="14" s="1"/>
  <c r="D64" i="14"/>
  <c r="C65" i="14"/>
  <c r="F64" i="14"/>
  <c r="G64" i="14" s="1"/>
  <c r="C72" i="15"/>
  <c r="F71" i="15"/>
  <c r="G71" i="15" s="1"/>
  <c r="D71" i="15"/>
  <c r="F84" i="15"/>
  <c r="G84" i="15" s="1"/>
  <c r="D84" i="15"/>
  <c r="C66" i="15"/>
  <c r="F65" i="15"/>
  <c r="G65" i="15" s="1"/>
  <c r="D65" i="15"/>
  <c r="D70" i="10"/>
  <c r="F70" i="10"/>
  <c r="G70" i="10" s="1"/>
  <c r="C71" i="10"/>
  <c r="D64" i="10"/>
  <c r="F64" i="10"/>
  <c r="G64" i="10" s="1"/>
  <c r="C65" i="10"/>
  <c r="D84" i="10"/>
  <c r="F84" i="10"/>
  <c r="G84" i="10" s="1"/>
  <c r="D64" i="8"/>
  <c r="F64" i="8"/>
  <c r="G64" i="8" s="1"/>
  <c r="C65" i="8"/>
  <c r="D84" i="8"/>
  <c r="F84" i="8"/>
  <c r="G84" i="8" s="1"/>
  <c r="D72" i="8"/>
  <c r="F72" i="8"/>
  <c r="G72" i="8" s="1"/>
  <c r="C73" i="8"/>
  <c r="D72" i="9"/>
  <c r="C73" i="9"/>
  <c r="F72" i="9"/>
  <c r="G72" i="9" s="1"/>
  <c r="D84" i="9"/>
  <c r="F84" i="9"/>
  <c r="G84" i="9" s="1"/>
  <c r="D64" i="9"/>
  <c r="C65" i="9"/>
  <c r="F64" i="9"/>
  <c r="G64" i="9" s="1"/>
  <c r="D72" i="11"/>
  <c r="C73" i="11"/>
  <c r="F72" i="11"/>
  <c r="G72" i="11" s="1"/>
  <c r="D84" i="11"/>
  <c r="F84" i="11"/>
  <c r="G84" i="11" s="1"/>
  <c r="D64" i="11"/>
  <c r="F64" i="11"/>
  <c r="G64" i="11" s="1"/>
  <c r="C65" i="11"/>
  <c r="D72" i="12"/>
  <c r="C73" i="12"/>
  <c r="F72" i="12"/>
  <c r="G72" i="12" s="1"/>
  <c r="D64" i="12"/>
  <c r="C65" i="12"/>
  <c r="F64" i="12"/>
  <c r="G64" i="12" s="1"/>
  <c r="D84" i="12"/>
  <c r="F84" i="12"/>
  <c r="G84" i="12" s="1"/>
  <c r="D72" i="13"/>
  <c r="F72" i="13"/>
  <c r="G72" i="13" s="1"/>
  <c r="C73" i="13"/>
  <c r="D64" i="13"/>
  <c r="C65" i="13"/>
  <c r="F64" i="13"/>
  <c r="G64" i="13" s="1"/>
  <c r="D84" i="13"/>
  <c r="F84" i="13"/>
  <c r="G84" i="13" s="1"/>
  <c r="D72" i="7"/>
  <c r="C73" i="7"/>
  <c r="F72" i="7"/>
  <c r="G72" i="7" s="1"/>
  <c r="D64" i="7"/>
  <c r="C65" i="7"/>
  <c r="F64" i="7"/>
  <c r="G64" i="7" s="1"/>
  <c r="D84" i="7"/>
  <c r="F84" i="7"/>
  <c r="G84" i="7" s="1"/>
  <c r="D64" i="6"/>
  <c r="F64" i="6"/>
  <c r="G64" i="6" s="1"/>
  <c r="C65" i="6"/>
  <c r="D70" i="6"/>
  <c r="F70" i="6"/>
  <c r="G70" i="6" s="1"/>
  <c r="C71" i="6"/>
  <c r="D84" i="6"/>
  <c r="F84" i="6"/>
  <c r="G84" i="6" s="1"/>
  <c r="D84" i="5"/>
  <c r="F84" i="5"/>
  <c r="G84" i="5" s="1"/>
  <c r="D72" i="5"/>
  <c r="F72" i="5"/>
  <c r="G72" i="5" s="1"/>
  <c r="C73" i="5"/>
  <c r="D64" i="5"/>
  <c r="C65" i="5"/>
  <c r="F64" i="5"/>
  <c r="G64" i="5" s="1"/>
  <c r="D84" i="4"/>
  <c r="F84" i="4"/>
  <c r="G84" i="4" s="1"/>
  <c r="D72" i="4"/>
  <c r="C73" i="4"/>
  <c r="F72" i="4"/>
  <c r="G72" i="4" s="1"/>
  <c r="D64" i="4"/>
  <c r="F64" i="4"/>
  <c r="G64" i="4" s="1"/>
  <c r="C65" i="4"/>
  <c r="D64" i="3"/>
  <c r="F64" i="3"/>
  <c r="G64" i="3" s="1"/>
  <c r="C65" i="3"/>
  <c r="D84" i="3"/>
  <c r="F84" i="3"/>
  <c r="G84" i="3" s="1"/>
  <c r="D70" i="3"/>
  <c r="C71" i="3"/>
  <c r="F70" i="3"/>
  <c r="G70" i="3" s="1"/>
  <c r="J83" i="43"/>
  <c r="L83" i="43"/>
  <c r="M83" i="43" s="1"/>
  <c r="D84" i="43"/>
  <c r="F84" i="43"/>
  <c r="G84" i="43" s="1"/>
  <c r="I84" i="43"/>
  <c r="P72" i="43"/>
  <c r="R72" i="43"/>
  <c r="S72" i="43" s="1"/>
  <c r="O73" i="43"/>
  <c r="D64" i="43"/>
  <c r="C65" i="43"/>
  <c r="I64" i="43"/>
  <c r="F64" i="43"/>
  <c r="G64" i="43" s="1"/>
  <c r="J71" i="43"/>
  <c r="L71" i="43"/>
  <c r="M71" i="43" s="1"/>
  <c r="D72" i="43"/>
  <c r="C73" i="43"/>
  <c r="I72" i="43"/>
  <c r="F72" i="43"/>
  <c r="G72" i="43" s="1"/>
  <c r="P64" i="43"/>
  <c r="R64" i="43"/>
  <c r="S64" i="43" s="1"/>
  <c r="O65" i="43"/>
  <c r="J63" i="43"/>
  <c r="L63" i="43"/>
  <c r="M63" i="43" s="1"/>
  <c r="B12" i="43"/>
  <c r="G12" i="43" s="1"/>
  <c r="G44" i="43"/>
  <c r="H44" i="43" s="1"/>
  <c r="U44" i="43" s="1"/>
  <c r="B44" i="43"/>
  <c r="A44" i="43"/>
  <c r="B43" i="43"/>
  <c r="G43" i="43" s="1"/>
  <c r="H43" i="43" s="1"/>
  <c r="U43" i="43" s="1"/>
  <c r="A43" i="43"/>
  <c r="B42" i="43"/>
  <c r="G42" i="43" s="1"/>
  <c r="H42" i="43" s="1"/>
  <c r="U42" i="43" s="1"/>
  <c r="A42" i="43"/>
  <c r="B41" i="43"/>
  <c r="G41" i="43" s="1"/>
  <c r="H41" i="43" s="1"/>
  <c r="U41" i="43" s="1"/>
  <c r="A41" i="43"/>
  <c r="B40" i="43"/>
  <c r="G40" i="43" s="1"/>
  <c r="H40" i="43" s="1"/>
  <c r="U40" i="43" s="1"/>
  <c r="A40" i="43"/>
  <c r="G39" i="43"/>
  <c r="H39" i="43" s="1"/>
  <c r="U39" i="43" s="1"/>
  <c r="C39" i="43"/>
  <c r="B39" i="43"/>
  <c r="A39" i="43"/>
  <c r="C38" i="43"/>
  <c r="B38" i="43"/>
  <c r="G38" i="43" s="1"/>
  <c r="A38" i="43"/>
  <c r="C37" i="43"/>
  <c r="B37" i="43"/>
  <c r="G37" i="43" s="1"/>
  <c r="H37" i="43" s="1"/>
  <c r="U37" i="43" s="1"/>
  <c r="A37" i="43"/>
  <c r="C36" i="43"/>
  <c r="B36" i="43"/>
  <c r="G36" i="43" s="1"/>
  <c r="A36" i="43"/>
  <c r="C35" i="43"/>
  <c r="B35" i="43"/>
  <c r="G35" i="43" s="1"/>
  <c r="H35" i="43" s="1"/>
  <c r="U35" i="43" s="1"/>
  <c r="A35" i="43"/>
  <c r="C34" i="43"/>
  <c r="B34" i="43"/>
  <c r="G34" i="43" s="1"/>
  <c r="A34" i="43"/>
  <c r="G33" i="43"/>
  <c r="H33" i="43" s="1"/>
  <c r="U33" i="43" s="1"/>
  <c r="C33" i="43"/>
  <c r="B33" i="43"/>
  <c r="A33" i="43"/>
  <c r="C32" i="43"/>
  <c r="B32" i="43"/>
  <c r="G32" i="43" s="1"/>
  <c r="A32" i="43"/>
  <c r="G31" i="43"/>
  <c r="H31" i="43" s="1"/>
  <c r="U31" i="43" s="1"/>
  <c r="C31" i="43"/>
  <c r="B31" i="43"/>
  <c r="A31" i="43"/>
  <c r="C30" i="43"/>
  <c r="B30" i="43"/>
  <c r="G30" i="43" s="1"/>
  <c r="A30" i="43"/>
  <c r="G29" i="43"/>
  <c r="H29" i="43" s="1"/>
  <c r="U29" i="43" s="1"/>
  <c r="C29" i="43"/>
  <c r="B29" i="43"/>
  <c r="A29" i="43"/>
  <c r="C28" i="43"/>
  <c r="B28" i="43"/>
  <c r="G28" i="43" s="1"/>
  <c r="A28" i="43"/>
  <c r="C27" i="43"/>
  <c r="B27" i="43"/>
  <c r="G27" i="43" s="1"/>
  <c r="H27" i="43" s="1"/>
  <c r="U27" i="43" s="1"/>
  <c r="A27" i="43"/>
  <c r="C26" i="43"/>
  <c r="B26" i="43"/>
  <c r="G26" i="43" s="1"/>
  <c r="A26" i="43"/>
  <c r="C25" i="43"/>
  <c r="B25" i="43"/>
  <c r="G25" i="43" s="1"/>
  <c r="H25" i="43" s="1"/>
  <c r="U25" i="43" s="1"/>
  <c r="A25" i="43"/>
  <c r="C24" i="43"/>
  <c r="B24" i="43"/>
  <c r="G24" i="43" s="1"/>
  <c r="A24" i="43"/>
  <c r="G23" i="43"/>
  <c r="H23" i="43" s="1"/>
  <c r="U23" i="43" s="1"/>
  <c r="C23" i="43"/>
  <c r="B23" i="43"/>
  <c r="A23" i="43"/>
  <c r="C22" i="43"/>
  <c r="B22" i="43"/>
  <c r="G22" i="43" s="1"/>
  <c r="A22" i="43"/>
  <c r="C21" i="43"/>
  <c r="B21" i="43"/>
  <c r="G21" i="43" s="1"/>
  <c r="H21" i="43" s="1"/>
  <c r="U21" i="43" s="1"/>
  <c r="A21" i="43"/>
  <c r="C20" i="43"/>
  <c r="B20" i="43"/>
  <c r="G20" i="43" s="1"/>
  <c r="A20" i="43"/>
  <c r="C19" i="43"/>
  <c r="B19" i="43"/>
  <c r="G19" i="43" s="1"/>
  <c r="H19" i="43" s="1"/>
  <c r="U19" i="43" s="1"/>
  <c r="A19" i="43"/>
  <c r="C18" i="43"/>
  <c r="B18" i="43"/>
  <c r="G18" i="43" s="1"/>
  <c r="A18" i="43"/>
  <c r="G17" i="43"/>
  <c r="H17" i="43" s="1"/>
  <c r="U17" i="43" s="1"/>
  <c r="C17" i="43"/>
  <c r="B17" i="43"/>
  <c r="A17" i="43"/>
  <c r="C16" i="43"/>
  <c r="B16" i="43"/>
  <c r="G16" i="43" s="1"/>
  <c r="A16" i="43"/>
  <c r="G15" i="43"/>
  <c r="H15" i="43" s="1"/>
  <c r="U15" i="43" s="1"/>
  <c r="C15" i="43"/>
  <c r="B15" i="43"/>
  <c r="A15" i="43"/>
  <c r="C14" i="43"/>
  <c r="B14" i="43"/>
  <c r="G14" i="43" s="1"/>
  <c r="A14" i="43"/>
  <c r="G13" i="43"/>
  <c r="H13" i="43" s="1"/>
  <c r="U13" i="43" s="1"/>
  <c r="C13" i="43"/>
  <c r="B13" i="43"/>
  <c r="A13" i="43"/>
  <c r="C12" i="43"/>
  <c r="A12" i="43"/>
  <c r="C11" i="43"/>
  <c r="B11" i="43"/>
  <c r="G11" i="43" s="1"/>
  <c r="H11" i="43" s="1"/>
  <c r="U11" i="43" s="1"/>
  <c r="A11" i="43"/>
  <c r="C10" i="43"/>
  <c r="B10" i="43"/>
  <c r="G10" i="43" s="1"/>
  <c r="A10" i="43"/>
  <c r="C9" i="43"/>
  <c r="B9" i="43"/>
  <c r="G9" i="43" s="1"/>
  <c r="H9" i="43" s="1"/>
  <c r="U9" i="43" s="1"/>
  <c r="A9" i="43"/>
  <c r="C8" i="43"/>
  <c r="B8" i="43"/>
  <c r="G8" i="43" s="1"/>
  <c r="A8" i="43"/>
  <c r="C7" i="43"/>
  <c r="B7" i="43"/>
  <c r="G7" i="43" s="1"/>
  <c r="H7" i="43" s="1"/>
  <c r="U7" i="43" s="1"/>
  <c r="A7" i="43"/>
  <c r="G44" i="40"/>
  <c r="H44" i="40" s="1"/>
  <c r="U44" i="40" s="1"/>
  <c r="A44" i="40"/>
  <c r="G43" i="40"/>
  <c r="H43" i="40" s="1"/>
  <c r="U43" i="40" s="1"/>
  <c r="A43" i="40"/>
  <c r="G42" i="40"/>
  <c r="H42" i="40" s="1"/>
  <c r="U42" i="40" s="1"/>
  <c r="A42" i="40"/>
  <c r="G41" i="40"/>
  <c r="H41" i="40" s="1"/>
  <c r="U41" i="40" s="1"/>
  <c r="A41" i="40"/>
  <c r="G40" i="40"/>
  <c r="H40" i="40" s="1"/>
  <c r="U40" i="40" s="1"/>
  <c r="A40" i="40"/>
  <c r="G39" i="40"/>
  <c r="C39" i="40"/>
  <c r="A39" i="40"/>
  <c r="C38" i="40"/>
  <c r="G38" i="40"/>
  <c r="A38" i="40"/>
  <c r="G37" i="40"/>
  <c r="H37" i="40" s="1"/>
  <c r="U37" i="40" s="1"/>
  <c r="C37" i="40"/>
  <c r="A37" i="40"/>
  <c r="C36" i="40"/>
  <c r="G36" i="40"/>
  <c r="A36" i="40"/>
  <c r="G35" i="40"/>
  <c r="C35" i="40"/>
  <c r="A35" i="40"/>
  <c r="C34" i="40"/>
  <c r="G34" i="40"/>
  <c r="A34" i="40"/>
  <c r="G33" i="40"/>
  <c r="H33" i="40" s="1"/>
  <c r="U33" i="40" s="1"/>
  <c r="C33" i="40"/>
  <c r="A33" i="40"/>
  <c r="C32" i="40"/>
  <c r="G32" i="40"/>
  <c r="A32" i="40"/>
  <c r="G31" i="40"/>
  <c r="C31" i="40"/>
  <c r="A31" i="40"/>
  <c r="C30" i="40"/>
  <c r="G30" i="40"/>
  <c r="A30" i="40"/>
  <c r="G29" i="40"/>
  <c r="H29" i="40" s="1"/>
  <c r="U29" i="40" s="1"/>
  <c r="C29" i="40"/>
  <c r="A29" i="40"/>
  <c r="C28" i="40"/>
  <c r="G28" i="40"/>
  <c r="A28" i="40"/>
  <c r="G27" i="40"/>
  <c r="C27" i="40"/>
  <c r="A27" i="40"/>
  <c r="C26" i="40"/>
  <c r="G26" i="40"/>
  <c r="A26" i="40"/>
  <c r="G25" i="40"/>
  <c r="H25" i="40" s="1"/>
  <c r="U25" i="40" s="1"/>
  <c r="C25" i="40"/>
  <c r="A25" i="40"/>
  <c r="C24" i="40"/>
  <c r="G24" i="40"/>
  <c r="A24" i="40"/>
  <c r="G23" i="40"/>
  <c r="C23" i="40"/>
  <c r="A23" i="40"/>
  <c r="C22" i="40"/>
  <c r="G22" i="40"/>
  <c r="A22" i="40"/>
  <c r="G21" i="40"/>
  <c r="H21" i="40" s="1"/>
  <c r="U21" i="40" s="1"/>
  <c r="C21" i="40"/>
  <c r="A21" i="40"/>
  <c r="C20" i="40"/>
  <c r="G20" i="40"/>
  <c r="A20" i="40"/>
  <c r="G19" i="40"/>
  <c r="C19" i="40"/>
  <c r="A19" i="40"/>
  <c r="C18" i="40"/>
  <c r="G18" i="40"/>
  <c r="A18" i="40"/>
  <c r="G17" i="40"/>
  <c r="H17" i="40" s="1"/>
  <c r="U17" i="40" s="1"/>
  <c r="C17" i="40"/>
  <c r="A17" i="40"/>
  <c r="C16" i="40"/>
  <c r="G16" i="40"/>
  <c r="A16" i="40"/>
  <c r="G15" i="40"/>
  <c r="C15" i="40"/>
  <c r="A15" i="40"/>
  <c r="C14" i="40"/>
  <c r="G14" i="40"/>
  <c r="A14" i="40"/>
  <c r="G13" i="40"/>
  <c r="H13" i="40" s="1"/>
  <c r="U13" i="40" s="1"/>
  <c r="C13" i="40"/>
  <c r="A13" i="40"/>
  <c r="C12" i="40"/>
  <c r="G12" i="40"/>
  <c r="A12" i="40"/>
  <c r="G11" i="40"/>
  <c r="C11" i="40"/>
  <c r="A11" i="40"/>
  <c r="C10" i="40"/>
  <c r="G10" i="40"/>
  <c r="A10" i="40"/>
  <c r="G9" i="40"/>
  <c r="H9" i="40" s="1"/>
  <c r="U9" i="40" s="1"/>
  <c r="C9" i="40"/>
  <c r="A9" i="40"/>
  <c r="C8" i="40"/>
  <c r="G8" i="40"/>
  <c r="A8" i="40"/>
  <c r="C7" i="40"/>
  <c r="G7" i="40"/>
  <c r="A7" i="40"/>
  <c r="G44" i="39"/>
  <c r="H44" i="39" s="1"/>
  <c r="U44" i="39" s="1"/>
  <c r="A44" i="39"/>
  <c r="G43" i="39"/>
  <c r="H43" i="39" s="1"/>
  <c r="U43" i="39" s="1"/>
  <c r="A43" i="39"/>
  <c r="G42" i="39"/>
  <c r="H42" i="39" s="1"/>
  <c r="U42" i="39" s="1"/>
  <c r="A42" i="39"/>
  <c r="G41" i="39"/>
  <c r="H41" i="39" s="1"/>
  <c r="U41" i="39" s="1"/>
  <c r="A41" i="39"/>
  <c r="G40" i="39"/>
  <c r="H40" i="39" s="1"/>
  <c r="U40" i="39" s="1"/>
  <c r="A40" i="39"/>
  <c r="G39" i="39"/>
  <c r="C39" i="39"/>
  <c r="A39" i="39"/>
  <c r="C38" i="39"/>
  <c r="G38" i="39"/>
  <c r="H38" i="39" s="1"/>
  <c r="U38" i="39" s="1"/>
  <c r="A38" i="39"/>
  <c r="G37" i="39"/>
  <c r="H37" i="39" s="1"/>
  <c r="U37" i="39" s="1"/>
  <c r="C37" i="39"/>
  <c r="A37" i="39"/>
  <c r="C36" i="39"/>
  <c r="G36" i="39"/>
  <c r="A36" i="39"/>
  <c r="G35" i="39"/>
  <c r="C35" i="39"/>
  <c r="A35" i="39"/>
  <c r="C34" i="39"/>
  <c r="G34" i="39"/>
  <c r="H34" i="39" s="1"/>
  <c r="U34" i="39" s="1"/>
  <c r="A34" i="39"/>
  <c r="G33" i="39"/>
  <c r="H33" i="39" s="1"/>
  <c r="U33" i="39" s="1"/>
  <c r="C33" i="39"/>
  <c r="A33" i="39"/>
  <c r="C32" i="39"/>
  <c r="G32" i="39"/>
  <c r="A32" i="39"/>
  <c r="G31" i="39"/>
  <c r="C31" i="39"/>
  <c r="A31" i="39"/>
  <c r="C30" i="39"/>
  <c r="G30" i="39"/>
  <c r="H30" i="39" s="1"/>
  <c r="U30" i="39" s="1"/>
  <c r="A30" i="39"/>
  <c r="G29" i="39"/>
  <c r="H29" i="39" s="1"/>
  <c r="U29" i="39" s="1"/>
  <c r="C29" i="39"/>
  <c r="A29" i="39"/>
  <c r="C28" i="39"/>
  <c r="G28" i="39"/>
  <c r="A28" i="39"/>
  <c r="G27" i="39"/>
  <c r="C27" i="39"/>
  <c r="A27" i="39"/>
  <c r="C26" i="39"/>
  <c r="G26" i="39"/>
  <c r="H26" i="39" s="1"/>
  <c r="U26" i="39" s="1"/>
  <c r="A26" i="39"/>
  <c r="G25" i="39"/>
  <c r="H25" i="39" s="1"/>
  <c r="U25" i="39" s="1"/>
  <c r="C25" i="39"/>
  <c r="A25" i="39"/>
  <c r="C24" i="39"/>
  <c r="G24" i="39"/>
  <c r="A24" i="39"/>
  <c r="G23" i="39"/>
  <c r="C23" i="39"/>
  <c r="A23" i="39"/>
  <c r="C22" i="39"/>
  <c r="G22" i="39"/>
  <c r="H22" i="39" s="1"/>
  <c r="U22" i="39" s="1"/>
  <c r="A22" i="39"/>
  <c r="G21" i="39"/>
  <c r="H21" i="39" s="1"/>
  <c r="U21" i="39" s="1"/>
  <c r="C21" i="39"/>
  <c r="A21" i="39"/>
  <c r="C20" i="39"/>
  <c r="G20" i="39"/>
  <c r="A20" i="39"/>
  <c r="G19" i="39"/>
  <c r="C19" i="39"/>
  <c r="A19" i="39"/>
  <c r="C18" i="39"/>
  <c r="G18" i="39"/>
  <c r="H18" i="39" s="1"/>
  <c r="U18" i="39" s="1"/>
  <c r="A18" i="39"/>
  <c r="G17" i="39"/>
  <c r="H17" i="39" s="1"/>
  <c r="U17" i="39" s="1"/>
  <c r="C17" i="39"/>
  <c r="A17" i="39"/>
  <c r="C16" i="39"/>
  <c r="G16" i="39"/>
  <c r="A16" i="39"/>
  <c r="G15" i="39"/>
  <c r="C15" i="39"/>
  <c r="A15" i="39"/>
  <c r="C14" i="39"/>
  <c r="G14" i="39"/>
  <c r="H14" i="39" s="1"/>
  <c r="U14" i="39" s="1"/>
  <c r="A14" i="39"/>
  <c r="G13" i="39"/>
  <c r="H13" i="39" s="1"/>
  <c r="U13" i="39" s="1"/>
  <c r="C13" i="39"/>
  <c r="A13" i="39"/>
  <c r="C12" i="39"/>
  <c r="G12" i="39"/>
  <c r="A12" i="39"/>
  <c r="G11" i="39"/>
  <c r="C11" i="39"/>
  <c r="A11" i="39"/>
  <c r="C10" i="39"/>
  <c r="G10" i="39"/>
  <c r="H10" i="39" s="1"/>
  <c r="U10" i="39" s="1"/>
  <c r="A10" i="39"/>
  <c r="G9" i="39"/>
  <c r="H9" i="39" s="1"/>
  <c r="U9" i="39" s="1"/>
  <c r="C9" i="39"/>
  <c r="A9" i="39"/>
  <c r="C8" i="39"/>
  <c r="G8" i="39"/>
  <c r="A8" i="39"/>
  <c r="C7" i="39"/>
  <c r="G7" i="39"/>
  <c r="A7" i="39"/>
  <c r="G44" i="38"/>
  <c r="H44" i="38" s="1"/>
  <c r="U44" i="38" s="1"/>
  <c r="A44" i="38"/>
  <c r="G43" i="38"/>
  <c r="H43" i="38" s="1"/>
  <c r="U43" i="38" s="1"/>
  <c r="A43" i="38"/>
  <c r="G42" i="38"/>
  <c r="H42" i="38" s="1"/>
  <c r="U42" i="38" s="1"/>
  <c r="A42" i="38"/>
  <c r="G41" i="38"/>
  <c r="H41" i="38" s="1"/>
  <c r="U41" i="38" s="1"/>
  <c r="A41" i="38"/>
  <c r="G40" i="38"/>
  <c r="H40" i="38" s="1"/>
  <c r="A40" i="38"/>
  <c r="C39" i="38"/>
  <c r="G39" i="38"/>
  <c r="A39" i="38"/>
  <c r="C38" i="38"/>
  <c r="G38" i="38"/>
  <c r="H38" i="38" s="1"/>
  <c r="U38" i="38" s="1"/>
  <c r="A38" i="38"/>
  <c r="G37" i="38"/>
  <c r="H37" i="38" s="1"/>
  <c r="U37" i="38" s="1"/>
  <c r="C37" i="38"/>
  <c r="A37" i="38"/>
  <c r="G36" i="38"/>
  <c r="C36" i="38"/>
  <c r="A36" i="38"/>
  <c r="C35" i="38"/>
  <c r="G35" i="38"/>
  <c r="A35" i="38"/>
  <c r="C34" i="38"/>
  <c r="G34" i="38"/>
  <c r="H34" i="38" s="1"/>
  <c r="U34" i="38" s="1"/>
  <c r="A34" i="38"/>
  <c r="G33" i="38"/>
  <c r="H33" i="38" s="1"/>
  <c r="U33" i="38" s="1"/>
  <c r="C33" i="38"/>
  <c r="A33" i="38"/>
  <c r="G32" i="38"/>
  <c r="C32" i="38"/>
  <c r="A32" i="38"/>
  <c r="C31" i="38"/>
  <c r="G31" i="38"/>
  <c r="A31" i="38"/>
  <c r="C30" i="38"/>
  <c r="G30" i="38"/>
  <c r="H30" i="38" s="1"/>
  <c r="U30" i="38" s="1"/>
  <c r="A30" i="38"/>
  <c r="G29" i="38"/>
  <c r="H29" i="38" s="1"/>
  <c r="U29" i="38" s="1"/>
  <c r="C29" i="38"/>
  <c r="A29" i="38"/>
  <c r="G28" i="38"/>
  <c r="C28" i="38"/>
  <c r="A28" i="38"/>
  <c r="C27" i="38"/>
  <c r="G27" i="38"/>
  <c r="A27" i="38"/>
  <c r="C26" i="38"/>
  <c r="G26" i="38"/>
  <c r="H26" i="38" s="1"/>
  <c r="U26" i="38" s="1"/>
  <c r="A26" i="38"/>
  <c r="G25" i="38"/>
  <c r="H25" i="38" s="1"/>
  <c r="U25" i="38" s="1"/>
  <c r="C25" i="38"/>
  <c r="A25" i="38"/>
  <c r="G24" i="38"/>
  <c r="C24" i="38"/>
  <c r="A24" i="38"/>
  <c r="C23" i="38"/>
  <c r="G23" i="38"/>
  <c r="A23" i="38"/>
  <c r="C22" i="38"/>
  <c r="G22" i="38"/>
  <c r="H22" i="38" s="1"/>
  <c r="U22" i="38" s="1"/>
  <c r="A22" i="38"/>
  <c r="G21" i="38"/>
  <c r="H21" i="38" s="1"/>
  <c r="U21" i="38" s="1"/>
  <c r="C21" i="38"/>
  <c r="A21" i="38"/>
  <c r="G20" i="38"/>
  <c r="C20" i="38"/>
  <c r="A20" i="38"/>
  <c r="C19" i="38"/>
  <c r="G19" i="38"/>
  <c r="A19" i="38"/>
  <c r="C18" i="38"/>
  <c r="G18" i="38"/>
  <c r="H18" i="38" s="1"/>
  <c r="U18" i="38" s="1"/>
  <c r="A18" i="38"/>
  <c r="G17" i="38"/>
  <c r="H17" i="38" s="1"/>
  <c r="U17" i="38" s="1"/>
  <c r="C17" i="38"/>
  <c r="A17" i="38"/>
  <c r="G16" i="38"/>
  <c r="C16" i="38"/>
  <c r="A16" i="38"/>
  <c r="C15" i="38"/>
  <c r="G15" i="38"/>
  <c r="A15" i="38"/>
  <c r="C14" i="38"/>
  <c r="G14" i="38"/>
  <c r="H14" i="38" s="1"/>
  <c r="U14" i="38" s="1"/>
  <c r="A14" i="38"/>
  <c r="G13" i="38"/>
  <c r="H13" i="38" s="1"/>
  <c r="U13" i="38" s="1"/>
  <c r="C13" i="38"/>
  <c r="A13" i="38"/>
  <c r="G12" i="38"/>
  <c r="C12" i="38"/>
  <c r="A12" i="38"/>
  <c r="C11" i="38"/>
  <c r="G11" i="38"/>
  <c r="A11" i="38"/>
  <c r="C10" i="38"/>
  <c r="G10" i="38"/>
  <c r="H10" i="38" s="1"/>
  <c r="U10" i="38" s="1"/>
  <c r="A10" i="38"/>
  <c r="G9" i="38"/>
  <c r="H9" i="38" s="1"/>
  <c r="U9" i="38" s="1"/>
  <c r="C9" i="38"/>
  <c r="A9" i="38"/>
  <c r="G8" i="38"/>
  <c r="C8" i="38"/>
  <c r="A8" i="38"/>
  <c r="C7" i="38"/>
  <c r="G7" i="38"/>
  <c r="A7" i="38"/>
  <c r="G44" i="37"/>
  <c r="H44" i="37" s="1"/>
  <c r="U44" i="37" s="1"/>
  <c r="A44" i="37"/>
  <c r="G43" i="37"/>
  <c r="H43" i="37" s="1"/>
  <c r="U43" i="37" s="1"/>
  <c r="A43" i="37"/>
  <c r="G42" i="37"/>
  <c r="H42" i="37" s="1"/>
  <c r="U42" i="37" s="1"/>
  <c r="A42" i="37"/>
  <c r="G41" i="37"/>
  <c r="H41" i="37" s="1"/>
  <c r="U41" i="37" s="1"/>
  <c r="A41" i="37"/>
  <c r="G40" i="37"/>
  <c r="H40" i="37" s="1"/>
  <c r="U40" i="37" s="1"/>
  <c r="A40" i="37"/>
  <c r="C39" i="37"/>
  <c r="G39" i="37"/>
  <c r="A39" i="37"/>
  <c r="G38" i="37"/>
  <c r="H38" i="37" s="1"/>
  <c r="U38" i="37" s="1"/>
  <c r="C38" i="37"/>
  <c r="A38" i="37"/>
  <c r="G37" i="37"/>
  <c r="H37" i="37" s="1"/>
  <c r="U37" i="37" s="1"/>
  <c r="C37" i="37"/>
  <c r="A37" i="37"/>
  <c r="C36" i="37"/>
  <c r="G36" i="37"/>
  <c r="H36" i="37" s="1"/>
  <c r="U36" i="37" s="1"/>
  <c r="A36" i="37"/>
  <c r="C35" i="37"/>
  <c r="G35" i="37"/>
  <c r="A35" i="37"/>
  <c r="G34" i="37"/>
  <c r="H34" i="37" s="1"/>
  <c r="U34" i="37" s="1"/>
  <c r="C34" i="37"/>
  <c r="A34" i="37"/>
  <c r="G33" i="37"/>
  <c r="H33" i="37" s="1"/>
  <c r="U33" i="37" s="1"/>
  <c r="C33" i="37"/>
  <c r="A33" i="37"/>
  <c r="C32" i="37"/>
  <c r="G32" i="37"/>
  <c r="H32" i="37" s="1"/>
  <c r="U32" i="37" s="1"/>
  <c r="A32" i="37"/>
  <c r="C31" i="37"/>
  <c r="G31" i="37"/>
  <c r="A31" i="37"/>
  <c r="G30" i="37"/>
  <c r="H30" i="37" s="1"/>
  <c r="U30" i="37" s="1"/>
  <c r="C30" i="37"/>
  <c r="A30" i="37"/>
  <c r="G29" i="37"/>
  <c r="H29" i="37" s="1"/>
  <c r="U29" i="37" s="1"/>
  <c r="C29" i="37"/>
  <c r="A29" i="37"/>
  <c r="C28" i="37"/>
  <c r="G28" i="37"/>
  <c r="H28" i="37" s="1"/>
  <c r="U28" i="37" s="1"/>
  <c r="A28" i="37"/>
  <c r="C27" i="37"/>
  <c r="G27" i="37"/>
  <c r="A27" i="37"/>
  <c r="G26" i="37"/>
  <c r="H26" i="37" s="1"/>
  <c r="U26" i="37" s="1"/>
  <c r="C26" i="37"/>
  <c r="A26" i="37"/>
  <c r="G25" i="37"/>
  <c r="H25" i="37" s="1"/>
  <c r="U25" i="37" s="1"/>
  <c r="C25" i="37"/>
  <c r="A25" i="37"/>
  <c r="C24" i="37"/>
  <c r="G24" i="37"/>
  <c r="H24" i="37" s="1"/>
  <c r="U24" i="37" s="1"/>
  <c r="A24" i="37"/>
  <c r="C23" i="37"/>
  <c r="G23" i="37"/>
  <c r="A23" i="37"/>
  <c r="C22" i="37"/>
  <c r="G22" i="37"/>
  <c r="H22" i="37" s="1"/>
  <c r="U22" i="37" s="1"/>
  <c r="A22" i="37"/>
  <c r="G21" i="37"/>
  <c r="H21" i="37" s="1"/>
  <c r="U21" i="37" s="1"/>
  <c r="C21" i="37"/>
  <c r="A21" i="37"/>
  <c r="C20" i="37"/>
  <c r="G20" i="37"/>
  <c r="H20" i="37" s="1"/>
  <c r="U20" i="37" s="1"/>
  <c r="A20" i="37"/>
  <c r="C19" i="37"/>
  <c r="G19" i="37"/>
  <c r="A19" i="37"/>
  <c r="C18" i="37"/>
  <c r="G18" i="37"/>
  <c r="H18" i="37" s="1"/>
  <c r="U18" i="37" s="1"/>
  <c r="A18" i="37"/>
  <c r="G17" i="37"/>
  <c r="H17" i="37" s="1"/>
  <c r="U17" i="37" s="1"/>
  <c r="C17" i="37"/>
  <c r="A17" i="37"/>
  <c r="C16" i="37"/>
  <c r="G16" i="37"/>
  <c r="H16" i="37" s="1"/>
  <c r="U16" i="37" s="1"/>
  <c r="A16" i="37"/>
  <c r="C15" i="37"/>
  <c r="G15" i="37"/>
  <c r="A15" i="37"/>
  <c r="C14" i="37"/>
  <c r="G14" i="37"/>
  <c r="H14" i="37" s="1"/>
  <c r="U14" i="37" s="1"/>
  <c r="A14" i="37"/>
  <c r="G13" i="37"/>
  <c r="H13" i="37" s="1"/>
  <c r="U13" i="37" s="1"/>
  <c r="C13" i="37"/>
  <c r="A13" i="37"/>
  <c r="C12" i="37"/>
  <c r="G12" i="37"/>
  <c r="H12" i="37" s="1"/>
  <c r="U12" i="37" s="1"/>
  <c r="A12" i="37"/>
  <c r="C11" i="37"/>
  <c r="G11" i="37"/>
  <c r="A11" i="37"/>
  <c r="C10" i="37"/>
  <c r="G10" i="37"/>
  <c r="H10" i="37" s="1"/>
  <c r="U10" i="37" s="1"/>
  <c r="A10" i="37"/>
  <c r="G9" i="37"/>
  <c r="H9" i="37" s="1"/>
  <c r="U9" i="37" s="1"/>
  <c r="C9" i="37"/>
  <c r="A9" i="37"/>
  <c r="C8" i="37"/>
  <c r="G8" i="37"/>
  <c r="H8" i="37" s="1"/>
  <c r="A8" i="37"/>
  <c r="C7" i="37"/>
  <c r="G7" i="37"/>
  <c r="A7" i="37"/>
  <c r="G44" i="36"/>
  <c r="H44" i="36" s="1"/>
  <c r="U44" i="36" s="1"/>
  <c r="A44" i="36"/>
  <c r="G43" i="36"/>
  <c r="H43" i="36" s="1"/>
  <c r="U43" i="36" s="1"/>
  <c r="A43" i="36"/>
  <c r="G42" i="36"/>
  <c r="H42" i="36" s="1"/>
  <c r="U42" i="36" s="1"/>
  <c r="A42" i="36"/>
  <c r="G41" i="36"/>
  <c r="H41" i="36" s="1"/>
  <c r="U41" i="36" s="1"/>
  <c r="A41" i="36"/>
  <c r="G40" i="36"/>
  <c r="H40" i="36" s="1"/>
  <c r="U40" i="36" s="1"/>
  <c r="A40" i="36"/>
  <c r="G39" i="36"/>
  <c r="C39" i="36"/>
  <c r="A39" i="36"/>
  <c r="C38" i="36"/>
  <c r="G38" i="36"/>
  <c r="H38" i="36" s="1"/>
  <c r="A38" i="36"/>
  <c r="G37" i="36"/>
  <c r="H37" i="36" s="1"/>
  <c r="U37" i="36" s="1"/>
  <c r="C37" i="36"/>
  <c r="A37" i="36"/>
  <c r="C36" i="36"/>
  <c r="G36" i="36"/>
  <c r="A36" i="36"/>
  <c r="G35" i="36"/>
  <c r="C35" i="36"/>
  <c r="A35" i="36"/>
  <c r="C34" i="36"/>
  <c r="G34" i="36"/>
  <c r="H34" i="36" s="1"/>
  <c r="U34" i="36" s="1"/>
  <c r="A34" i="36"/>
  <c r="G33" i="36"/>
  <c r="H33" i="36" s="1"/>
  <c r="U33" i="36" s="1"/>
  <c r="C33" i="36"/>
  <c r="A33" i="36"/>
  <c r="C32" i="36"/>
  <c r="G32" i="36"/>
  <c r="A32" i="36"/>
  <c r="G31" i="36"/>
  <c r="C31" i="36"/>
  <c r="A31" i="36"/>
  <c r="C30" i="36"/>
  <c r="G30" i="36"/>
  <c r="H30" i="36" s="1"/>
  <c r="U30" i="36" s="1"/>
  <c r="A30" i="36"/>
  <c r="G29" i="36"/>
  <c r="H29" i="36" s="1"/>
  <c r="U29" i="36" s="1"/>
  <c r="C29" i="36"/>
  <c r="A29" i="36"/>
  <c r="C28" i="36"/>
  <c r="G28" i="36"/>
  <c r="A28" i="36"/>
  <c r="G27" i="36"/>
  <c r="C27" i="36"/>
  <c r="A27" i="36"/>
  <c r="C26" i="36"/>
  <c r="G26" i="36"/>
  <c r="H26" i="36" s="1"/>
  <c r="U26" i="36" s="1"/>
  <c r="A26" i="36"/>
  <c r="G25" i="36"/>
  <c r="H25" i="36" s="1"/>
  <c r="U25" i="36" s="1"/>
  <c r="C25" i="36"/>
  <c r="A25" i="36"/>
  <c r="C24" i="36"/>
  <c r="G24" i="36"/>
  <c r="A24" i="36"/>
  <c r="G23" i="36"/>
  <c r="C23" i="36"/>
  <c r="A23" i="36"/>
  <c r="C22" i="36"/>
  <c r="G22" i="36"/>
  <c r="H22" i="36" s="1"/>
  <c r="U22" i="36" s="1"/>
  <c r="A22" i="36"/>
  <c r="G21" i="36"/>
  <c r="H21" i="36" s="1"/>
  <c r="U21" i="36" s="1"/>
  <c r="C21" i="36"/>
  <c r="A21" i="36"/>
  <c r="C20" i="36"/>
  <c r="G20" i="36"/>
  <c r="A20" i="36"/>
  <c r="G19" i="36"/>
  <c r="C19" i="36"/>
  <c r="A19" i="36"/>
  <c r="C18" i="36"/>
  <c r="G18" i="36"/>
  <c r="H18" i="36" s="1"/>
  <c r="U18" i="36" s="1"/>
  <c r="A18" i="36"/>
  <c r="G17" i="36"/>
  <c r="H17" i="36" s="1"/>
  <c r="U17" i="36" s="1"/>
  <c r="C17" i="36"/>
  <c r="A17" i="36"/>
  <c r="C16" i="36"/>
  <c r="G16" i="36"/>
  <c r="A16" i="36"/>
  <c r="G15" i="36"/>
  <c r="C15" i="36"/>
  <c r="A15" i="36"/>
  <c r="C14" i="36"/>
  <c r="G14" i="36"/>
  <c r="H14" i="36" s="1"/>
  <c r="U14" i="36" s="1"/>
  <c r="A14" i="36"/>
  <c r="G13" i="36"/>
  <c r="H13" i="36" s="1"/>
  <c r="U13" i="36" s="1"/>
  <c r="C13" i="36"/>
  <c r="A13" i="36"/>
  <c r="C12" i="36"/>
  <c r="G12" i="36"/>
  <c r="A12" i="36"/>
  <c r="G11" i="36"/>
  <c r="C11" i="36"/>
  <c r="A11" i="36"/>
  <c r="C10" i="36"/>
  <c r="G10" i="36"/>
  <c r="H10" i="36" s="1"/>
  <c r="U10" i="36" s="1"/>
  <c r="A10" i="36"/>
  <c r="G9" i="36"/>
  <c r="H9" i="36" s="1"/>
  <c r="U9" i="36" s="1"/>
  <c r="C9" i="36"/>
  <c r="A9" i="36"/>
  <c r="C8" i="36"/>
  <c r="G8" i="36"/>
  <c r="A8" i="36"/>
  <c r="G7" i="36"/>
  <c r="C7" i="36"/>
  <c r="A7" i="36"/>
  <c r="G44" i="35"/>
  <c r="H44" i="35" s="1"/>
  <c r="U44" i="35" s="1"/>
  <c r="A44" i="35"/>
  <c r="G43" i="35"/>
  <c r="H43" i="35" s="1"/>
  <c r="U43" i="35" s="1"/>
  <c r="A43" i="35"/>
  <c r="G42" i="35"/>
  <c r="H42" i="35" s="1"/>
  <c r="U42" i="35" s="1"/>
  <c r="A42" i="35"/>
  <c r="G41" i="35"/>
  <c r="H41" i="35" s="1"/>
  <c r="U41" i="35" s="1"/>
  <c r="A41" i="35"/>
  <c r="G40" i="35"/>
  <c r="H40" i="35" s="1"/>
  <c r="U40" i="35" s="1"/>
  <c r="A40" i="35"/>
  <c r="C39" i="35"/>
  <c r="G39" i="35"/>
  <c r="A39" i="35"/>
  <c r="C38" i="35"/>
  <c r="G38" i="35"/>
  <c r="H38" i="35" s="1"/>
  <c r="U38" i="35" s="1"/>
  <c r="A38" i="35"/>
  <c r="C37" i="35"/>
  <c r="G37" i="35"/>
  <c r="H37" i="35" s="1"/>
  <c r="U37" i="35" s="1"/>
  <c r="A37" i="35"/>
  <c r="G36" i="35"/>
  <c r="C36" i="35"/>
  <c r="A36" i="35"/>
  <c r="C35" i="35"/>
  <c r="G35" i="35"/>
  <c r="A35" i="35"/>
  <c r="C34" i="35"/>
  <c r="G34" i="35"/>
  <c r="H34" i="35" s="1"/>
  <c r="U34" i="35" s="1"/>
  <c r="A34" i="35"/>
  <c r="C33" i="35"/>
  <c r="G33" i="35"/>
  <c r="H33" i="35" s="1"/>
  <c r="A33" i="35"/>
  <c r="G32" i="35"/>
  <c r="C32" i="35"/>
  <c r="A32" i="35"/>
  <c r="C31" i="35"/>
  <c r="G31" i="35"/>
  <c r="A31" i="35"/>
  <c r="C30" i="35"/>
  <c r="G30" i="35"/>
  <c r="H30" i="35" s="1"/>
  <c r="U30" i="35" s="1"/>
  <c r="A30" i="35"/>
  <c r="G29" i="35"/>
  <c r="H29" i="35" s="1"/>
  <c r="U29" i="35" s="1"/>
  <c r="C29" i="35"/>
  <c r="A29" i="35"/>
  <c r="G28" i="35"/>
  <c r="C28" i="35"/>
  <c r="A28" i="35"/>
  <c r="C27" i="35"/>
  <c r="G27" i="35"/>
  <c r="A27" i="35"/>
  <c r="C26" i="35"/>
  <c r="G26" i="35"/>
  <c r="H26" i="35" s="1"/>
  <c r="U26" i="35" s="1"/>
  <c r="A26" i="35"/>
  <c r="G25" i="35"/>
  <c r="H25" i="35" s="1"/>
  <c r="U25" i="35" s="1"/>
  <c r="C25" i="35"/>
  <c r="A25" i="35"/>
  <c r="G24" i="35"/>
  <c r="C24" i="35"/>
  <c r="A24" i="35"/>
  <c r="C23" i="35"/>
  <c r="G23" i="35"/>
  <c r="A23" i="35"/>
  <c r="C22" i="35"/>
  <c r="G22" i="35"/>
  <c r="H22" i="35" s="1"/>
  <c r="U22" i="35" s="1"/>
  <c r="A22" i="35"/>
  <c r="G21" i="35"/>
  <c r="H21" i="35" s="1"/>
  <c r="U21" i="35" s="1"/>
  <c r="C21" i="35"/>
  <c r="A21" i="35"/>
  <c r="G20" i="35"/>
  <c r="C20" i="35"/>
  <c r="A20" i="35"/>
  <c r="C19" i="35"/>
  <c r="G19" i="35"/>
  <c r="A19" i="35"/>
  <c r="G18" i="35"/>
  <c r="H18" i="35" s="1"/>
  <c r="U18" i="35" s="1"/>
  <c r="C18" i="35"/>
  <c r="A18" i="35"/>
  <c r="C17" i="35"/>
  <c r="G17" i="35"/>
  <c r="H17" i="35" s="1"/>
  <c r="U17" i="35" s="1"/>
  <c r="A17" i="35"/>
  <c r="G16" i="35"/>
  <c r="C16" i="35"/>
  <c r="A16" i="35"/>
  <c r="C15" i="35"/>
  <c r="G15" i="35"/>
  <c r="A15" i="35"/>
  <c r="G14" i="35"/>
  <c r="H14" i="35" s="1"/>
  <c r="U14" i="35" s="1"/>
  <c r="C14" i="35"/>
  <c r="A14" i="35"/>
  <c r="C13" i="35"/>
  <c r="G13" i="35"/>
  <c r="H13" i="35" s="1"/>
  <c r="U13" i="35" s="1"/>
  <c r="A13" i="35"/>
  <c r="G12" i="35"/>
  <c r="C12" i="35"/>
  <c r="A12" i="35"/>
  <c r="C11" i="35"/>
  <c r="G11" i="35"/>
  <c r="A11" i="35"/>
  <c r="G10" i="35"/>
  <c r="H10" i="35" s="1"/>
  <c r="U10" i="35" s="1"/>
  <c r="C10" i="35"/>
  <c r="A10" i="35"/>
  <c r="C9" i="35"/>
  <c r="G9" i="35"/>
  <c r="H9" i="35" s="1"/>
  <c r="U9" i="35" s="1"/>
  <c r="A9" i="35"/>
  <c r="G8" i="35"/>
  <c r="C8" i="35"/>
  <c r="A8" i="35"/>
  <c r="C7" i="35"/>
  <c r="G7" i="35"/>
  <c r="A7" i="35"/>
  <c r="G44" i="34"/>
  <c r="H44" i="34" s="1"/>
  <c r="U44" i="34" s="1"/>
  <c r="A44" i="34"/>
  <c r="G43" i="34"/>
  <c r="H43" i="34" s="1"/>
  <c r="U43" i="34" s="1"/>
  <c r="A43" i="34"/>
  <c r="G42" i="34"/>
  <c r="H42" i="34" s="1"/>
  <c r="U42" i="34" s="1"/>
  <c r="A42" i="34"/>
  <c r="G41" i="34"/>
  <c r="H41" i="34" s="1"/>
  <c r="U41" i="34" s="1"/>
  <c r="A41" i="34"/>
  <c r="G40" i="34"/>
  <c r="H40" i="34" s="1"/>
  <c r="U40" i="34" s="1"/>
  <c r="A40" i="34"/>
  <c r="G39" i="34"/>
  <c r="C39" i="34"/>
  <c r="A39" i="34"/>
  <c r="C38" i="34"/>
  <c r="G38" i="34"/>
  <c r="A38" i="34"/>
  <c r="C37" i="34"/>
  <c r="G37" i="34"/>
  <c r="H37" i="34" s="1"/>
  <c r="A37" i="34"/>
  <c r="C36" i="34"/>
  <c r="G36" i="34"/>
  <c r="A36" i="34"/>
  <c r="G35" i="34"/>
  <c r="H35" i="34" s="1"/>
  <c r="U35" i="34" s="1"/>
  <c r="C35" i="34"/>
  <c r="A35" i="34"/>
  <c r="C34" i="34"/>
  <c r="G34" i="34"/>
  <c r="A34" i="34"/>
  <c r="C33" i="34"/>
  <c r="G33" i="34"/>
  <c r="H33" i="34" s="1"/>
  <c r="U33" i="34" s="1"/>
  <c r="A33" i="34"/>
  <c r="C32" i="34"/>
  <c r="G32" i="34"/>
  <c r="A32" i="34"/>
  <c r="C31" i="34"/>
  <c r="G31" i="34"/>
  <c r="H31" i="34" s="1"/>
  <c r="U31" i="34" s="1"/>
  <c r="A31" i="34"/>
  <c r="C30" i="34"/>
  <c r="G30" i="34"/>
  <c r="A30" i="34"/>
  <c r="G29" i="34"/>
  <c r="H29" i="34" s="1"/>
  <c r="U29" i="34" s="1"/>
  <c r="C29" i="34"/>
  <c r="A29" i="34"/>
  <c r="C28" i="34"/>
  <c r="G28" i="34"/>
  <c r="A28" i="34"/>
  <c r="C27" i="34"/>
  <c r="G27" i="34"/>
  <c r="H27" i="34" s="1"/>
  <c r="U27" i="34" s="1"/>
  <c r="A27" i="34"/>
  <c r="C26" i="34"/>
  <c r="G26" i="34"/>
  <c r="A26" i="34"/>
  <c r="G25" i="34"/>
  <c r="H25" i="34" s="1"/>
  <c r="U25" i="34" s="1"/>
  <c r="C25" i="34"/>
  <c r="A25" i="34"/>
  <c r="C24" i="34"/>
  <c r="G24" i="34"/>
  <c r="A24" i="34"/>
  <c r="C23" i="34"/>
  <c r="G23" i="34"/>
  <c r="H23" i="34" s="1"/>
  <c r="U23" i="34" s="1"/>
  <c r="A23" i="34"/>
  <c r="C22" i="34"/>
  <c r="G22" i="34"/>
  <c r="A22" i="34"/>
  <c r="G21" i="34"/>
  <c r="H21" i="34" s="1"/>
  <c r="U21" i="34" s="1"/>
  <c r="C21" i="34"/>
  <c r="A21" i="34"/>
  <c r="C20" i="34"/>
  <c r="G20" i="34"/>
  <c r="A20" i="34"/>
  <c r="C19" i="34"/>
  <c r="G19" i="34"/>
  <c r="H19" i="34" s="1"/>
  <c r="U19" i="34" s="1"/>
  <c r="A19" i="34"/>
  <c r="C18" i="34"/>
  <c r="G18" i="34"/>
  <c r="A18" i="34"/>
  <c r="G17" i="34"/>
  <c r="H17" i="34" s="1"/>
  <c r="U17" i="34" s="1"/>
  <c r="C17" i="34"/>
  <c r="A17" i="34"/>
  <c r="C16" i="34"/>
  <c r="G16" i="34"/>
  <c r="A16" i="34"/>
  <c r="C15" i="34"/>
  <c r="G15" i="34"/>
  <c r="H15" i="34" s="1"/>
  <c r="U15" i="34" s="1"/>
  <c r="A15" i="34"/>
  <c r="C14" i="34"/>
  <c r="G14" i="34"/>
  <c r="A14" i="34"/>
  <c r="G13" i="34"/>
  <c r="H13" i="34" s="1"/>
  <c r="U13" i="34" s="1"/>
  <c r="C13" i="34"/>
  <c r="A13" i="34"/>
  <c r="C12" i="34"/>
  <c r="G12" i="34"/>
  <c r="A12" i="34"/>
  <c r="C11" i="34"/>
  <c r="G11" i="34"/>
  <c r="H11" i="34" s="1"/>
  <c r="U11" i="34" s="1"/>
  <c r="A11" i="34"/>
  <c r="C10" i="34"/>
  <c r="G10" i="34"/>
  <c r="A10" i="34"/>
  <c r="G9" i="34"/>
  <c r="H9" i="34" s="1"/>
  <c r="U9" i="34" s="1"/>
  <c r="C9" i="34"/>
  <c r="A9" i="34"/>
  <c r="C8" i="34"/>
  <c r="G8" i="34"/>
  <c r="A8" i="34"/>
  <c r="G7" i="34"/>
  <c r="C7" i="34"/>
  <c r="A7" i="34"/>
  <c r="G44" i="33"/>
  <c r="H44" i="33" s="1"/>
  <c r="U44" i="33" s="1"/>
  <c r="A44" i="33"/>
  <c r="G43" i="33"/>
  <c r="H43" i="33" s="1"/>
  <c r="U43" i="33" s="1"/>
  <c r="A43" i="33"/>
  <c r="G42" i="33"/>
  <c r="H42" i="33" s="1"/>
  <c r="U42" i="33" s="1"/>
  <c r="A42" i="33"/>
  <c r="G41" i="33"/>
  <c r="H41" i="33" s="1"/>
  <c r="U41" i="33" s="1"/>
  <c r="A41" i="33"/>
  <c r="G40" i="33"/>
  <c r="H40" i="33" s="1"/>
  <c r="U40" i="33" s="1"/>
  <c r="A40" i="33"/>
  <c r="C39" i="33"/>
  <c r="G39" i="33"/>
  <c r="A39" i="33"/>
  <c r="G38" i="33"/>
  <c r="H38" i="33" s="1"/>
  <c r="U38" i="33" s="1"/>
  <c r="C38" i="33"/>
  <c r="A38" i="33"/>
  <c r="C37" i="33"/>
  <c r="G37" i="33"/>
  <c r="H37" i="33" s="1"/>
  <c r="A37" i="33"/>
  <c r="C36" i="33"/>
  <c r="G36" i="33"/>
  <c r="A36" i="33"/>
  <c r="G35" i="33"/>
  <c r="C35" i="33"/>
  <c r="A35" i="33"/>
  <c r="G34" i="33"/>
  <c r="H34" i="33" s="1"/>
  <c r="U34" i="33" s="1"/>
  <c r="C34" i="33"/>
  <c r="A34" i="33"/>
  <c r="G33" i="33"/>
  <c r="H33" i="33" s="1"/>
  <c r="U33" i="33" s="1"/>
  <c r="C33" i="33"/>
  <c r="A33" i="33"/>
  <c r="C32" i="33"/>
  <c r="G32" i="33"/>
  <c r="A32" i="33"/>
  <c r="G31" i="33"/>
  <c r="C31" i="33"/>
  <c r="A31" i="33"/>
  <c r="G30" i="33"/>
  <c r="H30" i="33" s="1"/>
  <c r="U30" i="33" s="1"/>
  <c r="C30" i="33"/>
  <c r="A30" i="33"/>
  <c r="G29" i="33"/>
  <c r="H29" i="33" s="1"/>
  <c r="U29" i="33" s="1"/>
  <c r="C29" i="33"/>
  <c r="A29" i="33"/>
  <c r="C28" i="33"/>
  <c r="G28" i="33"/>
  <c r="A28" i="33"/>
  <c r="G27" i="33"/>
  <c r="C27" i="33"/>
  <c r="A27" i="33"/>
  <c r="G26" i="33"/>
  <c r="H26" i="33" s="1"/>
  <c r="U26" i="33" s="1"/>
  <c r="C26" i="33"/>
  <c r="A26" i="33"/>
  <c r="G25" i="33"/>
  <c r="H25" i="33" s="1"/>
  <c r="U25" i="33" s="1"/>
  <c r="C25" i="33"/>
  <c r="A25" i="33"/>
  <c r="C24" i="33"/>
  <c r="G24" i="33"/>
  <c r="A24" i="33"/>
  <c r="G23" i="33"/>
  <c r="C23" i="33"/>
  <c r="A23" i="33"/>
  <c r="G22" i="33"/>
  <c r="H22" i="33" s="1"/>
  <c r="U22" i="33" s="1"/>
  <c r="C22" i="33"/>
  <c r="A22" i="33"/>
  <c r="G21" i="33"/>
  <c r="H21" i="33" s="1"/>
  <c r="U21" i="33" s="1"/>
  <c r="C21" i="33"/>
  <c r="A21" i="33"/>
  <c r="C20" i="33"/>
  <c r="G20" i="33"/>
  <c r="A20" i="33"/>
  <c r="G19" i="33"/>
  <c r="C19" i="33"/>
  <c r="A19" i="33"/>
  <c r="G18" i="33"/>
  <c r="H18" i="33" s="1"/>
  <c r="U18" i="33" s="1"/>
  <c r="C18" i="33"/>
  <c r="A18" i="33"/>
  <c r="G17" i="33"/>
  <c r="H17" i="33" s="1"/>
  <c r="U17" i="33" s="1"/>
  <c r="C17" i="33"/>
  <c r="A17" i="33"/>
  <c r="C16" i="33"/>
  <c r="G16" i="33"/>
  <c r="A16" i="33"/>
  <c r="G15" i="33"/>
  <c r="C15" i="33"/>
  <c r="A15" i="33"/>
  <c r="G14" i="33"/>
  <c r="H14" i="33" s="1"/>
  <c r="U14" i="33" s="1"/>
  <c r="C14" i="33"/>
  <c r="A14" i="33"/>
  <c r="G13" i="33"/>
  <c r="H13" i="33" s="1"/>
  <c r="U13" i="33" s="1"/>
  <c r="C13" i="33"/>
  <c r="A13" i="33"/>
  <c r="C12" i="33"/>
  <c r="G12" i="33"/>
  <c r="A12" i="33"/>
  <c r="G11" i="33"/>
  <c r="C11" i="33"/>
  <c r="A11" i="33"/>
  <c r="G10" i="33"/>
  <c r="H10" i="33" s="1"/>
  <c r="U10" i="33" s="1"/>
  <c r="C10" i="33"/>
  <c r="A10" i="33"/>
  <c r="G9" i="33"/>
  <c r="H9" i="33" s="1"/>
  <c r="U9" i="33" s="1"/>
  <c r="C9" i="33"/>
  <c r="A9" i="33"/>
  <c r="C8" i="33"/>
  <c r="G8" i="33"/>
  <c r="A8" i="33"/>
  <c r="G7" i="33"/>
  <c r="C7" i="33"/>
  <c r="A7" i="33"/>
  <c r="G44" i="32"/>
  <c r="H44" i="32" s="1"/>
  <c r="U44" i="32" s="1"/>
  <c r="A44" i="32"/>
  <c r="G43" i="32"/>
  <c r="H43" i="32" s="1"/>
  <c r="U43" i="32" s="1"/>
  <c r="A43" i="32"/>
  <c r="G42" i="32"/>
  <c r="H42" i="32" s="1"/>
  <c r="A42" i="32"/>
  <c r="G41" i="32"/>
  <c r="H41" i="32" s="1"/>
  <c r="U41" i="32" s="1"/>
  <c r="A41" i="32"/>
  <c r="G40" i="32"/>
  <c r="H40" i="32" s="1"/>
  <c r="U40" i="32" s="1"/>
  <c r="A40" i="32"/>
  <c r="C39" i="32"/>
  <c r="G39" i="32"/>
  <c r="A39" i="32"/>
  <c r="G38" i="32"/>
  <c r="H38" i="32" s="1"/>
  <c r="U38" i="32" s="1"/>
  <c r="C38" i="32"/>
  <c r="A38" i="32"/>
  <c r="C37" i="32"/>
  <c r="G37" i="32"/>
  <c r="H37" i="32" s="1"/>
  <c r="U37" i="32" s="1"/>
  <c r="A37" i="32"/>
  <c r="G36" i="32"/>
  <c r="C36" i="32"/>
  <c r="A36" i="32"/>
  <c r="C35" i="32"/>
  <c r="G35" i="32"/>
  <c r="A35" i="32"/>
  <c r="G34" i="32"/>
  <c r="H34" i="32" s="1"/>
  <c r="U34" i="32" s="1"/>
  <c r="C34" i="32"/>
  <c r="A34" i="32"/>
  <c r="C33" i="32"/>
  <c r="G33" i="32"/>
  <c r="H33" i="32" s="1"/>
  <c r="U33" i="32" s="1"/>
  <c r="A33" i="32"/>
  <c r="G32" i="32"/>
  <c r="C32" i="32"/>
  <c r="A32" i="32"/>
  <c r="C31" i="32"/>
  <c r="G31" i="32"/>
  <c r="A31" i="32"/>
  <c r="G30" i="32"/>
  <c r="H30" i="32" s="1"/>
  <c r="U30" i="32" s="1"/>
  <c r="C30" i="32"/>
  <c r="A30" i="32"/>
  <c r="C29" i="32"/>
  <c r="G29" i="32"/>
  <c r="H29" i="32" s="1"/>
  <c r="U29" i="32" s="1"/>
  <c r="A29" i="32"/>
  <c r="G28" i="32"/>
  <c r="C28" i="32"/>
  <c r="A28" i="32"/>
  <c r="C27" i="32"/>
  <c r="G27" i="32"/>
  <c r="A27" i="32"/>
  <c r="G26" i="32"/>
  <c r="H26" i="32" s="1"/>
  <c r="U26" i="32" s="1"/>
  <c r="C26" i="32"/>
  <c r="A26" i="32"/>
  <c r="C25" i="32"/>
  <c r="G25" i="32"/>
  <c r="H25" i="32" s="1"/>
  <c r="U25" i="32" s="1"/>
  <c r="A25" i="32"/>
  <c r="G24" i="32"/>
  <c r="C24" i="32"/>
  <c r="A24" i="32"/>
  <c r="C23" i="32"/>
  <c r="G23" i="32"/>
  <c r="A23" i="32"/>
  <c r="G22" i="32"/>
  <c r="H22" i="32" s="1"/>
  <c r="U22" i="32" s="1"/>
  <c r="C22" i="32"/>
  <c r="A22" i="32"/>
  <c r="C21" i="32"/>
  <c r="G21" i="32"/>
  <c r="H21" i="32" s="1"/>
  <c r="U21" i="32" s="1"/>
  <c r="A21" i="32"/>
  <c r="G20" i="32"/>
  <c r="C20" i="32"/>
  <c r="A20" i="32"/>
  <c r="C19" i="32"/>
  <c r="G19" i="32"/>
  <c r="A19" i="32"/>
  <c r="G18" i="32"/>
  <c r="H18" i="32" s="1"/>
  <c r="U18" i="32" s="1"/>
  <c r="C18" i="32"/>
  <c r="A18" i="32"/>
  <c r="C17" i="32"/>
  <c r="G17" i="32"/>
  <c r="H17" i="32" s="1"/>
  <c r="U17" i="32" s="1"/>
  <c r="A17" i="32"/>
  <c r="G16" i="32"/>
  <c r="C16" i="32"/>
  <c r="A16" i="32"/>
  <c r="C15" i="32"/>
  <c r="G15" i="32"/>
  <c r="A15" i="32"/>
  <c r="G14" i="32"/>
  <c r="H14" i="32" s="1"/>
  <c r="U14" i="32" s="1"/>
  <c r="C14" i="32"/>
  <c r="A14" i="32"/>
  <c r="C13" i="32"/>
  <c r="G13" i="32"/>
  <c r="H13" i="32" s="1"/>
  <c r="U13" i="32" s="1"/>
  <c r="A13" i="32"/>
  <c r="G12" i="32"/>
  <c r="C12" i="32"/>
  <c r="A12" i="32"/>
  <c r="C11" i="32"/>
  <c r="G11" i="32"/>
  <c r="A11" i="32"/>
  <c r="G10" i="32"/>
  <c r="H10" i="32" s="1"/>
  <c r="U10" i="32" s="1"/>
  <c r="C10" i="32"/>
  <c r="A10" i="32"/>
  <c r="C9" i="32"/>
  <c r="G9" i="32"/>
  <c r="H9" i="32" s="1"/>
  <c r="U9" i="32" s="1"/>
  <c r="A9" i="32"/>
  <c r="G8" i="32"/>
  <c r="C8" i="32"/>
  <c r="A8" i="32"/>
  <c r="C7" i="32"/>
  <c r="G7" i="32"/>
  <c r="A7" i="32"/>
  <c r="G44" i="31"/>
  <c r="H44" i="31" s="1"/>
  <c r="U44" i="31" s="1"/>
  <c r="A44" i="31"/>
  <c r="G43" i="31"/>
  <c r="H43" i="31" s="1"/>
  <c r="U43" i="31" s="1"/>
  <c r="A43" i="31"/>
  <c r="G42" i="31"/>
  <c r="H42" i="31" s="1"/>
  <c r="A42" i="31"/>
  <c r="G41" i="31"/>
  <c r="H41" i="31" s="1"/>
  <c r="U41" i="31" s="1"/>
  <c r="A41" i="31"/>
  <c r="G40" i="31"/>
  <c r="H40" i="31" s="1"/>
  <c r="U40" i="31" s="1"/>
  <c r="A40" i="31"/>
  <c r="G39" i="31"/>
  <c r="C39" i="31"/>
  <c r="A39" i="31"/>
  <c r="G38" i="31"/>
  <c r="H38" i="31" s="1"/>
  <c r="U38" i="31" s="1"/>
  <c r="C38" i="31"/>
  <c r="A38" i="31"/>
  <c r="G37" i="31"/>
  <c r="H37" i="31" s="1"/>
  <c r="U37" i="31" s="1"/>
  <c r="C37" i="31"/>
  <c r="A37" i="31"/>
  <c r="C36" i="31"/>
  <c r="G36" i="31"/>
  <c r="A36" i="31"/>
  <c r="G35" i="31"/>
  <c r="C35" i="31"/>
  <c r="A35" i="31"/>
  <c r="G34" i="31"/>
  <c r="H34" i="31" s="1"/>
  <c r="U34" i="31" s="1"/>
  <c r="C34" i="31"/>
  <c r="A34" i="31"/>
  <c r="G33" i="31"/>
  <c r="H33" i="31" s="1"/>
  <c r="U33" i="31" s="1"/>
  <c r="C33" i="31"/>
  <c r="A33" i="31"/>
  <c r="C32" i="31"/>
  <c r="G32" i="31"/>
  <c r="A32" i="31"/>
  <c r="C31" i="31"/>
  <c r="G31" i="31"/>
  <c r="A31" i="31"/>
  <c r="G30" i="31"/>
  <c r="H30" i="31" s="1"/>
  <c r="U30" i="31" s="1"/>
  <c r="C30" i="31"/>
  <c r="A30" i="31"/>
  <c r="G29" i="31"/>
  <c r="H29" i="31" s="1"/>
  <c r="U29" i="31" s="1"/>
  <c r="C29" i="31"/>
  <c r="A29" i="31"/>
  <c r="C28" i="31"/>
  <c r="G28" i="31"/>
  <c r="A28" i="31"/>
  <c r="G27" i="31"/>
  <c r="C27" i="31"/>
  <c r="A27" i="31"/>
  <c r="G26" i="31"/>
  <c r="H26" i="31" s="1"/>
  <c r="U26" i="31" s="1"/>
  <c r="C26" i="31"/>
  <c r="A26" i="31"/>
  <c r="G25" i="31"/>
  <c r="H25" i="31" s="1"/>
  <c r="U25" i="31" s="1"/>
  <c r="C25" i="31"/>
  <c r="A25" i="31"/>
  <c r="C24" i="31"/>
  <c r="G24" i="31"/>
  <c r="A24" i="31"/>
  <c r="G23" i="31"/>
  <c r="C23" i="31"/>
  <c r="A23" i="31"/>
  <c r="G22" i="31"/>
  <c r="H22" i="31" s="1"/>
  <c r="U22" i="31" s="1"/>
  <c r="C22" i="31"/>
  <c r="A22" i="31"/>
  <c r="G21" i="31"/>
  <c r="H21" i="31" s="1"/>
  <c r="U21" i="31" s="1"/>
  <c r="C21" i="31"/>
  <c r="A21" i="31"/>
  <c r="C20" i="31"/>
  <c r="G20" i="31"/>
  <c r="A20" i="31"/>
  <c r="G19" i="31"/>
  <c r="C19" i="31"/>
  <c r="A19" i="31"/>
  <c r="G18" i="31"/>
  <c r="H18" i="31" s="1"/>
  <c r="U18" i="31" s="1"/>
  <c r="C18" i="31"/>
  <c r="A18" i="31"/>
  <c r="G17" i="31"/>
  <c r="H17" i="31" s="1"/>
  <c r="U17" i="31" s="1"/>
  <c r="C17" i="31"/>
  <c r="A17" i="31"/>
  <c r="C16" i="31"/>
  <c r="G16" i="31"/>
  <c r="A16" i="31"/>
  <c r="G15" i="31"/>
  <c r="C15" i="31"/>
  <c r="A15" i="31"/>
  <c r="G14" i="31"/>
  <c r="H14" i="31" s="1"/>
  <c r="U14" i="31" s="1"/>
  <c r="C14" i="31"/>
  <c r="A14" i="31"/>
  <c r="G13" i="31"/>
  <c r="H13" i="31" s="1"/>
  <c r="U13" i="31" s="1"/>
  <c r="C13" i="31"/>
  <c r="A13" i="31"/>
  <c r="C12" i="31"/>
  <c r="G12" i="31"/>
  <c r="A12" i="31"/>
  <c r="G11" i="31"/>
  <c r="C11" i="31"/>
  <c r="A11" i="31"/>
  <c r="G10" i="31"/>
  <c r="H10" i="31" s="1"/>
  <c r="U10" i="31" s="1"/>
  <c r="C10" i="31"/>
  <c r="A10" i="31"/>
  <c r="G9" i="31"/>
  <c r="H9" i="31" s="1"/>
  <c r="U9" i="31" s="1"/>
  <c r="C9" i="31"/>
  <c r="A9" i="31"/>
  <c r="C8" i="31"/>
  <c r="G8" i="31"/>
  <c r="A8" i="31"/>
  <c r="G7" i="31"/>
  <c r="C7" i="31"/>
  <c r="A7" i="31"/>
  <c r="G44" i="30"/>
  <c r="H44" i="30" s="1"/>
  <c r="U44" i="30" s="1"/>
  <c r="A44" i="30"/>
  <c r="G43" i="30"/>
  <c r="H43" i="30" s="1"/>
  <c r="U43" i="30" s="1"/>
  <c r="A43" i="30"/>
  <c r="G42" i="30"/>
  <c r="H42" i="30" s="1"/>
  <c r="U42" i="30" s="1"/>
  <c r="A42" i="30"/>
  <c r="G41" i="30"/>
  <c r="H41" i="30" s="1"/>
  <c r="U41" i="30" s="1"/>
  <c r="A41" i="30"/>
  <c r="G40" i="30"/>
  <c r="H40" i="30" s="1"/>
  <c r="U40" i="30" s="1"/>
  <c r="A40" i="30"/>
  <c r="C39" i="30"/>
  <c r="G39" i="30"/>
  <c r="A39" i="30"/>
  <c r="G38" i="30"/>
  <c r="H38" i="30" s="1"/>
  <c r="U38" i="30" s="1"/>
  <c r="C38" i="30"/>
  <c r="A38" i="30"/>
  <c r="G37" i="30"/>
  <c r="H37" i="30" s="1"/>
  <c r="U37" i="30" s="1"/>
  <c r="C37" i="30"/>
  <c r="A37" i="30"/>
  <c r="C36" i="30"/>
  <c r="G36" i="30"/>
  <c r="A36" i="30"/>
  <c r="C35" i="30"/>
  <c r="G35" i="30"/>
  <c r="A35" i="30"/>
  <c r="G34" i="30"/>
  <c r="H34" i="30" s="1"/>
  <c r="U34" i="30" s="1"/>
  <c r="C34" i="30"/>
  <c r="A34" i="30"/>
  <c r="G33" i="30"/>
  <c r="H33" i="30" s="1"/>
  <c r="U33" i="30" s="1"/>
  <c r="C33" i="30"/>
  <c r="A33" i="30"/>
  <c r="C32" i="30"/>
  <c r="G32" i="30"/>
  <c r="A32" i="30"/>
  <c r="C31" i="30"/>
  <c r="G31" i="30"/>
  <c r="A31" i="30"/>
  <c r="G30" i="30"/>
  <c r="H30" i="30" s="1"/>
  <c r="U30" i="30" s="1"/>
  <c r="C30" i="30"/>
  <c r="A30" i="30"/>
  <c r="G29" i="30"/>
  <c r="H29" i="30" s="1"/>
  <c r="U29" i="30" s="1"/>
  <c r="C29" i="30"/>
  <c r="A29" i="30"/>
  <c r="C28" i="30"/>
  <c r="G28" i="30"/>
  <c r="A28" i="30"/>
  <c r="C27" i="30"/>
  <c r="G27" i="30"/>
  <c r="A27" i="30"/>
  <c r="G26" i="30"/>
  <c r="H26" i="30" s="1"/>
  <c r="U26" i="30" s="1"/>
  <c r="C26" i="30"/>
  <c r="A26" i="30"/>
  <c r="G25" i="30"/>
  <c r="H25" i="30" s="1"/>
  <c r="U25" i="30" s="1"/>
  <c r="C25" i="30"/>
  <c r="A25" i="30"/>
  <c r="C24" i="30"/>
  <c r="G24" i="30"/>
  <c r="A24" i="30"/>
  <c r="C23" i="30"/>
  <c r="G23" i="30"/>
  <c r="A23" i="30"/>
  <c r="C22" i="30"/>
  <c r="G22" i="30"/>
  <c r="H22" i="30" s="1"/>
  <c r="U22" i="30" s="1"/>
  <c r="A22" i="30"/>
  <c r="G21" i="30"/>
  <c r="H21" i="30" s="1"/>
  <c r="U21" i="30" s="1"/>
  <c r="C21" i="30"/>
  <c r="A21" i="30"/>
  <c r="C20" i="30"/>
  <c r="G20" i="30"/>
  <c r="A20" i="30"/>
  <c r="C19" i="30"/>
  <c r="G19" i="30"/>
  <c r="A19" i="30"/>
  <c r="G18" i="30"/>
  <c r="H18" i="30" s="1"/>
  <c r="U18" i="30" s="1"/>
  <c r="C18" i="30"/>
  <c r="A18" i="30"/>
  <c r="G17" i="30"/>
  <c r="H17" i="30" s="1"/>
  <c r="U17" i="30" s="1"/>
  <c r="C17" i="30"/>
  <c r="A17" i="30"/>
  <c r="C16" i="30"/>
  <c r="G16" i="30"/>
  <c r="A16" i="30"/>
  <c r="C15" i="30"/>
  <c r="G15" i="30"/>
  <c r="A15" i="30"/>
  <c r="G14" i="30"/>
  <c r="H14" i="30" s="1"/>
  <c r="U14" i="30" s="1"/>
  <c r="C14" i="30"/>
  <c r="A14" i="30"/>
  <c r="G13" i="30"/>
  <c r="H13" i="30" s="1"/>
  <c r="C13" i="30"/>
  <c r="A13" i="30"/>
  <c r="C12" i="30"/>
  <c r="G12" i="30"/>
  <c r="A12" i="30"/>
  <c r="C11" i="30"/>
  <c r="G11" i="30"/>
  <c r="A11" i="30"/>
  <c r="G10" i="30"/>
  <c r="H10" i="30" s="1"/>
  <c r="U10" i="30" s="1"/>
  <c r="C10" i="30"/>
  <c r="A10" i="30"/>
  <c r="G9" i="30"/>
  <c r="H9" i="30" s="1"/>
  <c r="U9" i="30" s="1"/>
  <c r="C9" i="30"/>
  <c r="A9" i="30"/>
  <c r="C8" i="30"/>
  <c r="G8" i="30"/>
  <c r="A8" i="30"/>
  <c r="C7" i="30"/>
  <c r="G7" i="30"/>
  <c r="A7" i="30"/>
  <c r="G44" i="29"/>
  <c r="H44" i="29" s="1"/>
  <c r="U44" i="29" s="1"/>
  <c r="A44" i="29"/>
  <c r="G43" i="29"/>
  <c r="H43" i="29" s="1"/>
  <c r="U43" i="29" s="1"/>
  <c r="A43" i="29"/>
  <c r="G42" i="29"/>
  <c r="H42" i="29" s="1"/>
  <c r="U42" i="29" s="1"/>
  <c r="A42" i="29"/>
  <c r="G41" i="29"/>
  <c r="H41" i="29" s="1"/>
  <c r="U41" i="29" s="1"/>
  <c r="A41" i="29"/>
  <c r="G40" i="29"/>
  <c r="H40" i="29" s="1"/>
  <c r="U40" i="29" s="1"/>
  <c r="A40" i="29"/>
  <c r="G39" i="29"/>
  <c r="C39" i="29"/>
  <c r="A39" i="29"/>
  <c r="C38" i="29"/>
  <c r="G38" i="29"/>
  <c r="H38" i="29" s="1"/>
  <c r="U38" i="29" s="1"/>
  <c r="A38" i="29"/>
  <c r="G37" i="29"/>
  <c r="H37" i="29" s="1"/>
  <c r="U37" i="29" s="1"/>
  <c r="C37" i="29"/>
  <c r="A37" i="29"/>
  <c r="C36" i="29"/>
  <c r="G36" i="29"/>
  <c r="A36" i="29"/>
  <c r="G35" i="29"/>
  <c r="C35" i="29"/>
  <c r="A35" i="29"/>
  <c r="C34" i="29"/>
  <c r="G34" i="29"/>
  <c r="H34" i="29" s="1"/>
  <c r="U34" i="29" s="1"/>
  <c r="A34" i="29"/>
  <c r="G33" i="29"/>
  <c r="H33" i="29" s="1"/>
  <c r="U33" i="29" s="1"/>
  <c r="C33" i="29"/>
  <c r="A33" i="29"/>
  <c r="C32" i="29"/>
  <c r="G32" i="29"/>
  <c r="A32" i="29"/>
  <c r="G31" i="29"/>
  <c r="C31" i="29"/>
  <c r="A31" i="29"/>
  <c r="C30" i="29"/>
  <c r="G30" i="29"/>
  <c r="H30" i="29" s="1"/>
  <c r="U30" i="29" s="1"/>
  <c r="A30" i="29"/>
  <c r="G29" i="29"/>
  <c r="H29" i="29" s="1"/>
  <c r="U29" i="29" s="1"/>
  <c r="C29" i="29"/>
  <c r="A29" i="29"/>
  <c r="C28" i="29"/>
  <c r="G28" i="29"/>
  <c r="A28" i="29"/>
  <c r="G27" i="29"/>
  <c r="C27" i="29"/>
  <c r="A27" i="29"/>
  <c r="C26" i="29"/>
  <c r="G26" i="29"/>
  <c r="H26" i="29" s="1"/>
  <c r="U26" i="29" s="1"/>
  <c r="A26" i="29"/>
  <c r="G25" i="29"/>
  <c r="H25" i="29" s="1"/>
  <c r="U25" i="29" s="1"/>
  <c r="C25" i="29"/>
  <c r="A25" i="29"/>
  <c r="C24" i="29"/>
  <c r="G24" i="29"/>
  <c r="A24" i="29"/>
  <c r="G23" i="29"/>
  <c r="C23" i="29"/>
  <c r="A23" i="29"/>
  <c r="C22" i="29"/>
  <c r="G22" i="29"/>
  <c r="H22" i="29" s="1"/>
  <c r="U22" i="29" s="1"/>
  <c r="A22" i="29"/>
  <c r="G21" i="29"/>
  <c r="H21" i="29" s="1"/>
  <c r="U21" i="29" s="1"/>
  <c r="C21" i="29"/>
  <c r="A21" i="29"/>
  <c r="C20" i="29"/>
  <c r="G20" i="29"/>
  <c r="A20" i="29"/>
  <c r="G19" i="29"/>
  <c r="C19" i="29"/>
  <c r="A19" i="29"/>
  <c r="C18" i="29"/>
  <c r="G18" i="29"/>
  <c r="H18" i="29" s="1"/>
  <c r="U18" i="29" s="1"/>
  <c r="A18" i="29"/>
  <c r="G17" i="29"/>
  <c r="H17" i="29" s="1"/>
  <c r="U17" i="29" s="1"/>
  <c r="C17" i="29"/>
  <c r="A17" i="29"/>
  <c r="C16" i="29"/>
  <c r="G16" i="29"/>
  <c r="A16" i="29"/>
  <c r="G15" i="29"/>
  <c r="C15" i="29"/>
  <c r="A15" i="29"/>
  <c r="C14" i="29"/>
  <c r="G14" i="29"/>
  <c r="H14" i="29" s="1"/>
  <c r="U14" i="29" s="1"/>
  <c r="A14" i="29"/>
  <c r="C13" i="29"/>
  <c r="G13" i="29"/>
  <c r="H13" i="29" s="1"/>
  <c r="A13" i="29"/>
  <c r="C12" i="29"/>
  <c r="G12" i="29"/>
  <c r="A12" i="29"/>
  <c r="G11" i="29"/>
  <c r="C11" i="29"/>
  <c r="A11" i="29"/>
  <c r="C10" i="29"/>
  <c r="G10" i="29"/>
  <c r="H10" i="29" s="1"/>
  <c r="U10" i="29" s="1"/>
  <c r="A10" i="29"/>
  <c r="G9" i="29"/>
  <c r="H9" i="29" s="1"/>
  <c r="U9" i="29" s="1"/>
  <c r="C9" i="29"/>
  <c r="A9" i="29"/>
  <c r="C8" i="29"/>
  <c r="G8" i="29"/>
  <c r="A8" i="29"/>
  <c r="G7" i="29"/>
  <c r="C7" i="29"/>
  <c r="A7" i="29"/>
  <c r="G44" i="28"/>
  <c r="H44" i="28" s="1"/>
  <c r="U44" i="28" s="1"/>
  <c r="A44" i="28"/>
  <c r="G43" i="28"/>
  <c r="H43" i="28" s="1"/>
  <c r="U43" i="28" s="1"/>
  <c r="A43" i="28"/>
  <c r="G42" i="28"/>
  <c r="H42" i="28" s="1"/>
  <c r="U42" i="28" s="1"/>
  <c r="A42" i="28"/>
  <c r="G41" i="28"/>
  <c r="H41" i="28" s="1"/>
  <c r="U41" i="28" s="1"/>
  <c r="A41" i="28"/>
  <c r="G40" i="28"/>
  <c r="H40" i="28" s="1"/>
  <c r="U40" i="28" s="1"/>
  <c r="A40" i="28"/>
  <c r="G39" i="28"/>
  <c r="C39" i="28"/>
  <c r="A39" i="28"/>
  <c r="C38" i="28"/>
  <c r="G38" i="28"/>
  <c r="H38" i="28" s="1"/>
  <c r="U38" i="28" s="1"/>
  <c r="A38" i="28"/>
  <c r="G37" i="28"/>
  <c r="H37" i="28" s="1"/>
  <c r="U37" i="28" s="1"/>
  <c r="C37" i="28"/>
  <c r="A37" i="28"/>
  <c r="C36" i="28"/>
  <c r="G36" i="28"/>
  <c r="A36" i="28"/>
  <c r="G35" i="28"/>
  <c r="C35" i="28"/>
  <c r="A35" i="28"/>
  <c r="C34" i="28"/>
  <c r="G34" i="28"/>
  <c r="H34" i="28" s="1"/>
  <c r="U34" i="28" s="1"/>
  <c r="A34" i="28"/>
  <c r="G33" i="28"/>
  <c r="H33" i="28" s="1"/>
  <c r="U33" i="28" s="1"/>
  <c r="C33" i="28"/>
  <c r="A33" i="28"/>
  <c r="C32" i="28"/>
  <c r="G32" i="28"/>
  <c r="A32" i="28"/>
  <c r="G31" i="28"/>
  <c r="C31" i="28"/>
  <c r="A31" i="28"/>
  <c r="C30" i="28"/>
  <c r="G30" i="28"/>
  <c r="H30" i="28" s="1"/>
  <c r="U30" i="28" s="1"/>
  <c r="A30" i="28"/>
  <c r="G29" i="28"/>
  <c r="H29" i="28" s="1"/>
  <c r="U29" i="28" s="1"/>
  <c r="C29" i="28"/>
  <c r="A29" i="28"/>
  <c r="C28" i="28"/>
  <c r="G28" i="28"/>
  <c r="A28" i="28"/>
  <c r="G27" i="28"/>
  <c r="C27" i="28"/>
  <c r="A27" i="28"/>
  <c r="C26" i="28"/>
  <c r="G26" i="28"/>
  <c r="H26" i="28" s="1"/>
  <c r="U26" i="28" s="1"/>
  <c r="A26" i="28"/>
  <c r="G25" i="28"/>
  <c r="H25" i="28" s="1"/>
  <c r="U25" i="28" s="1"/>
  <c r="C25" i="28"/>
  <c r="A25" i="28"/>
  <c r="C24" i="28"/>
  <c r="G24" i="28"/>
  <c r="A24" i="28"/>
  <c r="G23" i="28"/>
  <c r="C23" i="28"/>
  <c r="A23" i="28"/>
  <c r="C22" i="28"/>
  <c r="G22" i="28"/>
  <c r="H22" i="28" s="1"/>
  <c r="U22" i="28" s="1"/>
  <c r="A22" i="28"/>
  <c r="G21" i="28"/>
  <c r="H21" i="28" s="1"/>
  <c r="U21" i="28" s="1"/>
  <c r="C21" i="28"/>
  <c r="A21" i="28"/>
  <c r="C20" i="28"/>
  <c r="G20" i="28"/>
  <c r="A20" i="28"/>
  <c r="G19" i="28"/>
  <c r="C19" i="28"/>
  <c r="A19" i="28"/>
  <c r="C18" i="28"/>
  <c r="G18" i="28"/>
  <c r="H18" i="28" s="1"/>
  <c r="U18" i="28" s="1"/>
  <c r="A18" i="28"/>
  <c r="G17" i="28"/>
  <c r="H17" i="28" s="1"/>
  <c r="U17" i="28" s="1"/>
  <c r="C17" i="28"/>
  <c r="A17" i="28"/>
  <c r="C16" i="28"/>
  <c r="G16" i="28"/>
  <c r="A16" i="28"/>
  <c r="G15" i="28"/>
  <c r="C15" i="28"/>
  <c r="A15" i="28"/>
  <c r="C14" i="28"/>
  <c r="G14" i="28"/>
  <c r="H14" i="28" s="1"/>
  <c r="U14" i="28" s="1"/>
  <c r="A14" i="28"/>
  <c r="G13" i="28"/>
  <c r="H13" i="28" s="1"/>
  <c r="C13" i="28"/>
  <c r="A13" i="28"/>
  <c r="C12" i="28"/>
  <c r="G12" i="28"/>
  <c r="A12" i="28"/>
  <c r="G11" i="28"/>
  <c r="C11" i="28"/>
  <c r="A11" i="28"/>
  <c r="C10" i="28"/>
  <c r="G10" i="28"/>
  <c r="H10" i="28" s="1"/>
  <c r="U10" i="28" s="1"/>
  <c r="A10" i="28"/>
  <c r="G9" i="28"/>
  <c r="H9" i="28" s="1"/>
  <c r="U9" i="28" s="1"/>
  <c r="C9" i="28"/>
  <c r="A9" i="28"/>
  <c r="C8" i="28"/>
  <c r="G8" i="28"/>
  <c r="A8" i="28"/>
  <c r="G7" i="28"/>
  <c r="C7" i="28"/>
  <c r="A7" i="28"/>
  <c r="G44" i="27"/>
  <c r="H44" i="27" s="1"/>
  <c r="U44" i="27" s="1"/>
  <c r="A44" i="27"/>
  <c r="G43" i="27"/>
  <c r="H43" i="27" s="1"/>
  <c r="U43" i="27" s="1"/>
  <c r="A43" i="27"/>
  <c r="G42" i="27"/>
  <c r="H42" i="27" s="1"/>
  <c r="U42" i="27" s="1"/>
  <c r="A42" i="27"/>
  <c r="G41" i="27"/>
  <c r="H41" i="27" s="1"/>
  <c r="U41" i="27" s="1"/>
  <c r="A41" i="27"/>
  <c r="G40" i="27"/>
  <c r="H40" i="27" s="1"/>
  <c r="U40" i="27" s="1"/>
  <c r="A40" i="27"/>
  <c r="G39" i="27"/>
  <c r="H39" i="27" s="1"/>
  <c r="U39" i="27" s="1"/>
  <c r="C39" i="27"/>
  <c r="A39" i="27"/>
  <c r="C38" i="27"/>
  <c r="G38" i="27"/>
  <c r="H38" i="27" s="1"/>
  <c r="U38" i="27" s="1"/>
  <c r="A38" i="27"/>
  <c r="G37" i="27"/>
  <c r="H37" i="27" s="1"/>
  <c r="U37" i="27" s="1"/>
  <c r="C37" i="27"/>
  <c r="A37" i="27"/>
  <c r="C36" i="27"/>
  <c r="G36" i="27"/>
  <c r="A36" i="27"/>
  <c r="G35" i="27"/>
  <c r="H35" i="27" s="1"/>
  <c r="U35" i="27" s="1"/>
  <c r="C35" i="27"/>
  <c r="A35" i="27"/>
  <c r="C34" i="27"/>
  <c r="G34" i="27"/>
  <c r="H34" i="27" s="1"/>
  <c r="U34" i="27" s="1"/>
  <c r="A34" i="27"/>
  <c r="G33" i="27"/>
  <c r="H33" i="27" s="1"/>
  <c r="U33" i="27" s="1"/>
  <c r="C33" i="27"/>
  <c r="A33" i="27"/>
  <c r="C32" i="27"/>
  <c r="G32" i="27"/>
  <c r="A32" i="27"/>
  <c r="G31" i="27"/>
  <c r="H31" i="27" s="1"/>
  <c r="U31" i="27" s="1"/>
  <c r="C31" i="27"/>
  <c r="A31" i="27"/>
  <c r="C30" i="27"/>
  <c r="G30" i="27"/>
  <c r="H30" i="27" s="1"/>
  <c r="U30" i="27" s="1"/>
  <c r="A30" i="27"/>
  <c r="G29" i="27"/>
  <c r="H29" i="27" s="1"/>
  <c r="U29" i="27" s="1"/>
  <c r="C29" i="27"/>
  <c r="A29" i="27"/>
  <c r="C28" i="27"/>
  <c r="G28" i="27"/>
  <c r="A28" i="27"/>
  <c r="G27" i="27"/>
  <c r="H27" i="27" s="1"/>
  <c r="U27" i="27" s="1"/>
  <c r="C27" i="27"/>
  <c r="A27" i="27"/>
  <c r="C26" i="27"/>
  <c r="G26" i="27"/>
  <c r="A26" i="27"/>
  <c r="G25" i="27"/>
  <c r="H25" i="27" s="1"/>
  <c r="U25" i="27" s="1"/>
  <c r="C25" i="27"/>
  <c r="A25" i="27"/>
  <c r="C24" i="27"/>
  <c r="G24" i="27"/>
  <c r="A24" i="27"/>
  <c r="G23" i="27"/>
  <c r="H23" i="27" s="1"/>
  <c r="U23" i="27" s="1"/>
  <c r="C23" i="27"/>
  <c r="A23" i="27"/>
  <c r="C22" i="27"/>
  <c r="G22" i="27"/>
  <c r="A22" i="27"/>
  <c r="G21" i="27"/>
  <c r="H21" i="27" s="1"/>
  <c r="U21" i="27" s="1"/>
  <c r="C21" i="27"/>
  <c r="A21" i="27"/>
  <c r="C20" i="27"/>
  <c r="G20" i="27"/>
  <c r="A20" i="27"/>
  <c r="G19" i="27"/>
  <c r="H19" i="27" s="1"/>
  <c r="U19" i="27" s="1"/>
  <c r="C19" i="27"/>
  <c r="A19" i="27"/>
  <c r="C18" i="27"/>
  <c r="G18" i="27"/>
  <c r="A18" i="27"/>
  <c r="G17" i="27"/>
  <c r="H17" i="27" s="1"/>
  <c r="U17" i="27" s="1"/>
  <c r="C17" i="27"/>
  <c r="A17" i="27"/>
  <c r="C16" i="27"/>
  <c r="G16" i="27"/>
  <c r="A16" i="27"/>
  <c r="G15" i="27"/>
  <c r="H15" i="27" s="1"/>
  <c r="U15" i="27" s="1"/>
  <c r="C15" i="27"/>
  <c r="A15" i="27"/>
  <c r="C14" i="27"/>
  <c r="G14" i="27"/>
  <c r="A14" i="27"/>
  <c r="C13" i="27"/>
  <c r="G13" i="27"/>
  <c r="H13" i="27" s="1"/>
  <c r="A13" i="27"/>
  <c r="C12" i="27"/>
  <c r="G12" i="27"/>
  <c r="A12" i="27"/>
  <c r="G11" i="27"/>
  <c r="H11" i="27" s="1"/>
  <c r="U11" i="27" s="1"/>
  <c r="C11" i="27"/>
  <c r="A11" i="27"/>
  <c r="C10" i="27"/>
  <c r="G10" i="27"/>
  <c r="A10" i="27"/>
  <c r="C9" i="27"/>
  <c r="G9" i="27"/>
  <c r="H9" i="27" s="1"/>
  <c r="U9" i="27" s="1"/>
  <c r="A9" i="27"/>
  <c r="C8" i="27"/>
  <c r="G8" i="27"/>
  <c r="A8" i="27"/>
  <c r="G7" i="27"/>
  <c r="H7" i="27" s="1"/>
  <c r="U7" i="27" s="1"/>
  <c r="C7" i="27"/>
  <c r="A7" i="27"/>
  <c r="G44" i="26"/>
  <c r="H44" i="26" s="1"/>
  <c r="U44" i="26" s="1"/>
  <c r="A44" i="26"/>
  <c r="G43" i="26"/>
  <c r="H43" i="26" s="1"/>
  <c r="U43" i="26" s="1"/>
  <c r="A43" i="26"/>
  <c r="G42" i="26"/>
  <c r="H42" i="26" s="1"/>
  <c r="U42" i="26" s="1"/>
  <c r="A42" i="26"/>
  <c r="G41" i="26"/>
  <c r="H41" i="26" s="1"/>
  <c r="U41" i="26" s="1"/>
  <c r="A41" i="26"/>
  <c r="G40" i="26"/>
  <c r="H40" i="26" s="1"/>
  <c r="U40" i="26" s="1"/>
  <c r="A40" i="26"/>
  <c r="C39" i="26"/>
  <c r="G39" i="26"/>
  <c r="A39" i="26"/>
  <c r="C38" i="26"/>
  <c r="G38" i="26"/>
  <c r="H38" i="26" s="1"/>
  <c r="U38" i="26" s="1"/>
  <c r="A38" i="26"/>
  <c r="G37" i="26"/>
  <c r="H37" i="26" s="1"/>
  <c r="U37" i="26" s="1"/>
  <c r="C37" i="26"/>
  <c r="A37" i="26"/>
  <c r="G36" i="26"/>
  <c r="C36" i="26"/>
  <c r="A36" i="26"/>
  <c r="C35" i="26"/>
  <c r="G35" i="26"/>
  <c r="A35" i="26"/>
  <c r="C34" i="26"/>
  <c r="G34" i="26"/>
  <c r="H34" i="26" s="1"/>
  <c r="U34" i="26" s="1"/>
  <c r="A34" i="26"/>
  <c r="G33" i="26"/>
  <c r="H33" i="26" s="1"/>
  <c r="U33" i="26" s="1"/>
  <c r="C33" i="26"/>
  <c r="A33" i="26"/>
  <c r="G32" i="26"/>
  <c r="C32" i="26"/>
  <c r="A32" i="26"/>
  <c r="C31" i="26"/>
  <c r="G31" i="26"/>
  <c r="A31" i="26"/>
  <c r="C30" i="26"/>
  <c r="G30" i="26"/>
  <c r="H30" i="26" s="1"/>
  <c r="U30" i="26" s="1"/>
  <c r="A30" i="26"/>
  <c r="G29" i="26"/>
  <c r="H29" i="26" s="1"/>
  <c r="U29" i="26" s="1"/>
  <c r="C29" i="26"/>
  <c r="A29" i="26"/>
  <c r="G28" i="26"/>
  <c r="C28" i="26"/>
  <c r="A28" i="26"/>
  <c r="C27" i="26"/>
  <c r="G27" i="26"/>
  <c r="A27" i="26"/>
  <c r="C26" i="26"/>
  <c r="G26" i="26"/>
  <c r="H26" i="26" s="1"/>
  <c r="U26" i="26" s="1"/>
  <c r="A26" i="26"/>
  <c r="G25" i="26"/>
  <c r="H25" i="26" s="1"/>
  <c r="U25" i="26" s="1"/>
  <c r="C25" i="26"/>
  <c r="A25" i="26"/>
  <c r="G24" i="26"/>
  <c r="C24" i="26"/>
  <c r="A24" i="26"/>
  <c r="C23" i="26"/>
  <c r="G23" i="26"/>
  <c r="A23" i="26"/>
  <c r="C22" i="26"/>
  <c r="G22" i="26"/>
  <c r="H22" i="26" s="1"/>
  <c r="U22" i="26" s="1"/>
  <c r="A22" i="26"/>
  <c r="G21" i="26"/>
  <c r="H21" i="26" s="1"/>
  <c r="U21" i="26" s="1"/>
  <c r="C21" i="26"/>
  <c r="A21" i="26"/>
  <c r="G20" i="26"/>
  <c r="C20" i="26"/>
  <c r="A20" i="26"/>
  <c r="C19" i="26"/>
  <c r="G19" i="26"/>
  <c r="A19" i="26"/>
  <c r="C18" i="26"/>
  <c r="G18" i="26"/>
  <c r="H18" i="26" s="1"/>
  <c r="U18" i="26" s="1"/>
  <c r="A18" i="26"/>
  <c r="G17" i="26"/>
  <c r="H17" i="26" s="1"/>
  <c r="U17" i="26" s="1"/>
  <c r="C17" i="26"/>
  <c r="A17" i="26"/>
  <c r="G16" i="26"/>
  <c r="C16" i="26"/>
  <c r="A16" i="26"/>
  <c r="C15" i="26"/>
  <c r="G15" i="26"/>
  <c r="A15" i="26"/>
  <c r="C14" i="26"/>
  <c r="G14" i="26"/>
  <c r="H14" i="26" s="1"/>
  <c r="U14" i="26" s="1"/>
  <c r="A14" i="26"/>
  <c r="G13" i="26"/>
  <c r="H13" i="26" s="1"/>
  <c r="U13" i="26" s="1"/>
  <c r="C13" i="26"/>
  <c r="A13" i="26"/>
  <c r="G12" i="26"/>
  <c r="C12" i="26"/>
  <c r="A12" i="26"/>
  <c r="C11" i="26"/>
  <c r="G11" i="26"/>
  <c r="A11" i="26"/>
  <c r="C10" i="26"/>
  <c r="G10" i="26"/>
  <c r="H10" i="26" s="1"/>
  <c r="U10" i="26" s="1"/>
  <c r="A10" i="26"/>
  <c r="C9" i="26"/>
  <c r="G9" i="26"/>
  <c r="H9" i="26" s="1"/>
  <c r="U9" i="26" s="1"/>
  <c r="A9" i="26"/>
  <c r="C8" i="26"/>
  <c r="G8" i="26"/>
  <c r="A8" i="26"/>
  <c r="C7" i="26"/>
  <c r="G7" i="26"/>
  <c r="A7" i="26"/>
  <c r="G44" i="25"/>
  <c r="H44" i="25" s="1"/>
  <c r="U44" i="25" s="1"/>
  <c r="A44" i="25"/>
  <c r="G43" i="25"/>
  <c r="H43" i="25" s="1"/>
  <c r="U43" i="25" s="1"/>
  <c r="A43" i="25"/>
  <c r="G42" i="25"/>
  <c r="H42" i="25" s="1"/>
  <c r="U42" i="25" s="1"/>
  <c r="A42" i="25"/>
  <c r="G41" i="25"/>
  <c r="H41" i="25" s="1"/>
  <c r="U41" i="25" s="1"/>
  <c r="A41" i="25"/>
  <c r="G40" i="25"/>
  <c r="H40" i="25" s="1"/>
  <c r="U40" i="25" s="1"/>
  <c r="A40" i="25"/>
  <c r="G39" i="25"/>
  <c r="C39" i="25"/>
  <c r="A39" i="25"/>
  <c r="G38" i="25"/>
  <c r="H38" i="25" s="1"/>
  <c r="U38" i="25" s="1"/>
  <c r="C38" i="25"/>
  <c r="A38" i="25"/>
  <c r="G37" i="25"/>
  <c r="H37" i="25" s="1"/>
  <c r="U37" i="25" s="1"/>
  <c r="C37" i="25"/>
  <c r="A37" i="25"/>
  <c r="C36" i="25"/>
  <c r="G36" i="25"/>
  <c r="A36" i="25"/>
  <c r="G35" i="25"/>
  <c r="C35" i="25"/>
  <c r="A35" i="25"/>
  <c r="C34" i="25"/>
  <c r="G34" i="25"/>
  <c r="H34" i="25" s="1"/>
  <c r="U34" i="25" s="1"/>
  <c r="A34" i="25"/>
  <c r="G33" i="25"/>
  <c r="H33" i="25" s="1"/>
  <c r="U33" i="25" s="1"/>
  <c r="C33" i="25"/>
  <c r="A33" i="25"/>
  <c r="C32" i="25"/>
  <c r="G32" i="25"/>
  <c r="A32" i="25"/>
  <c r="G31" i="25"/>
  <c r="C31" i="25"/>
  <c r="A31" i="25"/>
  <c r="C30" i="25"/>
  <c r="G30" i="25"/>
  <c r="H30" i="25" s="1"/>
  <c r="U30" i="25" s="1"/>
  <c r="A30" i="25"/>
  <c r="G29" i="25"/>
  <c r="H29" i="25" s="1"/>
  <c r="U29" i="25" s="1"/>
  <c r="C29" i="25"/>
  <c r="A29" i="25"/>
  <c r="C28" i="25"/>
  <c r="G28" i="25"/>
  <c r="A28" i="25"/>
  <c r="G27" i="25"/>
  <c r="H27" i="25" s="1"/>
  <c r="U27" i="25" s="1"/>
  <c r="C27" i="25"/>
  <c r="A27" i="25"/>
  <c r="C26" i="25"/>
  <c r="G26" i="25"/>
  <c r="A26" i="25"/>
  <c r="G25" i="25"/>
  <c r="H25" i="25" s="1"/>
  <c r="U25" i="25" s="1"/>
  <c r="C25" i="25"/>
  <c r="A25" i="25"/>
  <c r="C24" i="25"/>
  <c r="G24" i="25"/>
  <c r="A24" i="25"/>
  <c r="G23" i="25"/>
  <c r="H23" i="25" s="1"/>
  <c r="U23" i="25" s="1"/>
  <c r="C23" i="25"/>
  <c r="A23" i="25"/>
  <c r="C22" i="25"/>
  <c r="G22" i="25"/>
  <c r="A22" i="25"/>
  <c r="G21" i="25"/>
  <c r="H21" i="25" s="1"/>
  <c r="U21" i="25" s="1"/>
  <c r="C21" i="25"/>
  <c r="A21" i="25"/>
  <c r="C20" i="25"/>
  <c r="G20" i="25"/>
  <c r="A20" i="25"/>
  <c r="G19" i="25"/>
  <c r="H19" i="25" s="1"/>
  <c r="U19" i="25" s="1"/>
  <c r="C19" i="25"/>
  <c r="A19" i="25"/>
  <c r="C18" i="25"/>
  <c r="G18" i="25"/>
  <c r="H18" i="25" s="1"/>
  <c r="U18" i="25" s="1"/>
  <c r="A18" i="25"/>
  <c r="G17" i="25"/>
  <c r="H17" i="25" s="1"/>
  <c r="U17" i="25" s="1"/>
  <c r="C17" i="25"/>
  <c r="A17" i="25"/>
  <c r="C16" i="25"/>
  <c r="G16" i="25"/>
  <c r="A16" i="25"/>
  <c r="G15" i="25"/>
  <c r="H15" i="25" s="1"/>
  <c r="U15" i="25" s="1"/>
  <c r="C15" i="25"/>
  <c r="A15" i="25"/>
  <c r="C14" i="25"/>
  <c r="G14" i="25"/>
  <c r="H14" i="25" s="1"/>
  <c r="U14" i="25" s="1"/>
  <c r="A14" i="25"/>
  <c r="G13" i="25"/>
  <c r="H13" i="25" s="1"/>
  <c r="U13" i="25" s="1"/>
  <c r="C13" i="25"/>
  <c r="A13" i="25"/>
  <c r="C12" i="25"/>
  <c r="G12" i="25"/>
  <c r="A12" i="25"/>
  <c r="G11" i="25"/>
  <c r="C11" i="25"/>
  <c r="A11" i="25"/>
  <c r="C10" i="25"/>
  <c r="G10" i="25"/>
  <c r="A10" i="25"/>
  <c r="C9" i="25"/>
  <c r="G9" i="25"/>
  <c r="H9" i="25" s="1"/>
  <c r="A9" i="25"/>
  <c r="C8" i="25"/>
  <c r="G8" i="25"/>
  <c r="A8" i="25"/>
  <c r="G7" i="25"/>
  <c r="C7" i="25"/>
  <c r="A7" i="25"/>
  <c r="G44" i="24"/>
  <c r="H44" i="24" s="1"/>
  <c r="U44" i="24" s="1"/>
  <c r="A44" i="24"/>
  <c r="G43" i="24"/>
  <c r="H43" i="24" s="1"/>
  <c r="U43" i="24" s="1"/>
  <c r="A43" i="24"/>
  <c r="G42" i="24"/>
  <c r="H42" i="24" s="1"/>
  <c r="U42" i="24" s="1"/>
  <c r="A42" i="24"/>
  <c r="G41" i="24"/>
  <c r="H41" i="24" s="1"/>
  <c r="U41" i="24" s="1"/>
  <c r="A41" i="24"/>
  <c r="G40" i="24"/>
  <c r="H40" i="24" s="1"/>
  <c r="U40" i="24" s="1"/>
  <c r="A40" i="24"/>
  <c r="G39" i="24"/>
  <c r="C39" i="24"/>
  <c r="A39" i="24"/>
  <c r="C38" i="24"/>
  <c r="G38" i="24"/>
  <c r="H38" i="24" s="1"/>
  <c r="U38" i="24" s="1"/>
  <c r="A38" i="24"/>
  <c r="G37" i="24"/>
  <c r="C37" i="24"/>
  <c r="A37" i="24"/>
  <c r="C36" i="24"/>
  <c r="G36" i="24"/>
  <c r="A36" i="24"/>
  <c r="G35" i="24"/>
  <c r="C35" i="24"/>
  <c r="A35" i="24"/>
  <c r="C34" i="24"/>
  <c r="G34" i="24"/>
  <c r="H34" i="24" s="1"/>
  <c r="U34" i="24" s="1"/>
  <c r="A34" i="24"/>
  <c r="G33" i="24"/>
  <c r="C33" i="24"/>
  <c r="A33" i="24"/>
  <c r="C32" i="24"/>
  <c r="G32" i="24"/>
  <c r="A32" i="24"/>
  <c r="G31" i="24"/>
  <c r="C31" i="24"/>
  <c r="A31" i="24"/>
  <c r="C30" i="24"/>
  <c r="G30" i="24"/>
  <c r="H30" i="24" s="1"/>
  <c r="U30" i="24" s="1"/>
  <c r="A30" i="24"/>
  <c r="G29" i="24"/>
  <c r="C29" i="24"/>
  <c r="A29" i="24"/>
  <c r="C28" i="24"/>
  <c r="G28" i="24"/>
  <c r="A28" i="24"/>
  <c r="G27" i="24"/>
  <c r="C27" i="24"/>
  <c r="A27" i="24"/>
  <c r="C26" i="24"/>
  <c r="G26" i="24"/>
  <c r="H26" i="24" s="1"/>
  <c r="U26" i="24" s="1"/>
  <c r="A26" i="24"/>
  <c r="G25" i="24"/>
  <c r="C25" i="24"/>
  <c r="A25" i="24"/>
  <c r="C24" i="24"/>
  <c r="G24" i="24"/>
  <c r="A24" i="24"/>
  <c r="G23" i="24"/>
  <c r="C23" i="24"/>
  <c r="A23" i="24"/>
  <c r="C22" i="24"/>
  <c r="G22" i="24"/>
  <c r="H22" i="24" s="1"/>
  <c r="U22" i="24" s="1"/>
  <c r="A22" i="24"/>
  <c r="G21" i="24"/>
  <c r="C21" i="24"/>
  <c r="A21" i="24"/>
  <c r="C20" i="24"/>
  <c r="G20" i="24"/>
  <c r="A20" i="24"/>
  <c r="G19" i="24"/>
  <c r="C19" i="24"/>
  <c r="A19" i="24"/>
  <c r="C18" i="24"/>
  <c r="G18" i="24"/>
  <c r="H18" i="24" s="1"/>
  <c r="U18" i="24" s="1"/>
  <c r="A18" i="24"/>
  <c r="G17" i="24"/>
  <c r="C17" i="24"/>
  <c r="A17" i="24"/>
  <c r="C16" i="24"/>
  <c r="G16" i="24"/>
  <c r="A16" i="24"/>
  <c r="G15" i="24"/>
  <c r="C15" i="24"/>
  <c r="A15" i="24"/>
  <c r="C14" i="24"/>
  <c r="G14" i="24"/>
  <c r="H14" i="24" s="1"/>
  <c r="U14" i="24" s="1"/>
  <c r="A14" i="24"/>
  <c r="G13" i="24"/>
  <c r="C13" i="24"/>
  <c r="A13" i="24"/>
  <c r="C12" i="24"/>
  <c r="G12" i="24"/>
  <c r="A12" i="24"/>
  <c r="G11" i="24"/>
  <c r="C11" i="24"/>
  <c r="A11" i="24"/>
  <c r="C10" i="24"/>
  <c r="G10" i="24"/>
  <c r="H10" i="24" s="1"/>
  <c r="A10" i="24"/>
  <c r="G9" i="24"/>
  <c r="C9" i="24"/>
  <c r="A9" i="24"/>
  <c r="C8" i="24"/>
  <c r="G8" i="24"/>
  <c r="A8" i="24"/>
  <c r="G7" i="24"/>
  <c r="C7" i="24"/>
  <c r="A7" i="24"/>
  <c r="A49" i="23"/>
  <c r="A48" i="23"/>
  <c r="A47" i="23"/>
  <c r="A46" i="23"/>
  <c r="A45" i="23"/>
  <c r="C44" i="23"/>
  <c r="A44" i="23"/>
  <c r="C43" i="23"/>
  <c r="A43" i="23"/>
  <c r="C42" i="23"/>
  <c r="A42" i="23"/>
  <c r="C41" i="23"/>
  <c r="A41" i="23"/>
  <c r="C40" i="23"/>
  <c r="A40" i="23"/>
  <c r="C39" i="23"/>
  <c r="A39" i="23"/>
  <c r="C38" i="23"/>
  <c r="A38" i="23"/>
  <c r="C37" i="23"/>
  <c r="A37" i="23"/>
  <c r="C36" i="23"/>
  <c r="A36" i="23"/>
  <c r="C35" i="23"/>
  <c r="A35" i="23"/>
  <c r="C34" i="23"/>
  <c r="A34" i="23"/>
  <c r="C33" i="23"/>
  <c r="A33" i="23"/>
  <c r="C32" i="23"/>
  <c r="A32" i="23"/>
  <c r="C31" i="23"/>
  <c r="A31" i="23"/>
  <c r="C30" i="23"/>
  <c r="A30" i="23"/>
  <c r="C29" i="23"/>
  <c r="A29" i="23"/>
  <c r="C28" i="23"/>
  <c r="A28" i="23"/>
  <c r="C27" i="23"/>
  <c r="A27" i="23"/>
  <c r="C26" i="23"/>
  <c r="A26" i="23"/>
  <c r="C25" i="23"/>
  <c r="A25" i="23"/>
  <c r="C24" i="23"/>
  <c r="A24" i="23"/>
  <c r="C23" i="23"/>
  <c r="A23" i="23"/>
  <c r="C22" i="23"/>
  <c r="A22" i="23"/>
  <c r="C21" i="23"/>
  <c r="A21" i="23"/>
  <c r="C20" i="23"/>
  <c r="A20" i="23"/>
  <c r="C19" i="23"/>
  <c r="A19" i="23"/>
  <c r="C18" i="23"/>
  <c r="A18" i="23"/>
  <c r="C17" i="23"/>
  <c r="A17" i="23"/>
  <c r="C16" i="23"/>
  <c r="A16" i="23"/>
  <c r="C15" i="23"/>
  <c r="A15" i="23"/>
  <c r="C14" i="23"/>
  <c r="A14" i="23"/>
  <c r="C13" i="23"/>
  <c r="A13" i="23"/>
  <c r="C12" i="23"/>
  <c r="A12" i="23"/>
  <c r="G44" i="22"/>
  <c r="H44" i="22" s="1"/>
  <c r="U44" i="22" s="1"/>
  <c r="A44" i="22"/>
  <c r="G43" i="22"/>
  <c r="H43" i="22" s="1"/>
  <c r="U43" i="22" s="1"/>
  <c r="A43" i="22"/>
  <c r="G42" i="22"/>
  <c r="H42" i="22" s="1"/>
  <c r="U42" i="22" s="1"/>
  <c r="A42" i="22"/>
  <c r="G41" i="22"/>
  <c r="H41" i="22" s="1"/>
  <c r="U41" i="22" s="1"/>
  <c r="A41" i="22"/>
  <c r="G40" i="22"/>
  <c r="H40" i="22" s="1"/>
  <c r="U40" i="22" s="1"/>
  <c r="A40" i="22"/>
  <c r="C39" i="22"/>
  <c r="G39" i="22"/>
  <c r="A39" i="22"/>
  <c r="C38" i="22"/>
  <c r="G38" i="22"/>
  <c r="H38" i="22" s="1"/>
  <c r="U38" i="22" s="1"/>
  <c r="A38" i="22"/>
  <c r="G37" i="22"/>
  <c r="H37" i="22" s="1"/>
  <c r="U37" i="22" s="1"/>
  <c r="C37" i="22"/>
  <c r="A37" i="22"/>
  <c r="C36" i="22"/>
  <c r="G36" i="22"/>
  <c r="A36" i="22"/>
  <c r="C35" i="22"/>
  <c r="G35" i="22"/>
  <c r="A35" i="22"/>
  <c r="G34" i="22"/>
  <c r="H34" i="22" s="1"/>
  <c r="U34" i="22" s="1"/>
  <c r="C34" i="22"/>
  <c r="A34" i="22"/>
  <c r="G33" i="22"/>
  <c r="H33" i="22" s="1"/>
  <c r="U33" i="22" s="1"/>
  <c r="C33" i="22"/>
  <c r="A33" i="22"/>
  <c r="C32" i="22"/>
  <c r="G32" i="22"/>
  <c r="A32" i="22"/>
  <c r="C31" i="22"/>
  <c r="G31" i="22"/>
  <c r="A31" i="22"/>
  <c r="G30" i="22"/>
  <c r="H30" i="22" s="1"/>
  <c r="U30" i="22" s="1"/>
  <c r="C30" i="22"/>
  <c r="A30" i="22"/>
  <c r="G29" i="22"/>
  <c r="H29" i="22" s="1"/>
  <c r="U29" i="22" s="1"/>
  <c r="C29" i="22"/>
  <c r="A29" i="22"/>
  <c r="C28" i="22"/>
  <c r="G28" i="22"/>
  <c r="A28" i="22"/>
  <c r="C27" i="22"/>
  <c r="G27" i="22"/>
  <c r="A27" i="22"/>
  <c r="G26" i="22"/>
  <c r="H26" i="22" s="1"/>
  <c r="U26" i="22" s="1"/>
  <c r="C26" i="22"/>
  <c r="A26" i="22"/>
  <c r="G25" i="22"/>
  <c r="H25" i="22" s="1"/>
  <c r="U25" i="22" s="1"/>
  <c r="C25" i="22"/>
  <c r="A25" i="22"/>
  <c r="C24" i="22"/>
  <c r="G24" i="22"/>
  <c r="A24" i="22"/>
  <c r="C23" i="22"/>
  <c r="G23" i="22"/>
  <c r="A23" i="22"/>
  <c r="G22" i="22"/>
  <c r="C22" i="22"/>
  <c r="A22" i="22"/>
  <c r="G21" i="22"/>
  <c r="H21" i="22" s="1"/>
  <c r="U21" i="22" s="1"/>
  <c r="C21" i="22"/>
  <c r="A21" i="22"/>
  <c r="C20" i="22"/>
  <c r="G20" i="22"/>
  <c r="A20" i="22"/>
  <c r="C19" i="22"/>
  <c r="G19" i="22"/>
  <c r="A19" i="22"/>
  <c r="G18" i="22"/>
  <c r="C18" i="22"/>
  <c r="A18" i="22"/>
  <c r="G17" i="22"/>
  <c r="H17" i="22" s="1"/>
  <c r="U17" i="22" s="1"/>
  <c r="C17" i="22"/>
  <c r="A17" i="22"/>
  <c r="C16" i="22"/>
  <c r="G16" i="22"/>
  <c r="A16" i="22"/>
  <c r="C15" i="22"/>
  <c r="G15" i="22"/>
  <c r="A15" i="22"/>
  <c r="G14" i="22"/>
  <c r="C14" i="22"/>
  <c r="A14" i="22"/>
  <c r="G13" i="22"/>
  <c r="H13" i="22" s="1"/>
  <c r="U13" i="22" s="1"/>
  <c r="C13" i="22"/>
  <c r="A13" i="22"/>
  <c r="C12" i="22"/>
  <c r="G12" i="22"/>
  <c r="A12" i="22"/>
  <c r="C11" i="22"/>
  <c r="G11" i="22"/>
  <c r="A11" i="22"/>
  <c r="G10" i="22"/>
  <c r="C10" i="22"/>
  <c r="A10" i="22"/>
  <c r="G9" i="22"/>
  <c r="H9" i="22" s="1"/>
  <c r="U9" i="22" s="1"/>
  <c r="C9" i="22"/>
  <c r="A9" i="22"/>
  <c r="C8" i="22"/>
  <c r="G8" i="22"/>
  <c r="A8" i="22"/>
  <c r="C7" i="22"/>
  <c r="G7" i="22"/>
  <c r="A7" i="22"/>
  <c r="G44" i="21"/>
  <c r="H44" i="21" s="1"/>
  <c r="U44" i="21" s="1"/>
  <c r="A44" i="21"/>
  <c r="G43" i="21"/>
  <c r="H43" i="21" s="1"/>
  <c r="U43" i="21" s="1"/>
  <c r="A43" i="21"/>
  <c r="G42" i="21"/>
  <c r="H42" i="21" s="1"/>
  <c r="U42" i="21" s="1"/>
  <c r="A42" i="21"/>
  <c r="G41" i="21"/>
  <c r="H41" i="21" s="1"/>
  <c r="U41" i="21" s="1"/>
  <c r="A41" i="21"/>
  <c r="G40" i="21"/>
  <c r="H40" i="21" s="1"/>
  <c r="U40" i="21" s="1"/>
  <c r="A40" i="21"/>
  <c r="G39" i="21"/>
  <c r="H39" i="21" s="1"/>
  <c r="U39" i="21" s="1"/>
  <c r="C39" i="21"/>
  <c r="A39" i="21"/>
  <c r="C38" i="21"/>
  <c r="G38" i="21"/>
  <c r="H38" i="21" s="1"/>
  <c r="U38" i="21" s="1"/>
  <c r="A38" i="21"/>
  <c r="C37" i="21"/>
  <c r="G37" i="21"/>
  <c r="H37" i="21" s="1"/>
  <c r="U37" i="21" s="1"/>
  <c r="A37" i="21"/>
  <c r="G36" i="21"/>
  <c r="C36" i="21"/>
  <c r="A36" i="21"/>
  <c r="G35" i="21"/>
  <c r="H35" i="21" s="1"/>
  <c r="U35" i="21" s="1"/>
  <c r="C35" i="21"/>
  <c r="A35" i="21"/>
  <c r="C34" i="21"/>
  <c r="G34" i="21"/>
  <c r="H34" i="21" s="1"/>
  <c r="U34" i="21" s="1"/>
  <c r="A34" i="21"/>
  <c r="C33" i="21"/>
  <c r="G33" i="21"/>
  <c r="H33" i="21" s="1"/>
  <c r="U33" i="21" s="1"/>
  <c r="A33" i="21"/>
  <c r="G32" i="21"/>
  <c r="C32" i="21"/>
  <c r="A32" i="21"/>
  <c r="G31" i="21"/>
  <c r="H31" i="21" s="1"/>
  <c r="U31" i="21" s="1"/>
  <c r="C31" i="21"/>
  <c r="A31" i="21"/>
  <c r="C30" i="21"/>
  <c r="G30" i="21"/>
  <c r="H30" i="21" s="1"/>
  <c r="U30" i="21" s="1"/>
  <c r="A30" i="21"/>
  <c r="C29" i="21"/>
  <c r="G29" i="21"/>
  <c r="H29" i="21" s="1"/>
  <c r="U29" i="21" s="1"/>
  <c r="A29" i="21"/>
  <c r="G28" i="21"/>
  <c r="C28" i="21"/>
  <c r="A28" i="21"/>
  <c r="G27" i="21"/>
  <c r="H27" i="21" s="1"/>
  <c r="U27" i="21" s="1"/>
  <c r="C27" i="21"/>
  <c r="A27" i="21"/>
  <c r="C26" i="21"/>
  <c r="G26" i="21"/>
  <c r="H26" i="21" s="1"/>
  <c r="U26" i="21" s="1"/>
  <c r="A26" i="21"/>
  <c r="C25" i="21"/>
  <c r="G25" i="21"/>
  <c r="H25" i="21" s="1"/>
  <c r="U25" i="21" s="1"/>
  <c r="A25" i="21"/>
  <c r="G24" i="21"/>
  <c r="C24" i="21"/>
  <c r="A24" i="21"/>
  <c r="G23" i="21"/>
  <c r="H23" i="21" s="1"/>
  <c r="U23" i="21" s="1"/>
  <c r="C23" i="21"/>
  <c r="A23" i="21"/>
  <c r="C22" i="21"/>
  <c r="G22" i="21"/>
  <c r="H22" i="21" s="1"/>
  <c r="U22" i="21" s="1"/>
  <c r="A22" i="21"/>
  <c r="C21" i="21"/>
  <c r="G21" i="21"/>
  <c r="H21" i="21" s="1"/>
  <c r="U21" i="21" s="1"/>
  <c r="A21" i="21"/>
  <c r="G20" i="21"/>
  <c r="C20" i="21"/>
  <c r="A20" i="21"/>
  <c r="G19" i="21"/>
  <c r="H19" i="21" s="1"/>
  <c r="U19" i="21" s="1"/>
  <c r="C19" i="21"/>
  <c r="A19" i="21"/>
  <c r="C18" i="21"/>
  <c r="G18" i="21"/>
  <c r="H18" i="21" s="1"/>
  <c r="U18" i="21" s="1"/>
  <c r="A18" i="21"/>
  <c r="C17" i="21"/>
  <c r="G17" i="21"/>
  <c r="H17" i="21" s="1"/>
  <c r="U17" i="21" s="1"/>
  <c r="A17" i="21"/>
  <c r="G16" i="21"/>
  <c r="C16" i="21"/>
  <c r="A16" i="21"/>
  <c r="C15" i="21"/>
  <c r="G15" i="21"/>
  <c r="H15" i="21" s="1"/>
  <c r="U15" i="21" s="1"/>
  <c r="A15" i="21"/>
  <c r="C14" i="21"/>
  <c r="G14" i="21"/>
  <c r="H14" i="21" s="1"/>
  <c r="U14" i="21" s="1"/>
  <c r="A14" i="21"/>
  <c r="C13" i="21"/>
  <c r="G13" i="21"/>
  <c r="H13" i="21" s="1"/>
  <c r="U13" i="21" s="1"/>
  <c r="A13" i="21"/>
  <c r="C12" i="21"/>
  <c r="G12" i="21"/>
  <c r="A12" i="21"/>
  <c r="C11" i="21"/>
  <c r="G11" i="21"/>
  <c r="H11" i="21" s="1"/>
  <c r="U11" i="21" s="1"/>
  <c r="A11" i="21"/>
  <c r="C10" i="21"/>
  <c r="G10" i="21"/>
  <c r="H10" i="21" s="1"/>
  <c r="U10" i="21" s="1"/>
  <c r="A10" i="21"/>
  <c r="C9" i="21"/>
  <c r="G9" i="21"/>
  <c r="H9" i="21" s="1"/>
  <c r="U9" i="21" s="1"/>
  <c r="A9" i="21"/>
  <c r="G8" i="21"/>
  <c r="C8" i="21"/>
  <c r="A8" i="21"/>
  <c r="C7" i="21"/>
  <c r="G7" i="21"/>
  <c r="H7" i="21" s="1"/>
  <c r="U7" i="21" s="1"/>
  <c r="A7" i="21"/>
  <c r="G44" i="20"/>
  <c r="H44" i="20" s="1"/>
  <c r="U44" i="20" s="1"/>
  <c r="A44" i="20"/>
  <c r="G43" i="20"/>
  <c r="H43" i="20" s="1"/>
  <c r="U43" i="20" s="1"/>
  <c r="A43" i="20"/>
  <c r="G42" i="20"/>
  <c r="H42" i="20" s="1"/>
  <c r="U42" i="20" s="1"/>
  <c r="A42" i="20"/>
  <c r="G41" i="20"/>
  <c r="H41" i="20" s="1"/>
  <c r="U41" i="20" s="1"/>
  <c r="A41" i="20"/>
  <c r="G40" i="20"/>
  <c r="H40" i="20" s="1"/>
  <c r="U40" i="20" s="1"/>
  <c r="A40" i="20"/>
  <c r="G39" i="20"/>
  <c r="C39" i="20"/>
  <c r="A39" i="20"/>
  <c r="C38" i="20"/>
  <c r="G38" i="20"/>
  <c r="H38" i="20" s="1"/>
  <c r="U38" i="20" s="1"/>
  <c r="A38" i="20"/>
  <c r="G37" i="20"/>
  <c r="H37" i="20" s="1"/>
  <c r="U37" i="20" s="1"/>
  <c r="C37" i="20"/>
  <c r="A37" i="20"/>
  <c r="C36" i="20"/>
  <c r="G36" i="20"/>
  <c r="A36" i="20"/>
  <c r="G35" i="20"/>
  <c r="C35" i="20"/>
  <c r="A35" i="20"/>
  <c r="C34" i="20"/>
  <c r="G34" i="20"/>
  <c r="H34" i="20" s="1"/>
  <c r="U34" i="20" s="1"/>
  <c r="A34" i="20"/>
  <c r="G33" i="20"/>
  <c r="H33" i="20" s="1"/>
  <c r="U33" i="20" s="1"/>
  <c r="C33" i="20"/>
  <c r="A33" i="20"/>
  <c r="C32" i="20"/>
  <c r="G32" i="20"/>
  <c r="A32" i="20"/>
  <c r="G31" i="20"/>
  <c r="C31" i="20"/>
  <c r="A31" i="20"/>
  <c r="C30" i="20"/>
  <c r="G30" i="20"/>
  <c r="A30" i="20"/>
  <c r="G29" i="20"/>
  <c r="H29" i="20" s="1"/>
  <c r="U29" i="20" s="1"/>
  <c r="C29" i="20"/>
  <c r="A29" i="20"/>
  <c r="C28" i="20"/>
  <c r="G28" i="20"/>
  <c r="A28" i="20"/>
  <c r="G27" i="20"/>
  <c r="C27" i="20"/>
  <c r="A27" i="20"/>
  <c r="C26" i="20"/>
  <c r="G26" i="20"/>
  <c r="A26" i="20"/>
  <c r="G25" i="20"/>
  <c r="H25" i="20" s="1"/>
  <c r="U25" i="20" s="1"/>
  <c r="C25" i="20"/>
  <c r="A25" i="20"/>
  <c r="C24" i="20"/>
  <c r="G24" i="20"/>
  <c r="A24" i="20"/>
  <c r="G23" i="20"/>
  <c r="H23" i="20" s="1"/>
  <c r="U23" i="20" s="1"/>
  <c r="C23" i="20"/>
  <c r="A23" i="20"/>
  <c r="C22" i="20"/>
  <c r="G22" i="20"/>
  <c r="A22" i="20"/>
  <c r="G21" i="20"/>
  <c r="H21" i="20" s="1"/>
  <c r="U21" i="20" s="1"/>
  <c r="C21" i="20"/>
  <c r="A21" i="20"/>
  <c r="C20" i="20"/>
  <c r="G20" i="20"/>
  <c r="A20" i="20"/>
  <c r="G19" i="20"/>
  <c r="C19" i="20"/>
  <c r="A19" i="20"/>
  <c r="C18" i="20"/>
  <c r="G18" i="20"/>
  <c r="H18" i="20" s="1"/>
  <c r="U18" i="20" s="1"/>
  <c r="A18" i="20"/>
  <c r="C17" i="20"/>
  <c r="G17" i="20"/>
  <c r="H17" i="20" s="1"/>
  <c r="U17" i="20" s="1"/>
  <c r="A17" i="20"/>
  <c r="C16" i="20"/>
  <c r="G16" i="20"/>
  <c r="A16" i="20"/>
  <c r="G15" i="20"/>
  <c r="H15" i="20" s="1"/>
  <c r="U15" i="20" s="1"/>
  <c r="C15" i="20"/>
  <c r="A15" i="20"/>
  <c r="C14" i="20"/>
  <c r="G14" i="20"/>
  <c r="A14" i="20"/>
  <c r="C13" i="20"/>
  <c r="G13" i="20"/>
  <c r="H13" i="20" s="1"/>
  <c r="U13" i="20" s="1"/>
  <c r="A13" i="20"/>
  <c r="C12" i="20"/>
  <c r="G12" i="20"/>
  <c r="A12" i="20"/>
  <c r="G11" i="20"/>
  <c r="C11" i="20"/>
  <c r="A11" i="20"/>
  <c r="C10" i="20"/>
  <c r="G10" i="20"/>
  <c r="A10" i="20"/>
  <c r="G9" i="20"/>
  <c r="H9" i="20" s="1"/>
  <c r="U9" i="20" s="1"/>
  <c r="C9" i="20"/>
  <c r="A9" i="20"/>
  <c r="C8" i="20"/>
  <c r="G8" i="20"/>
  <c r="A8" i="20"/>
  <c r="G7" i="20"/>
  <c r="C7" i="20"/>
  <c r="A7" i="20"/>
  <c r="G44" i="19"/>
  <c r="H44" i="19" s="1"/>
  <c r="U44" i="19" s="1"/>
  <c r="A44" i="19"/>
  <c r="G43" i="19"/>
  <c r="H43" i="19" s="1"/>
  <c r="U43" i="19" s="1"/>
  <c r="A43" i="19"/>
  <c r="G42" i="19"/>
  <c r="H42" i="19" s="1"/>
  <c r="U42" i="19" s="1"/>
  <c r="A42" i="19"/>
  <c r="G41" i="19"/>
  <c r="H41" i="19" s="1"/>
  <c r="U41" i="19" s="1"/>
  <c r="A41" i="19"/>
  <c r="G40" i="19"/>
  <c r="H40" i="19" s="1"/>
  <c r="U40" i="19" s="1"/>
  <c r="A40" i="19"/>
  <c r="C39" i="19"/>
  <c r="G39" i="19"/>
  <c r="A39" i="19"/>
  <c r="G38" i="19"/>
  <c r="H38" i="19" s="1"/>
  <c r="U38" i="19" s="1"/>
  <c r="C38" i="19"/>
  <c r="A38" i="19"/>
  <c r="G37" i="19"/>
  <c r="H37" i="19" s="1"/>
  <c r="U37" i="19" s="1"/>
  <c r="C37" i="19"/>
  <c r="A37" i="19"/>
  <c r="C36" i="19"/>
  <c r="G36" i="19"/>
  <c r="A36" i="19"/>
  <c r="C35" i="19"/>
  <c r="G35" i="19"/>
  <c r="A35" i="19"/>
  <c r="G34" i="19"/>
  <c r="C34" i="19"/>
  <c r="A34" i="19"/>
  <c r="G33" i="19"/>
  <c r="H33" i="19" s="1"/>
  <c r="U33" i="19" s="1"/>
  <c r="C33" i="19"/>
  <c r="A33" i="19"/>
  <c r="C32" i="19"/>
  <c r="G32" i="19"/>
  <c r="A32" i="19"/>
  <c r="C31" i="19"/>
  <c r="G31" i="19"/>
  <c r="A31" i="19"/>
  <c r="G30" i="19"/>
  <c r="C30" i="19"/>
  <c r="A30" i="19"/>
  <c r="G29" i="19"/>
  <c r="H29" i="19" s="1"/>
  <c r="U29" i="19" s="1"/>
  <c r="C29" i="19"/>
  <c r="A29" i="19"/>
  <c r="C28" i="19"/>
  <c r="G28" i="19"/>
  <c r="A28" i="19"/>
  <c r="C27" i="19"/>
  <c r="G27" i="19"/>
  <c r="A27" i="19"/>
  <c r="G26" i="19"/>
  <c r="C26" i="19"/>
  <c r="A26" i="19"/>
  <c r="G25" i="19"/>
  <c r="H25" i="19" s="1"/>
  <c r="U25" i="19" s="1"/>
  <c r="C25" i="19"/>
  <c r="A25" i="19"/>
  <c r="C24" i="19"/>
  <c r="G24" i="19"/>
  <c r="A24" i="19"/>
  <c r="C23" i="19"/>
  <c r="G23" i="19"/>
  <c r="A23" i="19"/>
  <c r="G22" i="19"/>
  <c r="C22" i="19"/>
  <c r="A22" i="19"/>
  <c r="G21" i="19"/>
  <c r="H21" i="19" s="1"/>
  <c r="U21" i="19" s="1"/>
  <c r="C21" i="19"/>
  <c r="A21" i="19"/>
  <c r="C20" i="19"/>
  <c r="G20" i="19"/>
  <c r="A20" i="19"/>
  <c r="C19" i="19"/>
  <c r="G19" i="19"/>
  <c r="A19" i="19"/>
  <c r="G18" i="19"/>
  <c r="C18" i="19"/>
  <c r="A18" i="19"/>
  <c r="G17" i="19"/>
  <c r="H17" i="19" s="1"/>
  <c r="U17" i="19" s="1"/>
  <c r="C17" i="19"/>
  <c r="A17" i="19"/>
  <c r="C16" i="19"/>
  <c r="G16" i="19"/>
  <c r="A16" i="19"/>
  <c r="C15" i="19"/>
  <c r="G15" i="19"/>
  <c r="A15" i="19"/>
  <c r="G14" i="19"/>
  <c r="C14" i="19"/>
  <c r="A14" i="19"/>
  <c r="G13" i="19"/>
  <c r="H13" i="19" s="1"/>
  <c r="U13" i="19" s="1"/>
  <c r="C13" i="19"/>
  <c r="A13" i="19"/>
  <c r="C12" i="19"/>
  <c r="G12" i="19"/>
  <c r="A12" i="19"/>
  <c r="C11" i="19"/>
  <c r="G11" i="19"/>
  <c r="A11" i="19"/>
  <c r="G10" i="19"/>
  <c r="C10" i="19"/>
  <c r="A10" i="19"/>
  <c r="G9" i="19"/>
  <c r="H9" i="19" s="1"/>
  <c r="U9" i="19" s="1"/>
  <c r="C9" i="19"/>
  <c r="A9" i="19"/>
  <c r="C8" i="19"/>
  <c r="G8" i="19"/>
  <c r="A8" i="19"/>
  <c r="C7" i="19"/>
  <c r="G7" i="19"/>
  <c r="A7" i="19"/>
  <c r="G44" i="18"/>
  <c r="H44" i="18" s="1"/>
  <c r="U44" i="18" s="1"/>
  <c r="A44" i="18"/>
  <c r="G43" i="18"/>
  <c r="H43" i="18" s="1"/>
  <c r="U43" i="18" s="1"/>
  <c r="A43" i="18"/>
  <c r="G42" i="18"/>
  <c r="H42" i="18" s="1"/>
  <c r="U42" i="18" s="1"/>
  <c r="A42" i="18"/>
  <c r="G41" i="18"/>
  <c r="H41" i="18" s="1"/>
  <c r="U41" i="18" s="1"/>
  <c r="A41" i="18"/>
  <c r="G40" i="18"/>
  <c r="H40" i="18" s="1"/>
  <c r="U40" i="18" s="1"/>
  <c r="A40" i="18"/>
  <c r="G39" i="18"/>
  <c r="C39" i="18"/>
  <c r="A39" i="18"/>
  <c r="C38" i="18"/>
  <c r="G38" i="18"/>
  <c r="H38" i="18" s="1"/>
  <c r="U38" i="18" s="1"/>
  <c r="A38" i="18"/>
  <c r="G37" i="18"/>
  <c r="H37" i="18" s="1"/>
  <c r="U37" i="18" s="1"/>
  <c r="C37" i="18"/>
  <c r="A37" i="18"/>
  <c r="C36" i="18"/>
  <c r="G36" i="18"/>
  <c r="A36" i="18"/>
  <c r="G35" i="18"/>
  <c r="C35" i="18"/>
  <c r="A35" i="18"/>
  <c r="C34" i="18"/>
  <c r="G34" i="18"/>
  <c r="H34" i="18" s="1"/>
  <c r="U34" i="18" s="1"/>
  <c r="A34" i="18"/>
  <c r="G33" i="18"/>
  <c r="H33" i="18" s="1"/>
  <c r="U33" i="18" s="1"/>
  <c r="C33" i="18"/>
  <c r="A33" i="18"/>
  <c r="C32" i="18"/>
  <c r="G32" i="18"/>
  <c r="A32" i="18"/>
  <c r="G31" i="18"/>
  <c r="C31" i="18"/>
  <c r="A31" i="18"/>
  <c r="C30" i="18"/>
  <c r="G30" i="18"/>
  <c r="H30" i="18" s="1"/>
  <c r="U30" i="18" s="1"/>
  <c r="A30" i="18"/>
  <c r="G29" i="18"/>
  <c r="H29" i="18" s="1"/>
  <c r="U29" i="18" s="1"/>
  <c r="C29" i="18"/>
  <c r="A29" i="18"/>
  <c r="C28" i="18"/>
  <c r="G28" i="18"/>
  <c r="A28" i="18"/>
  <c r="G27" i="18"/>
  <c r="C27" i="18"/>
  <c r="A27" i="18"/>
  <c r="C26" i="18"/>
  <c r="G26" i="18"/>
  <c r="H26" i="18" s="1"/>
  <c r="U26" i="18" s="1"/>
  <c r="A26" i="18"/>
  <c r="G25" i="18"/>
  <c r="H25" i="18" s="1"/>
  <c r="U25" i="18" s="1"/>
  <c r="C25" i="18"/>
  <c r="A25" i="18"/>
  <c r="C24" i="18"/>
  <c r="G24" i="18"/>
  <c r="A24" i="18"/>
  <c r="G23" i="18"/>
  <c r="C23" i="18"/>
  <c r="A23" i="18"/>
  <c r="C22" i="18"/>
  <c r="G22" i="18"/>
  <c r="H22" i="18" s="1"/>
  <c r="U22" i="18" s="1"/>
  <c r="A22" i="18"/>
  <c r="G21" i="18"/>
  <c r="H21" i="18" s="1"/>
  <c r="U21" i="18" s="1"/>
  <c r="C21" i="18"/>
  <c r="A21" i="18"/>
  <c r="C20" i="18"/>
  <c r="G20" i="18"/>
  <c r="A20" i="18"/>
  <c r="C19" i="18"/>
  <c r="G19" i="18"/>
  <c r="A19" i="18"/>
  <c r="C18" i="18"/>
  <c r="G18" i="18"/>
  <c r="H18" i="18" s="1"/>
  <c r="U18" i="18" s="1"/>
  <c r="A18" i="18"/>
  <c r="G17" i="18"/>
  <c r="H17" i="18" s="1"/>
  <c r="U17" i="18" s="1"/>
  <c r="C17" i="18"/>
  <c r="A17" i="18"/>
  <c r="C16" i="18"/>
  <c r="G16" i="18"/>
  <c r="A16" i="18"/>
  <c r="G15" i="18"/>
  <c r="C15" i="18"/>
  <c r="A15" i="18"/>
  <c r="C14" i="18"/>
  <c r="G14" i="18"/>
  <c r="H14" i="18" s="1"/>
  <c r="U14" i="18" s="1"/>
  <c r="A14" i="18"/>
  <c r="G13" i="18"/>
  <c r="H13" i="18" s="1"/>
  <c r="U13" i="18" s="1"/>
  <c r="C13" i="18"/>
  <c r="A13" i="18"/>
  <c r="C12" i="18"/>
  <c r="G12" i="18"/>
  <c r="A12" i="18"/>
  <c r="G11" i="18"/>
  <c r="C11" i="18"/>
  <c r="A11" i="18"/>
  <c r="C10" i="18"/>
  <c r="G10" i="18"/>
  <c r="H10" i="18" s="1"/>
  <c r="U10" i="18" s="1"/>
  <c r="A10" i="18"/>
  <c r="G9" i="18"/>
  <c r="H9" i="18" s="1"/>
  <c r="U9" i="18" s="1"/>
  <c r="C9" i="18"/>
  <c r="A9" i="18"/>
  <c r="C8" i="18"/>
  <c r="G8" i="18"/>
  <c r="A8" i="18"/>
  <c r="G7" i="18"/>
  <c r="C7" i="18"/>
  <c r="A7" i="18"/>
  <c r="G44" i="17"/>
  <c r="H44" i="17" s="1"/>
  <c r="U44" i="17" s="1"/>
  <c r="A44" i="17"/>
  <c r="G43" i="17"/>
  <c r="H43" i="17" s="1"/>
  <c r="U43" i="17" s="1"/>
  <c r="A43" i="17"/>
  <c r="G42" i="17"/>
  <c r="H42" i="17" s="1"/>
  <c r="U42" i="17" s="1"/>
  <c r="A42" i="17"/>
  <c r="G41" i="17"/>
  <c r="H41" i="17" s="1"/>
  <c r="U41" i="17" s="1"/>
  <c r="A41" i="17"/>
  <c r="G40" i="17"/>
  <c r="H40" i="17" s="1"/>
  <c r="U40" i="17" s="1"/>
  <c r="A40" i="17"/>
  <c r="G39" i="17"/>
  <c r="C39" i="17"/>
  <c r="A39" i="17"/>
  <c r="G38" i="17"/>
  <c r="H38" i="17" s="1"/>
  <c r="U38" i="17" s="1"/>
  <c r="C38" i="17"/>
  <c r="A38" i="17"/>
  <c r="C37" i="17"/>
  <c r="G37" i="17"/>
  <c r="H37" i="17" s="1"/>
  <c r="U37" i="17" s="1"/>
  <c r="A37" i="17"/>
  <c r="C36" i="17"/>
  <c r="G36" i="17"/>
  <c r="A36" i="17"/>
  <c r="G35" i="17"/>
  <c r="C35" i="17"/>
  <c r="A35" i="17"/>
  <c r="G34" i="17"/>
  <c r="H34" i="17" s="1"/>
  <c r="U34" i="17" s="1"/>
  <c r="C34" i="17"/>
  <c r="A34" i="17"/>
  <c r="C33" i="17"/>
  <c r="G33" i="17"/>
  <c r="H33" i="17" s="1"/>
  <c r="U33" i="17" s="1"/>
  <c r="A33" i="17"/>
  <c r="C32" i="17"/>
  <c r="G32" i="17"/>
  <c r="A32" i="17"/>
  <c r="G31" i="17"/>
  <c r="C31" i="17"/>
  <c r="A31" i="17"/>
  <c r="G30" i="17"/>
  <c r="C30" i="17"/>
  <c r="A30" i="17"/>
  <c r="C29" i="17"/>
  <c r="G29" i="17"/>
  <c r="H29" i="17" s="1"/>
  <c r="U29" i="17" s="1"/>
  <c r="A29" i="17"/>
  <c r="C28" i="17"/>
  <c r="G28" i="17"/>
  <c r="A28" i="17"/>
  <c r="G27" i="17"/>
  <c r="C27" i="17"/>
  <c r="A27" i="17"/>
  <c r="G26" i="17"/>
  <c r="C26" i="17"/>
  <c r="A26" i="17"/>
  <c r="C25" i="17"/>
  <c r="G25" i="17"/>
  <c r="H25" i="17" s="1"/>
  <c r="U25" i="17" s="1"/>
  <c r="A25" i="17"/>
  <c r="C24" i="17"/>
  <c r="G24" i="17"/>
  <c r="A24" i="17"/>
  <c r="G23" i="17"/>
  <c r="C23" i="17"/>
  <c r="A23" i="17"/>
  <c r="G22" i="17"/>
  <c r="C22" i="17"/>
  <c r="A22" i="17"/>
  <c r="C21" i="17"/>
  <c r="G21" i="17"/>
  <c r="H21" i="17" s="1"/>
  <c r="A21" i="17"/>
  <c r="C20" i="17"/>
  <c r="G20" i="17"/>
  <c r="A20" i="17"/>
  <c r="G19" i="17"/>
  <c r="C19" i="17"/>
  <c r="A19" i="17"/>
  <c r="G18" i="17"/>
  <c r="H18" i="17" s="1"/>
  <c r="U18" i="17" s="1"/>
  <c r="C18" i="17"/>
  <c r="A18" i="17"/>
  <c r="C17" i="17"/>
  <c r="G17" i="17"/>
  <c r="H17" i="17" s="1"/>
  <c r="U17" i="17" s="1"/>
  <c r="A17" i="17"/>
  <c r="C16" i="17"/>
  <c r="G16" i="17"/>
  <c r="A16" i="17"/>
  <c r="G15" i="17"/>
  <c r="C15" i="17"/>
  <c r="A15" i="17"/>
  <c r="G14" i="17"/>
  <c r="H14" i="17" s="1"/>
  <c r="U14" i="17" s="1"/>
  <c r="C14" i="17"/>
  <c r="A14" i="17"/>
  <c r="C13" i="17"/>
  <c r="G13" i="17"/>
  <c r="H13" i="17" s="1"/>
  <c r="U13" i="17" s="1"/>
  <c r="A13" i="17"/>
  <c r="C12" i="17"/>
  <c r="G12" i="17"/>
  <c r="A12" i="17"/>
  <c r="G11" i="17"/>
  <c r="H11" i="17" s="1"/>
  <c r="U11" i="17" s="1"/>
  <c r="C11" i="17"/>
  <c r="A11" i="17"/>
  <c r="G10" i="17"/>
  <c r="C10" i="17"/>
  <c r="A10" i="17"/>
  <c r="C9" i="17"/>
  <c r="G9" i="17"/>
  <c r="H9" i="17" s="1"/>
  <c r="U9" i="17" s="1"/>
  <c r="A9" i="17"/>
  <c r="C8" i="17"/>
  <c r="G8" i="17"/>
  <c r="A8" i="17"/>
  <c r="G7" i="17"/>
  <c r="H7" i="17" s="1"/>
  <c r="U7" i="17" s="1"/>
  <c r="C7" i="17"/>
  <c r="A7" i="17"/>
  <c r="G44" i="16"/>
  <c r="H44" i="16" s="1"/>
  <c r="U44" i="16" s="1"/>
  <c r="A44" i="16"/>
  <c r="G43" i="16"/>
  <c r="H43" i="16" s="1"/>
  <c r="U43" i="16" s="1"/>
  <c r="A43" i="16"/>
  <c r="G42" i="16"/>
  <c r="H42" i="16" s="1"/>
  <c r="U42" i="16" s="1"/>
  <c r="A42" i="16"/>
  <c r="G41" i="16"/>
  <c r="H41" i="16" s="1"/>
  <c r="U41" i="16" s="1"/>
  <c r="A41" i="16"/>
  <c r="G40" i="16"/>
  <c r="H40" i="16" s="1"/>
  <c r="U40" i="16" s="1"/>
  <c r="A40" i="16"/>
  <c r="C39" i="16"/>
  <c r="G39" i="16"/>
  <c r="H39" i="16" s="1"/>
  <c r="U39" i="16" s="1"/>
  <c r="A39" i="16"/>
  <c r="C38" i="16"/>
  <c r="G38" i="16"/>
  <c r="H38" i="16" s="1"/>
  <c r="U38" i="16" s="1"/>
  <c r="A38" i="16"/>
  <c r="G37" i="16"/>
  <c r="H37" i="16" s="1"/>
  <c r="U37" i="16" s="1"/>
  <c r="C37" i="16"/>
  <c r="A37" i="16"/>
  <c r="C36" i="16"/>
  <c r="G36" i="16"/>
  <c r="A36" i="16"/>
  <c r="C35" i="16"/>
  <c r="G35" i="16"/>
  <c r="H35" i="16" s="1"/>
  <c r="U35" i="16" s="1"/>
  <c r="A35" i="16"/>
  <c r="C34" i="16"/>
  <c r="G34" i="16"/>
  <c r="H34" i="16" s="1"/>
  <c r="U34" i="16" s="1"/>
  <c r="A34" i="16"/>
  <c r="G33" i="16"/>
  <c r="H33" i="16" s="1"/>
  <c r="U33" i="16" s="1"/>
  <c r="C33" i="16"/>
  <c r="A33" i="16"/>
  <c r="C32" i="16"/>
  <c r="G32" i="16"/>
  <c r="A32" i="16"/>
  <c r="C31" i="16"/>
  <c r="G31" i="16"/>
  <c r="H31" i="16" s="1"/>
  <c r="U31" i="16" s="1"/>
  <c r="A31" i="16"/>
  <c r="C30" i="16"/>
  <c r="G30" i="16"/>
  <c r="H30" i="16" s="1"/>
  <c r="A30" i="16"/>
  <c r="G29" i="16"/>
  <c r="H29" i="16" s="1"/>
  <c r="U29" i="16" s="1"/>
  <c r="C29" i="16"/>
  <c r="A29" i="16"/>
  <c r="C28" i="16"/>
  <c r="G28" i="16"/>
  <c r="A28" i="16"/>
  <c r="C27" i="16"/>
  <c r="G27" i="16"/>
  <c r="H27" i="16" s="1"/>
  <c r="U27" i="16" s="1"/>
  <c r="A27" i="16"/>
  <c r="C26" i="16"/>
  <c r="G26" i="16"/>
  <c r="H26" i="16" s="1"/>
  <c r="U26" i="16" s="1"/>
  <c r="A26" i="16"/>
  <c r="G25" i="16"/>
  <c r="H25" i="16" s="1"/>
  <c r="U25" i="16" s="1"/>
  <c r="C25" i="16"/>
  <c r="A25" i="16"/>
  <c r="C24" i="16"/>
  <c r="G24" i="16"/>
  <c r="A24" i="16"/>
  <c r="C23" i="16"/>
  <c r="G23" i="16"/>
  <c r="H23" i="16" s="1"/>
  <c r="U23" i="16" s="1"/>
  <c r="A23" i="16"/>
  <c r="C22" i="16"/>
  <c r="G22" i="16"/>
  <c r="H22" i="16" s="1"/>
  <c r="U22" i="16" s="1"/>
  <c r="A22" i="16"/>
  <c r="C21" i="16"/>
  <c r="G21" i="16"/>
  <c r="H21" i="16" s="1"/>
  <c r="U21" i="16" s="1"/>
  <c r="A21" i="16"/>
  <c r="C20" i="16"/>
  <c r="G20" i="16"/>
  <c r="A20" i="16"/>
  <c r="C19" i="16"/>
  <c r="G19" i="16"/>
  <c r="H19" i="16" s="1"/>
  <c r="U19" i="16" s="1"/>
  <c r="A19" i="16"/>
  <c r="C18" i="16"/>
  <c r="G18" i="16"/>
  <c r="H18" i="16" s="1"/>
  <c r="U18" i="16" s="1"/>
  <c r="A18" i="16"/>
  <c r="G17" i="16"/>
  <c r="H17" i="16" s="1"/>
  <c r="U17" i="16" s="1"/>
  <c r="C17" i="16"/>
  <c r="A17" i="16"/>
  <c r="C16" i="16"/>
  <c r="G16" i="16"/>
  <c r="A16" i="16"/>
  <c r="C15" i="16"/>
  <c r="G15" i="16"/>
  <c r="H15" i="16" s="1"/>
  <c r="U15" i="16" s="1"/>
  <c r="A15" i="16"/>
  <c r="C14" i="16"/>
  <c r="G14" i="16"/>
  <c r="H14" i="16" s="1"/>
  <c r="U14" i="16" s="1"/>
  <c r="A14" i="16"/>
  <c r="G13" i="16"/>
  <c r="H13" i="16" s="1"/>
  <c r="U13" i="16" s="1"/>
  <c r="C13" i="16"/>
  <c r="A13" i="16"/>
  <c r="C12" i="16"/>
  <c r="G12" i="16"/>
  <c r="A12" i="16"/>
  <c r="C11" i="16"/>
  <c r="G11" i="16"/>
  <c r="H11" i="16" s="1"/>
  <c r="U11" i="16" s="1"/>
  <c r="A11" i="16"/>
  <c r="C10" i="16"/>
  <c r="G10" i="16"/>
  <c r="H10" i="16" s="1"/>
  <c r="U10" i="16" s="1"/>
  <c r="A10" i="16"/>
  <c r="G9" i="16"/>
  <c r="H9" i="16" s="1"/>
  <c r="U9" i="16" s="1"/>
  <c r="C9" i="16"/>
  <c r="A9" i="16"/>
  <c r="C8" i="16"/>
  <c r="G8" i="16"/>
  <c r="A8" i="16"/>
  <c r="C7" i="16"/>
  <c r="G7" i="16"/>
  <c r="H7" i="16" s="1"/>
  <c r="U7" i="16" s="1"/>
  <c r="A7" i="16"/>
  <c r="G44" i="14"/>
  <c r="H44" i="14" s="1"/>
  <c r="U44" i="14" s="1"/>
  <c r="A44" i="14"/>
  <c r="G43" i="14"/>
  <c r="H43" i="14" s="1"/>
  <c r="U43" i="14" s="1"/>
  <c r="A43" i="14"/>
  <c r="G42" i="14"/>
  <c r="H42" i="14" s="1"/>
  <c r="U42" i="14" s="1"/>
  <c r="A42" i="14"/>
  <c r="G41" i="14"/>
  <c r="H41" i="14" s="1"/>
  <c r="U41" i="14" s="1"/>
  <c r="A41" i="14"/>
  <c r="G40" i="14"/>
  <c r="H40" i="14" s="1"/>
  <c r="U40" i="14" s="1"/>
  <c r="A40" i="14"/>
  <c r="C39" i="14"/>
  <c r="G39" i="14"/>
  <c r="A39" i="14"/>
  <c r="C38" i="14"/>
  <c r="G38" i="14"/>
  <c r="H38" i="14" s="1"/>
  <c r="U38" i="14" s="1"/>
  <c r="A38" i="14"/>
  <c r="G37" i="14"/>
  <c r="H37" i="14" s="1"/>
  <c r="U37" i="14" s="1"/>
  <c r="C37" i="14"/>
  <c r="A37" i="14"/>
  <c r="G36" i="14"/>
  <c r="C36" i="14"/>
  <c r="A36" i="14"/>
  <c r="C35" i="14"/>
  <c r="G35" i="14"/>
  <c r="A35" i="14"/>
  <c r="C34" i="14"/>
  <c r="G34" i="14"/>
  <c r="H34" i="14" s="1"/>
  <c r="U34" i="14" s="1"/>
  <c r="A34" i="14"/>
  <c r="G33" i="14"/>
  <c r="H33" i="14" s="1"/>
  <c r="U33" i="14" s="1"/>
  <c r="C33" i="14"/>
  <c r="A33" i="14"/>
  <c r="G32" i="14"/>
  <c r="C32" i="14"/>
  <c r="A32" i="14"/>
  <c r="C31" i="14"/>
  <c r="G31" i="14"/>
  <c r="A31" i="14"/>
  <c r="C30" i="14"/>
  <c r="G30" i="14"/>
  <c r="H30" i="14" s="1"/>
  <c r="U30" i="14" s="1"/>
  <c r="A30" i="14"/>
  <c r="G29" i="14"/>
  <c r="H29" i="14" s="1"/>
  <c r="U29" i="14" s="1"/>
  <c r="C29" i="14"/>
  <c r="A29" i="14"/>
  <c r="G28" i="14"/>
  <c r="C28" i="14"/>
  <c r="A28" i="14"/>
  <c r="C27" i="14"/>
  <c r="G27" i="14"/>
  <c r="A27" i="14"/>
  <c r="C26" i="14"/>
  <c r="G26" i="14"/>
  <c r="H26" i="14" s="1"/>
  <c r="U26" i="14" s="1"/>
  <c r="A26" i="14"/>
  <c r="G25" i="14"/>
  <c r="H25" i="14" s="1"/>
  <c r="U25" i="14" s="1"/>
  <c r="C25" i="14"/>
  <c r="A25" i="14"/>
  <c r="G24" i="14"/>
  <c r="C24" i="14"/>
  <c r="A24" i="14"/>
  <c r="C23" i="14"/>
  <c r="G23" i="14"/>
  <c r="A23" i="14"/>
  <c r="C22" i="14"/>
  <c r="G22" i="14"/>
  <c r="H22" i="14" s="1"/>
  <c r="U22" i="14" s="1"/>
  <c r="A22" i="14"/>
  <c r="C21" i="14"/>
  <c r="G21" i="14"/>
  <c r="H21" i="14" s="1"/>
  <c r="A21" i="14"/>
  <c r="G20" i="14"/>
  <c r="C20" i="14"/>
  <c r="A20" i="14"/>
  <c r="C19" i="14"/>
  <c r="G19" i="14"/>
  <c r="A19" i="14"/>
  <c r="C18" i="14"/>
  <c r="G18" i="14"/>
  <c r="H18" i="14" s="1"/>
  <c r="U18" i="14" s="1"/>
  <c r="A18" i="14"/>
  <c r="G17" i="14"/>
  <c r="H17" i="14" s="1"/>
  <c r="U17" i="14" s="1"/>
  <c r="C17" i="14"/>
  <c r="A17" i="14"/>
  <c r="G16" i="14"/>
  <c r="C16" i="14"/>
  <c r="A16" i="14"/>
  <c r="C15" i="14"/>
  <c r="G15" i="14"/>
  <c r="A15" i="14"/>
  <c r="C14" i="14"/>
  <c r="G14" i="14"/>
  <c r="H14" i="14" s="1"/>
  <c r="U14" i="14" s="1"/>
  <c r="A14" i="14"/>
  <c r="G13" i="14"/>
  <c r="H13" i="14" s="1"/>
  <c r="U13" i="14" s="1"/>
  <c r="C13" i="14"/>
  <c r="A13" i="14"/>
  <c r="G12" i="14"/>
  <c r="C12" i="14"/>
  <c r="A12" i="14"/>
  <c r="C11" i="14"/>
  <c r="G11" i="14"/>
  <c r="A11" i="14"/>
  <c r="C10" i="14"/>
  <c r="G10" i="14"/>
  <c r="H10" i="14" s="1"/>
  <c r="U10" i="14" s="1"/>
  <c r="A10" i="14"/>
  <c r="G9" i="14"/>
  <c r="H9" i="14" s="1"/>
  <c r="U9" i="14" s="1"/>
  <c r="C9" i="14"/>
  <c r="A9" i="14"/>
  <c r="G8" i="14"/>
  <c r="C8" i="14"/>
  <c r="A8" i="14"/>
  <c r="C7" i="14"/>
  <c r="G7" i="14"/>
  <c r="A7" i="14"/>
  <c r="G44" i="15"/>
  <c r="H44" i="15" s="1"/>
  <c r="U44" i="15" s="1"/>
  <c r="A44" i="15"/>
  <c r="G43" i="15"/>
  <c r="H43" i="15" s="1"/>
  <c r="U43" i="15" s="1"/>
  <c r="A43" i="15"/>
  <c r="G42" i="15"/>
  <c r="H42" i="15" s="1"/>
  <c r="U42" i="15" s="1"/>
  <c r="A42" i="15"/>
  <c r="G41" i="15"/>
  <c r="H41" i="15" s="1"/>
  <c r="U41" i="15" s="1"/>
  <c r="A41" i="15"/>
  <c r="G40" i="15"/>
  <c r="H40" i="15" s="1"/>
  <c r="U40" i="15" s="1"/>
  <c r="A40" i="15"/>
  <c r="C39" i="15"/>
  <c r="G39" i="15"/>
  <c r="H39" i="15" s="1"/>
  <c r="U39" i="15" s="1"/>
  <c r="A39" i="15"/>
  <c r="C38" i="15"/>
  <c r="G38" i="15"/>
  <c r="A38" i="15"/>
  <c r="G37" i="15"/>
  <c r="H37" i="15" s="1"/>
  <c r="U37" i="15" s="1"/>
  <c r="C37" i="15"/>
  <c r="A37" i="15"/>
  <c r="C36" i="15"/>
  <c r="G36" i="15"/>
  <c r="A36" i="15"/>
  <c r="C35" i="15"/>
  <c r="G35" i="15"/>
  <c r="H35" i="15" s="1"/>
  <c r="U35" i="15" s="1"/>
  <c r="A35" i="15"/>
  <c r="C34" i="15"/>
  <c r="G34" i="15"/>
  <c r="A34" i="15"/>
  <c r="G33" i="15"/>
  <c r="H33" i="15" s="1"/>
  <c r="U33" i="15" s="1"/>
  <c r="C33" i="15"/>
  <c r="A33" i="15"/>
  <c r="C32" i="15"/>
  <c r="G32" i="15"/>
  <c r="A32" i="15"/>
  <c r="C31" i="15"/>
  <c r="G31" i="15"/>
  <c r="H31" i="15" s="1"/>
  <c r="U31" i="15" s="1"/>
  <c r="A31" i="15"/>
  <c r="C30" i="15"/>
  <c r="G30" i="15"/>
  <c r="A30" i="15"/>
  <c r="G29" i="15"/>
  <c r="H29" i="15" s="1"/>
  <c r="U29" i="15" s="1"/>
  <c r="C29" i="15"/>
  <c r="A29" i="15"/>
  <c r="C28" i="15"/>
  <c r="G28" i="15"/>
  <c r="A28" i="15"/>
  <c r="C27" i="15"/>
  <c r="G27" i="15"/>
  <c r="H27" i="15" s="1"/>
  <c r="U27" i="15" s="1"/>
  <c r="A27" i="15"/>
  <c r="C26" i="15"/>
  <c r="G26" i="15"/>
  <c r="A26" i="15"/>
  <c r="G25" i="15"/>
  <c r="H25" i="15" s="1"/>
  <c r="U25" i="15" s="1"/>
  <c r="C25" i="15"/>
  <c r="A25" i="15"/>
  <c r="C24" i="15"/>
  <c r="G24" i="15"/>
  <c r="A24" i="15"/>
  <c r="C23" i="15"/>
  <c r="G23" i="15"/>
  <c r="H23" i="15" s="1"/>
  <c r="U23" i="15" s="1"/>
  <c r="A23" i="15"/>
  <c r="C22" i="15"/>
  <c r="G22" i="15"/>
  <c r="A22" i="15"/>
  <c r="G21" i="15"/>
  <c r="H21" i="15" s="1"/>
  <c r="U21" i="15" s="1"/>
  <c r="C21" i="15"/>
  <c r="A21" i="15"/>
  <c r="C20" i="15"/>
  <c r="G20" i="15"/>
  <c r="A20" i="15"/>
  <c r="C19" i="15"/>
  <c r="G19" i="15"/>
  <c r="H19" i="15" s="1"/>
  <c r="U19" i="15" s="1"/>
  <c r="A19" i="15"/>
  <c r="C18" i="15"/>
  <c r="G18" i="15"/>
  <c r="A18" i="15"/>
  <c r="G17" i="15"/>
  <c r="H17" i="15" s="1"/>
  <c r="U17" i="15" s="1"/>
  <c r="C17" i="15"/>
  <c r="A17" i="15"/>
  <c r="C16" i="15"/>
  <c r="G16" i="15"/>
  <c r="A16" i="15"/>
  <c r="C15" i="15"/>
  <c r="G15" i="15"/>
  <c r="H15" i="15" s="1"/>
  <c r="U15" i="15" s="1"/>
  <c r="A15" i="15"/>
  <c r="C14" i="15"/>
  <c r="G14" i="15"/>
  <c r="A14" i="15"/>
  <c r="G13" i="15"/>
  <c r="H13" i="15" s="1"/>
  <c r="U13" i="15" s="1"/>
  <c r="C13" i="15"/>
  <c r="A13" i="15"/>
  <c r="C12" i="15"/>
  <c r="G12" i="15"/>
  <c r="A12" i="15"/>
  <c r="C11" i="15"/>
  <c r="G11" i="15"/>
  <c r="H11" i="15" s="1"/>
  <c r="U11" i="15" s="1"/>
  <c r="A11" i="15"/>
  <c r="C10" i="15"/>
  <c r="G10" i="15"/>
  <c r="A10" i="15"/>
  <c r="G9" i="15"/>
  <c r="H9" i="15" s="1"/>
  <c r="U9" i="15" s="1"/>
  <c r="C9" i="15"/>
  <c r="A9" i="15"/>
  <c r="C8" i="15"/>
  <c r="G8" i="15"/>
  <c r="A8" i="15"/>
  <c r="C7" i="15"/>
  <c r="G7" i="15"/>
  <c r="H7" i="15" s="1"/>
  <c r="A7" i="15"/>
  <c r="G44" i="10"/>
  <c r="H44" i="10" s="1"/>
  <c r="U44" i="10" s="1"/>
  <c r="A44" i="10"/>
  <c r="G43" i="10"/>
  <c r="H43" i="10" s="1"/>
  <c r="U43" i="10" s="1"/>
  <c r="A43" i="10"/>
  <c r="G42" i="10"/>
  <c r="H42" i="10" s="1"/>
  <c r="U42" i="10" s="1"/>
  <c r="A42" i="10"/>
  <c r="G41" i="10"/>
  <c r="H41" i="10" s="1"/>
  <c r="U41" i="10" s="1"/>
  <c r="A41" i="10"/>
  <c r="G40" i="10"/>
  <c r="H40" i="10" s="1"/>
  <c r="U40" i="10" s="1"/>
  <c r="A40" i="10"/>
  <c r="C39" i="10"/>
  <c r="G39" i="10"/>
  <c r="A39" i="10"/>
  <c r="G38" i="10"/>
  <c r="H38" i="10" s="1"/>
  <c r="U38" i="10" s="1"/>
  <c r="C38" i="10"/>
  <c r="A38" i="10"/>
  <c r="G37" i="10"/>
  <c r="H37" i="10" s="1"/>
  <c r="U37" i="10" s="1"/>
  <c r="C37" i="10"/>
  <c r="A37" i="10"/>
  <c r="C36" i="10"/>
  <c r="G36" i="10"/>
  <c r="A36" i="10"/>
  <c r="C35" i="10"/>
  <c r="G35" i="10"/>
  <c r="A35" i="10"/>
  <c r="G34" i="10"/>
  <c r="H34" i="10" s="1"/>
  <c r="U34" i="10" s="1"/>
  <c r="C34" i="10"/>
  <c r="A34" i="10"/>
  <c r="G33" i="10"/>
  <c r="H33" i="10" s="1"/>
  <c r="U33" i="10" s="1"/>
  <c r="C33" i="10"/>
  <c r="A33" i="10"/>
  <c r="C32" i="10"/>
  <c r="G32" i="10"/>
  <c r="A32" i="10"/>
  <c r="C31" i="10"/>
  <c r="G31" i="10"/>
  <c r="A31" i="10"/>
  <c r="G30" i="10"/>
  <c r="H30" i="10" s="1"/>
  <c r="U30" i="10" s="1"/>
  <c r="C30" i="10"/>
  <c r="A30" i="10"/>
  <c r="G29" i="10"/>
  <c r="H29" i="10" s="1"/>
  <c r="U29" i="10" s="1"/>
  <c r="C29" i="10"/>
  <c r="A29" i="10"/>
  <c r="C28" i="10"/>
  <c r="G28" i="10"/>
  <c r="A28" i="10"/>
  <c r="C27" i="10"/>
  <c r="G27" i="10"/>
  <c r="A27" i="10"/>
  <c r="G26" i="10"/>
  <c r="H26" i="10" s="1"/>
  <c r="U26" i="10" s="1"/>
  <c r="C26" i="10"/>
  <c r="A26" i="10"/>
  <c r="G25" i="10"/>
  <c r="H25" i="10" s="1"/>
  <c r="U25" i="10" s="1"/>
  <c r="C25" i="10"/>
  <c r="A25" i="10"/>
  <c r="C24" i="10"/>
  <c r="G24" i="10"/>
  <c r="A24" i="10"/>
  <c r="C23" i="10"/>
  <c r="G23" i="10"/>
  <c r="A23" i="10"/>
  <c r="G22" i="10"/>
  <c r="H22" i="10" s="1"/>
  <c r="U22" i="10" s="1"/>
  <c r="C22" i="10"/>
  <c r="A22" i="10"/>
  <c r="G21" i="10"/>
  <c r="H21" i="10" s="1"/>
  <c r="U21" i="10" s="1"/>
  <c r="C21" i="10"/>
  <c r="A21" i="10"/>
  <c r="C20" i="10"/>
  <c r="G20" i="10"/>
  <c r="A20" i="10"/>
  <c r="C19" i="10"/>
  <c r="G19" i="10"/>
  <c r="A19" i="10"/>
  <c r="G18" i="10"/>
  <c r="H18" i="10" s="1"/>
  <c r="U18" i="10" s="1"/>
  <c r="C18" i="10"/>
  <c r="A18" i="10"/>
  <c r="G17" i="10"/>
  <c r="H17" i="10" s="1"/>
  <c r="U17" i="10" s="1"/>
  <c r="C17" i="10"/>
  <c r="A17" i="10"/>
  <c r="C16" i="10"/>
  <c r="G16" i="10"/>
  <c r="A16" i="10"/>
  <c r="C15" i="10"/>
  <c r="G15" i="10"/>
  <c r="A15" i="10"/>
  <c r="G14" i="10"/>
  <c r="H14" i="10" s="1"/>
  <c r="U14" i="10" s="1"/>
  <c r="C14" i="10"/>
  <c r="A14" i="10"/>
  <c r="G13" i="10"/>
  <c r="H13" i="10" s="1"/>
  <c r="U13" i="10" s="1"/>
  <c r="C13" i="10"/>
  <c r="A13" i="10"/>
  <c r="C12" i="10"/>
  <c r="G12" i="10"/>
  <c r="A12" i="10"/>
  <c r="C11" i="10"/>
  <c r="G11" i="10"/>
  <c r="A11" i="10"/>
  <c r="G10" i="10"/>
  <c r="H10" i="10" s="1"/>
  <c r="U10" i="10" s="1"/>
  <c r="C10" i="10"/>
  <c r="A10" i="10"/>
  <c r="G9" i="10"/>
  <c r="H9" i="10" s="1"/>
  <c r="U9" i="10" s="1"/>
  <c r="C9" i="10"/>
  <c r="A9" i="10"/>
  <c r="C8" i="10"/>
  <c r="G8" i="10"/>
  <c r="A8" i="10"/>
  <c r="C7" i="10"/>
  <c r="G7" i="10"/>
  <c r="A7" i="10"/>
  <c r="A44" i="8"/>
  <c r="A43" i="8"/>
  <c r="A42" i="8"/>
  <c r="A41" i="8"/>
  <c r="A40" i="8"/>
  <c r="C39" i="8"/>
  <c r="A39" i="8"/>
  <c r="C38" i="8"/>
  <c r="A38" i="8"/>
  <c r="C37" i="8"/>
  <c r="A37" i="8"/>
  <c r="C36" i="8"/>
  <c r="A36" i="8"/>
  <c r="C35" i="8"/>
  <c r="A35" i="8"/>
  <c r="C34" i="8"/>
  <c r="A34" i="8"/>
  <c r="C33" i="8"/>
  <c r="A33" i="8"/>
  <c r="C32" i="8"/>
  <c r="A32" i="8"/>
  <c r="C31" i="8"/>
  <c r="A31" i="8"/>
  <c r="C30" i="8"/>
  <c r="A30" i="8"/>
  <c r="C29" i="8"/>
  <c r="A29" i="8"/>
  <c r="C28" i="8"/>
  <c r="A28" i="8"/>
  <c r="C27" i="8"/>
  <c r="A27" i="8"/>
  <c r="C26" i="8"/>
  <c r="A26" i="8"/>
  <c r="C25" i="8"/>
  <c r="A25" i="8"/>
  <c r="C24" i="8"/>
  <c r="A24" i="8"/>
  <c r="C23" i="8"/>
  <c r="A23" i="8"/>
  <c r="C22" i="8"/>
  <c r="A22" i="8"/>
  <c r="C21" i="8"/>
  <c r="A21" i="8"/>
  <c r="C20" i="8"/>
  <c r="A20" i="8"/>
  <c r="C19" i="8"/>
  <c r="A19" i="8"/>
  <c r="C18" i="8"/>
  <c r="A18" i="8"/>
  <c r="C17" i="8"/>
  <c r="A17" i="8"/>
  <c r="C16" i="8"/>
  <c r="A16" i="8"/>
  <c r="C15" i="8"/>
  <c r="A15" i="8"/>
  <c r="C14" i="8"/>
  <c r="A14" i="8"/>
  <c r="C13" i="8"/>
  <c r="A13" i="8"/>
  <c r="C12" i="8"/>
  <c r="A12" i="8"/>
  <c r="C11" i="8"/>
  <c r="A11" i="8"/>
  <c r="C10" i="8"/>
  <c r="A10" i="8"/>
  <c r="C9" i="8"/>
  <c r="A9" i="8"/>
  <c r="C8" i="8"/>
  <c r="A8" i="8"/>
  <c r="C7" i="8"/>
  <c r="A7" i="8"/>
  <c r="G44" i="9"/>
  <c r="H44" i="9" s="1"/>
  <c r="U44" i="9" s="1"/>
  <c r="A44" i="9"/>
  <c r="G43" i="9"/>
  <c r="H43" i="9" s="1"/>
  <c r="U43" i="9" s="1"/>
  <c r="A43" i="9"/>
  <c r="G42" i="9"/>
  <c r="H42" i="9" s="1"/>
  <c r="U42" i="9" s="1"/>
  <c r="A42" i="9"/>
  <c r="G41" i="9"/>
  <c r="H41" i="9" s="1"/>
  <c r="U41" i="9" s="1"/>
  <c r="A41" i="9"/>
  <c r="G40" i="9"/>
  <c r="H40" i="9" s="1"/>
  <c r="U40" i="9" s="1"/>
  <c r="A40" i="9"/>
  <c r="G39" i="9"/>
  <c r="C39" i="9"/>
  <c r="A39" i="9"/>
  <c r="C38" i="9"/>
  <c r="G38" i="9"/>
  <c r="H38" i="9" s="1"/>
  <c r="U38" i="9" s="1"/>
  <c r="A38" i="9"/>
  <c r="G37" i="9"/>
  <c r="H37" i="9" s="1"/>
  <c r="U37" i="9" s="1"/>
  <c r="C37" i="9"/>
  <c r="A37" i="9"/>
  <c r="C36" i="9"/>
  <c r="G36" i="9"/>
  <c r="A36" i="9"/>
  <c r="G35" i="9"/>
  <c r="C35" i="9"/>
  <c r="A35" i="9"/>
  <c r="C34" i="9"/>
  <c r="G34" i="9"/>
  <c r="H34" i="9" s="1"/>
  <c r="U34" i="9" s="1"/>
  <c r="A34" i="9"/>
  <c r="G33" i="9"/>
  <c r="C33" i="9"/>
  <c r="A33" i="9"/>
  <c r="C32" i="9"/>
  <c r="G32" i="9"/>
  <c r="A32" i="9"/>
  <c r="G31" i="9"/>
  <c r="C31" i="9"/>
  <c r="A31" i="9"/>
  <c r="C30" i="9"/>
  <c r="G30" i="9"/>
  <c r="H30" i="9" s="1"/>
  <c r="U30" i="9" s="1"/>
  <c r="A30" i="9"/>
  <c r="G29" i="9"/>
  <c r="C29" i="9"/>
  <c r="A29" i="9"/>
  <c r="C28" i="9"/>
  <c r="G28" i="9"/>
  <c r="A28" i="9"/>
  <c r="G27" i="9"/>
  <c r="C27" i="9"/>
  <c r="A27" i="9"/>
  <c r="C26" i="9"/>
  <c r="G26" i="9"/>
  <c r="H26" i="9" s="1"/>
  <c r="U26" i="9" s="1"/>
  <c r="A26" i="9"/>
  <c r="G25" i="9"/>
  <c r="C25" i="9"/>
  <c r="A25" i="9"/>
  <c r="C24" i="9"/>
  <c r="G24" i="9"/>
  <c r="A24" i="9"/>
  <c r="G23" i="9"/>
  <c r="C23" i="9"/>
  <c r="A23" i="9"/>
  <c r="C22" i="9"/>
  <c r="G22" i="9"/>
  <c r="H22" i="9" s="1"/>
  <c r="U22" i="9" s="1"/>
  <c r="A22" i="9"/>
  <c r="G21" i="9"/>
  <c r="C21" i="9"/>
  <c r="A21" i="9"/>
  <c r="C20" i="9"/>
  <c r="G20" i="9"/>
  <c r="A20" i="9"/>
  <c r="G19" i="9"/>
  <c r="C19" i="9"/>
  <c r="A19" i="9"/>
  <c r="C18" i="9"/>
  <c r="G18" i="9"/>
  <c r="H18" i="9" s="1"/>
  <c r="U18" i="9" s="1"/>
  <c r="A18" i="9"/>
  <c r="G17" i="9"/>
  <c r="C17" i="9"/>
  <c r="A17" i="9"/>
  <c r="C16" i="9"/>
  <c r="G16" i="9"/>
  <c r="A16" i="9"/>
  <c r="G15" i="9"/>
  <c r="C15" i="9"/>
  <c r="A15" i="9"/>
  <c r="C14" i="9"/>
  <c r="G14" i="9"/>
  <c r="H14" i="9" s="1"/>
  <c r="U14" i="9" s="1"/>
  <c r="A14" i="9"/>
  <c r="G13" i="9"/>
  <c r="C13" i="9"/>
  <c r="A13" i="9"/>
  <c r="C12" i="9"/>
  <c r="G12" i="9"/>
  <c r="A12" i="9"/>
  <c r="G11" i="9"/>
  <c r="C11" i="9"/>
  <c r="A11" i="9"/>
  <c r="C10" i="9"/>
  <c r="G10" i="9"/>
  <c r="H10" i="9" s="1"/>
  <c r="U10" i="9" s="1"/>
  <c r="A10" i="9"/>
  <c r="G9" i="9"/>
  <c r="C9" i="9"/>
  <c r="A9" i="9"/>
  <c r="C8" i="9"/>
  <c r="G8" i="9"/>
  <c r="A8" i="9"/>
  <c r="G7" i="9"/>
  <c r="C7" i="9"/>
  <c r="A7" i="9"/>
  <c r="G44" i="11"/>
  <c r="H44" i="11" s="1"/>
  <c r="U44" i="11" s="1"/>
  <c r="A44" i="11"/>
  <c r="G43" i="11"/>
  <c r="H43" i="11" s="1"/>
  <c r="U43" i="11" s="1"/>
  <c r="A43" i="11"/>
  <c r="G42" i="11"/>
  <c r="H42" i="11" s="1"/>
  <c r="U42" i="11" s="1"/>
  <c r="A42" i="11"/>
  <c r="G41" i="11"/>
  <c r="H41" i="11" s="1"/>
  <c r="U41" i="11" s="1"/>
  <c r="A41" i="11"/>
  <c r="G40" i="11"/>
  <c r="H40" i="11" s="1"/>
  <c r="U40" i="11" s="1"/>
  <c r="A40" i="11"/>
  <c r="C39" i="11"/>
  <c r="G39" i="11"/>
  <c r="A39" i="11"/>
  <c r="G38" i="11"/>
  <c r="H38" i="11" s="1"/>
  <c r="U38" i="11" s="1"/>
  <c r="C38" i="11"/>
  <c r="A38" i="11"/>
  <c r="G37" i="11"/>
  <c r="H37" i="11" s="1"/>
  <c r="U37" i="11" s="1"/>
  <c r="C37" i="11"/>
  <c r="A37" i="11"/>
  <c r="C36" i="11"/>
  <c r="G36" i="11"/>
  <c r="A36" i="11"/>
  <c r="C35" i="11"/>
  <c r="G35" i="11"/>
  <c r="A35" i="11"/>
  <c r="G34" i="11"/>
  <c r="C34" i="11"/>
  <c r="A34" i="11"/>
  <c r="G33" i="11"/>
  <c r="H33" i="11" s="1"/>
  <c r="U33" i="11" s="1"/>
  <c r="C33" i="11"/>
  <c r="A33" i="11"/>
  <c r="C32" i="11"/>
  <c r="G32" i="11"/>
  <c r="A32" i="11"/>
  <c r="C31" i="11"/>
  <c r="G31" i="11"/>
  <c r="A31" i="11"/>
  <c r="G30" i="11"/>
  <c r="C30" i="11"/>
  <c r="A30" i="11"/>
  <c r="G29" i="11"/>
  <c r="H29" i="11" s="1"/>
  <c r="U29" i="11" s="1"/>
  <c r="C29" i="11"/>
  <c r="A29" i="11"/>
  <c r="C28" i="11"/>
  <c r="G28" i="11"/>
  <c r="A28" i="11"/>
  <c r="C27" i="11"/>
  <c r="G27" i="11"/>
  <c r="A27" i="11"/>
  <c r="G26" i="11"/>
  <c r="C26" i="11"/>
  <c r="A26" i="11"/>
  <c r="G25" i="11"/>
  <c r="H25" i="11" s="1"/>
  <c r="U25" i="11" s="1"/>
  <c r="C25" i="11"/>
  <c r="A25" i="11"/>
  <c r="C24" i="11"/>
  <c r="G24" i="11"/>
  <c r="A24" i="11"/>
  <c r="C23" i="11"/>
  <c r="G23" i="11"/>
  <c r="A23" i="11"/>
  <c r="G22" i="11"/>
  <c r="C22" i="11"/>
  <c r="A22" i="11"/>
  <c r="G21" i="11"/>
  <c r="H21" i="11" s="1"/>
  <c r="U21" i="11" s="1"/>
  <c r="C21" i="11"/>
  <c r="A21" i="11"/>
  <c r="C20" i="11"/>
  <c r="G20" i="11"/>
  <c r="A20" i="11"/>
  <c r="C19" i="11"/>
  <c r="G19" i="11"/>
  <c r="A19" i="11"/>
  <c r="G18" i="11"/>
  <c r="C18" i="11"/>
  <c r="A18" i="11"/>
  <c r="G17" i="11"/>
  <c r="H17" i="11" s="1"/>
  <c r="U17" i="11" s="1"/>
  <c r="C17" i="11"/>
  <c r="A17" i="11"/>
  <c r="C16" i="11"/>
  <c r="G16" i="11"/>
  <c r="A16" i="11"/>
  <c r="C15" i="11"/>
  <c r="G15" i="11"/>
  <c r="A15" i="11"/>
  <c r="G14" i="11"/>
  <c r="C14" i="11"/>
  <c r="A14" i="11"/>
  <c r="G13" i="11"/>
  <c r="H13" i="11" s="1"/>
  <c r="U13" i="11" s="1"/>
  <c r="C13" i="11"/>
  <c r="A13" i="11"/>
  <c r="C12" i="11"/>
  <c r="G12" i="11"/>
  <c r="A12" i="11"/>
  <c r="C11" i="11"/>
  <c r="G11" i="11"/>
  <c r="A11" i="11"/>
  <c r="G10" i="11"/>
  <c r="C10" i="11"/>
  <c r="A10" i="11"/>
  <c r="G9" i="11"/>
  <c r="H9" i="11" s="1"/>
  <c r="U9" i="11" s="1"/>
  <c r="C9" i="11"/>
  <c r="A9" i="11"/>
  <c r="C8" i="11"/>
  <c r="G8" i="11"/>
  <c r="A8" i="11"/>
  <c r="C7" i="11"/>
  <c r="G7" i="11"/>
  <c r="A7" i="11"/>
  <c r="G44" i="12"/>
  <c r="H44" i="12" s="1"/>
  <c r="U44" i="12" s="1"/>
  <c r="A44" i="12"/>
  <c r="G43" i="12"/>
  <c r="H43" i="12" s="1"/>
  <c r="U43" i="12" s="1"/>
  <c r="A43" i="12"/>
  <c r="G42" i="12"/>
  <c r="H42" i="12" s="1"/>
  <c r="U42" i="12" s="1"/>
  <c r="A42" i="12"/>
  <c r="G41" i="12"/>
  <c r="H41" i="12" s="1"/>
  <c r="U41" i="12" s="1"/>
  <c r="A41" i="12"/>
  <c r="G40" i="12"/>
  <c r="H40" i="12" s="1"/>
  <c r="U40" i="12" s="1"/>
  <c r="A40" i="12"/>
  <c r="C39" i="12"/>
  <c r="G39" i="12"/>
  <c r="H39" i="12" s="1"/>
  <c r="U39" i="12" s="1"/>
  <c r="A39" i="12"/>
  <c r="G38" i="12"/>
  <c r="C38" i="12"/>
  <c r="A38" i="12"/>
  <c r="G37" i="12"/>
  <c r="H37" i="12" s="1"/>
  <c r="U37" i="12" s="1"/>
  <c r="C37" i="12"/>
  <c r="A37" i="12"/>
  <c r="C36" i="12"/>
  <c r="G36" i="12"/>
  <c r="A36" i="12"/>
  <c r="C35" i="12"/>
  <c r="G35" i="12"/>
  <c r="H35" i="12" s="1"/>
  <c r="U35" i="12" s="1"/>
  <c r="A35" i="12"/>
  <c r="G34" i="12"/>
  <c r="C34" i="12"/>
  <c r="A34" i="12"/>
  <c r="G33" i="12"/>
  <c r="H33" i="12" s="1"/>
  <c r="U33" i="12" s="1"/>
  <c r="C33" i="12"/>
  <c r="A33" i="12"/>
  <c r="C32" i="12"/>
  <c r="G32" i="12"/>
  <c r="A32" i="12"/>
  <c r="C31" i="12"/>
  <c r="G31" i="12"/>
  <c r="H31" i="12" s="1"/>
  <c r="U31" i="12" s="1"/>
  <c r="A31" i="12"/>
  <c r="G30" i="12"/>
  <c r="C30" i="12"/>
  <c r="A30" i="12"/>
  <c r="G29" i="12"/>
  <c r="H29" i="12" s="1"/>
  <c r="U29" i="12" s="1"/>
  <c r="C29" i="12"/>
  <c r="A29" i="12"/>
  <c r="C28" i="12"/>
  <c r="G28" i="12"/>
  <c r="A28" i="12"/>
  <c r="C27" i="12"/>
  <c r="G27" i="12"/>
  <c r="H27" i="12" s="1"/>
  <c r="U27" i="12" s="1"/>
  <c r="A27" i="12"/>
  <c r="G26" i="12"/>
  <c r="C26" i="12"/>
  <c r="A26" i="12"/>
  <c r="G25" i="12"/>
  <c r="H25" i="12" s="1"/>
  <c r="U25" i="12" s="1"/>
  <c r="C25" i="12"/>
  <c r="A25" i="12"/>
  <c r="C24" i="12"/>
  <c r="G24" i="12"/>
  <c r="A24" i="12"/>
  <c r="C23" i="12"/>
  <c r="G23" i="12"/>
  <c r="H23" i="12" s="1"/>
  <c r="U23" i="12" s="1"/>
  <c r="A23" i="12"/>
  <c r="G22" i="12"/>
  <c r="C22" i="12"/>
  <c r="A22" i="12"/>
  <c r="G21" i="12"/>
  <c r="H21" i="12" s="1"/>
  <c r="U21" i="12" s="1"/>
  <c r="C21" i="12"/>
  <c r="A21" i="12"/>
  <c r="C20" i="12"/>
  <c r="G20" i="12"/>
  <c r="A20" i="12"/>
  <c r="C19" i="12"/>
  <c r="G19" i="12"/>
  <c r="H19" i="12" s="1"/>
  <c r="U19" i="12" s="1"/>
  <c r="A19" i="12"/>
  <c r="G18" i="12"/>
  <c r="C18" i="12"/>
  <c r="A18" i="12"/>
  <c r="G17" i="12"/>
  <c r="H17" i="12" s="1"/>
  <c r="U17" i="12" s="1"/>
  <c r="C17" i="12"/>
  <c r="A17" i="12"/>
  <c r="C16" i="12"/>
  <c r="G16" i="12"/>
  <c r="A16" i="12"/>
  <c r="C15" i="12"/>
  <c r="G15" i="12"/>
  <c r="H15" i="12" s="1"/>
  <c r="U15" i="12" s="1"/>
  <c r="A15" i="12"/>
  <c r="G14" i="12"/>
  <c r="C14" i="12"/>
  <c r="A14" i="12"/>
  <c r="G13" i="12"/>
  <c r="H13" i="12" s="1"/>
  <c r="U13" i="12" s="1"/>
  <c r="C13" i="12"/>
  <c r="A13" i="12"/>
  <c r="C12" i="12"/>
  <c r="G12" i="12"/>
  <c r="A12" i="12"/>
  <c r="C11" i="12"/>
  <c r="G11" i="12"/>
  <c r="H11" i="12" s="1"/>
  <c r="U11" i="12" s="1"/>
  <c r="A11" i="12"/>
  <c r="G10" i="12"/>
  <c r="C10" i="12"/>
  <c r="A10" i="12"/>
  <c r="G9" i="12"/>
  <c r="H9" i="12" s="1"/>
  <c r="U9" i="12" s="1"/>
  <c r="C9" i="12"/>
  <c r="A9" i="12"/>
  <c r="C8" i="12"/>
  <c r="G8" i="12"/>
  <c r="A8" i="12"/>
  <c r="C7" i="12"/>
  <c r="G7" i="12"/>
  <c r="H7" i="12" s="1"/>
  <c r="A7" i="12"/>
  <c r="G44" i="13"/>
  <c r="H44" i="13" s="1"/>
  <c r="U44" i="13" s="1"/>
  <c r="A44" i="13"/>
  <c r="G43" i="13"/>
  <c r="H43" i="13" s="1"/>
  <c r="U43" i="13" s="1"/>
  <c r="A43" i="13"/>
  <c r="G42" i="13"/>
  <c r="H42" i="13" s="1"/>
  <c r="U42" i="13" s="1"/>
  <c r="A42" i="13"/>
  <c r="G41" i="13"/>
  <c r="H41" i="13" s="1"/>
  <c r="U41" i="13" s="1"/>
  <c r="A41" i="13"/>
  <c r="G40" i="13"/>
  <c r="H40" i="13" s="1"/>
  <c r="U40" i="13" s="1"/>
  <c r="A40" i="13"/>
  <c r="C39" i="13"/>
  <c r="G39" i="13"/>
  <c r="A39" i="13"/>
  <c r="C38" i="13"/>
  <c r="G38" i="13"/>
  <c r="A38" i="13"/>
  <c r="G37" i="13"/>
  <c r="H37" i="13" s="1"/>
  <c r="U37" i="13" s="1"/>
  <c r="C37" i="13"/>
  <c r="A37" i="13"/>
  <c r="C36" i="13"/>
  <c r="G36" i="13"/>
  <c r="A36" i="13"/>
  <c r="C35" i="13"/>
  <c r="G35" i="13"/>
  <c r="A35" i="13"/>
  <c r="C34" i="13"/>
  <c r="G34" i="13"/>
  <c r="A34" i="13"/>
  <c r="G33" i="13"/>
  <c r="H33" i="13" s="1"/>
  <c r="U33" i="13" s="1"/>
  <c r="C33" i="13"/>
  <c r="A33" i="13"/>
  <c r="C32" i="13"/>
  <c r="G32" i="13"/>
  <c r="A32" i="13"/>
  <c r="C31" i="13"/>
  <c r="G31" i="13"/>
  <c r="A31" i="13"/>
  <c r="C30" i="13"/>
  <c r="G30" i="13"/>
  <c r="A30" i="13"/>
  <c r="G29" i="13"/>
  <c r="H29" i="13" s="1"/>
  <c r="U29" i="13" s="1"/>
  <c r="C29" i="13"/>
  <c r="A29" i="13"/>
  <c r="C28" i="13"/>
  <c r="G28" i="13"/>
  <c r="A28" i="13"/>
  <c r="C27" i="13"/>
  <c r="G27" i="13"/>
  <c r="A27" i="13"/>
  <c r="C26" i="13"/>
  <c r="G26" i="13"/>
  <c r="A26" i="13"/>
  <c r="G25" i="13"/>
  <c r="H25" i="13" s="1"/>
  <c r="U25" i="13" s="1"/>
  <c r="C25" i="13"/>
  <c r="A25" i="13"/>
  <c r="C24" i="13"/>
  <c r="G24" i="13"/>
  <c r="A24" i="13"/>
  <c r="C23" i="13"/>
  <c r="G23" i="13"/>
  <c r="A23" i="13"/>
  <c r="C22" i="13"/>
  <c r="G22" i="13"/>
  <c r="A22" i="13"/>
  <c r="G21" i="13"/>
  <c r="H21" i="13" s="1"/>
  <c r="U21" i="13" s="1"/>
  <c r="C21" i="13"/>
  <c r="A21" i="13"/>
  <c r="C20" i="13"/>
  <c r="G20" i="13"/>
  <c r="A20" i="13"/>
  <c r="C19" i="13"/>
  <c r="G19" i="13"/>
  <c r="A19" i="13"/>
  <c r="C18" i="13"/>
  <c r="G18" i="13"/>
  <c r="A18" i="13"/>
  <c r="G17" i="13"/>
  <c r="H17" i="13" s="1"/>
  <c r="U17" i="13" s="1"/>
  <c r="C17" i="13"/>
  <c r="A17" i="13"/>
  <c r="C16" i="13"/>
  <c r="G16" i="13"/>
  <c r="A16" i="13"/>
  <c r="C15" i="13"/>
  <c r="G15" i="13"/>
  <c r="A15" i="13"/>
  <c r="C14" i="13"/>
  <c r="G14" i="13"/>
  <c r="A14" i="13"/>
  <c r="G13" i="13"/>
  <c r="H13" i="13" s="1"/>
  <c r="U13" i="13" s="1"/>
  <c r="C13" i="13"/>
  <c r="A13" i="13"/>
  <c r="C12" i="13"/>
  <c r="G12" i="13"/>
  <c r="A12" i="13"/>
  <c r="C11" i="13"/>
  <c r="G11" i="13"/>
  <c r="A11" i="13"/>
  <c r="C10" i="13"/>
  <c r="G10" i="13"/>
  <c r="A10" i="13"/>
  <c r="G9" i="13"/>
  <c r="H9" i="13" s="1"/>
  <c r="U9" i="13" s="1"/>
  <c r="C9" i="13"/>
  <c r="A9" i="13"/>
  <c r="C8" i="13"/>
  <c r="G8" i="13"/>
  <c r="A8" i="13"/>
  <c r="C7" i="13"/>
  <c r="G7" i="13"/>
  <c r="A7" i="13"/>
  <c r="G44" i="7"/>
  <c r="H44" i="7" s="1"/>
  <c r="U44" i="7" s="1"/>
  <c r="A44" i="7"/>
  <c r="G43" i="7"/>
  <c r="H43" i="7" s="1"/>
  <c r="U43" i="7" s="1"/>
  <c r="A43" i="7"/>
  <c r="G42" i="7"/>
  <c r="H42" i="7" s="1"/>
  <c r="U42" i="7" s="1"/>
  <c r="A42" i="7"/>
  <c r="G41" i="7"/>
  <c r="H41" i="7" s="1"/>
  <c r="U41" i="7" s="1"/>
  <c r="A41" i="7"/>
  <c r="G40" i="7"/>
  <c r="H40" i="7" s="1"/>
  <c r="U40" i="7" s="1"/>
  <c r="A40" i="7"/>
  <c r="G39" i="7"/>
  <c r="C39" i="7"/>
  <c r="A39" i="7"/>
  <c r="C38" i="7"/>
  <c r="G38" i="7"/>
  <c r="A38" i="7"/>
  <c r="G37" i="7"/>
  <c r="H37" i="7" s="1"/>
  <c r="U37" i="7" s="1"/>
  <c r="C37" i="7"/>
  <c r="A37" i="7"/>
  <c r="C36" i="7"/>
  <c r="G36" i="7"/>
  <c r="H36" i="7" s="1"/>
  <c r="U36" i="7" s="1"/>
  <c r="A36" i="7"/>
  <c r="G35" i="7"/>
  <c r="C35" i="7"/>
  <c r="A35" i="7"/>
  <c r="C34" i="7"/>
  <c r="G34" i="7"/>
  <c r="A34" i="7"/>
  <c r="G33" i="7"/>
  <c r="H33" i="7" s="1"/>
  <c r="U33" i="7" s="1"/>
  <c r="C33" i="7"/>
  <c r="A33" i="7"/>
  <c r="C32" i="7"/>
  <c r="G32" i="7"/>
  <c r="A32" i="7"/>
  <c r="G31" i="7"/>
  <c r="C31" i="7"/>
  <c r="A31" i="7"/>
  <c r="C30" i="7"/>
  <c r="G30" i="7"/>
  <c r="A30" i="7"/>
  <c r="G29" i="7"/>
  <c r="H29" i="7" s="1"/>
  <c r="U29" i="7" s="1"/>
  <c r="C29" i="7"/>
  <c r="A29" i="7"/>
  <c r="C28" i="7"/>
  <c r="G28" i="7"/>
  <c r="A28" i="7"/>
  <c r="G27" i="7"/>
  <c r="C27" i="7"/>
  <c r="A27" i="7"/>
  <c r="C26" i="7"/>
  <c r="G26" i="7"/>
  <c r="A26" i="7"/>
  <c r="G25" i="7"/>
  <c r="H25" i="7" s="1"/>
  <c r="U25" i="7" s="1"/>
  <c r="C25" i="7"/>
  <c r="A25" i="7"/>
  <c r="C24" i="7"/>
  <c r="G24" i="7"/>
  <c r="A24" i="7"/>
  <c r="G23" i="7"/>
  <c r="C23" i="7"/>
  <c r="A23" i="7"/>
  <c r="C22" i="7"/>
  <c r="G22" i="7"/>
  <c r="A22" i="7"/>
  <c r="G21" i="7"/>
  <c r="H21" i="7" s="1"/>
  <c r="U21" i="7" s="1"/>
  <c r="C21" i="7"/>
  <c r="A21" i="7"/>
  <c r="C20" i="7"/>
  <c r="G20" i="7"/>
  <c r="A20" i="7"/>
  <c r="G19" i="7"/>
  <c r="C19" i="7"/>
  <c r="A19" i="7"/>
  <c r="C18" i="7"/>
  <c r="G18" i="7"/>
  <c r="A18" i="7"/>
  <c r="G17" i="7"/>
  <c r="H17" i="7" s="1"/>
  <c r="U17" i="7" s="1"/>
  <c r="C17" i="7"/>
  <c r="A17" i="7"/>
  <c r="C16" i="7"/>
  <c r="G16" i="7"/>
  <c r="A16" i="7"/>
  <c r="G15" i="7"/>
  <c r="C15" i="7"/>
  <c r="A15" i="7"/>
  <c r="C14" i="7"/>
  <c r="G14" i="7"/>
  <c r="A14" i="7"/>
  <c r="G13" i="7"/>
  <c r="H13" i="7" s="1"/>
  <c r="U13" i="7" s="1"/>
  <c r="C13" i="7"/>
  <c r="A13" i="7"/>
  <c r="C12" i="7"/>
  <c r="G12" i="7"/>
  <c r="A12" i="7"/>
  <c r="G11" i="7"/>
  <c r="C11" i="7"/>
  <c r="A11" i="7"/>
  <c r="C10" i="7"/>
  <c r="G10" i="7"/>
  <c r="A10" i="7"/>
  <c r="G9" i="7"/>
  <c r="H9" i="7" s="1"/>
  <c r="U9" i="7" s="1"/>
  <c r="C9" i="7"/>
  <c r="A9" i="7"/>
  <c r="C8" i="7"/>
  <c r="G8" i="7"/>
  <c r="A8" i="7"/>
  <c r="G7" i="7"/>
  <c r="C7" i="7"/>
  <c r="A7" i="7"/>
  <c r="G7" i="6"/>
  <c r="H7" i="6" s="1"/>
  <c r="U7" i="6" s="1"/>
  <c r="G44" i="6"/>
  <c r="H44" i="6" s="1"/>
  <c r="U44" i="6" s="1"/>
  <c r="A44" i="6"/>
  <c r="G43" i="6"/>
  <c r="H43" i="6" s="1"/>
  <c r="U43" i="6" s="1"/>
  <c r="A43" i="6"/>
  <c r="G42" i="6"/>
  <c r="H42" i="6" s="1"/>
  <c r="U42" i="6" s="1"/>
  <c r="A42" i="6"/>
  <c r="G41" i="6"/>
  <c r="H41" i="6" s="1"/>
  <c r="U41" i="6" s="1"/>
  <c r="A41" i="6"/>
  <c r="G40" i="6"/>
  <c r="H40" i="6" s="1"/>
  <c r="U40" i="6" s="1"/>
  <c r="A40" i="6"/>
  <c r="C39" i="6"/>
  <c r="G39" i="6"/>
  <c r="H39" i="6" s="1"/>
  <c r="A39" i="6"/>
  <c r="C38" i="6"/>
  <c r="G38" i="6"/>
  <c r="H38" i="6" s="1"/>
  <c r="U38" i="6" s="1"/>
  <c r="A38" i="6"/>
  <c r="C37" i="6"/>
  <c r="G37" i="6"/>
  <c r="H37" i="6" s="1"/>
  <c r="U37" i="6" s="1"/>
  <c r="A37" i="6"/>
  <c r="G36" i="6"/>
  <c r="C36" i="6"/>
  <c r="A36" i="6"/>
  <c r="C35" i="6"/>
  <c r="G35" i="6"/>
  <c r="H35" i="6" s="1"/>
  <c r="U35" i="6" s="1"/>
  <c r="A35" i="6"/>
  <c r="G34" i="6"/>
  <c r="H34" i="6" s="1"/>
  <c r="U34" i="6" s="1"/>
  <c r="C34" i="6"/>
  <c r="A34" i="6"/>
  <c r="C33" i="6"/>
  <c r="G33" i="6"/>
  <c r="H33" i="6" s="1"/>
  <c r="U33" i="6" s="1"/>
  <c r="A33" i="6"/>
  <c r="G32" i="6"/>
  <c r="C32" i="6"/>
  <c r="A32" i="6"/>
  <c r="C31" i="6"/>
  <c r="G31" i="6"/>
  <c r="H31" i="6" s="1"/>
  <c r="U31" i="6" s="1"/>
  <c r="A31" i="6"/>
  <c r="G30" i="6"/>
  <c r="H30" i="6" s="1"/>
  <c r="U30" i="6" s="1"/>
  <c r="C30" i="6"/>
  <c r="A30" i="6"/>
  <c r="C29" i="6"/>
  <c r="G29" i="6"/>
  <c r="H29" i="6" s="1"/>
  <c r="U29" i="6" s="1"/>
  <c r="A29" i="6"/>
  <c r="G28" i="6"/>
  <c r="C28" i="6"/>
  <c r="A28" i="6"/>
  <c r="C27" i="6"/>
  <c r="G27" i="6"/>
  <c r="H27" i="6" s="1"/>
  <c r="U27" i="6" s="1"/>
  <c r="A27" i="6"/>
  <c r="G26" i="6"/>
  <c r="H26" i="6" s="1"/>
  <c r="U26" i="6" s="1"/>
  <c r="C26" i="6"/>
  <c r="A26" i="6"/>
  <c r="C25" i="6"/>
  <c r="G25" i="6"/>
  <c r="H25" i="6" s="1"/>
  <c r="U25" i="6" s="1"/>
  <c r="A25" i="6"/>
  <c r="G24" i="6"/>
  <c r="C24" i="6"/>
  <c r="A24" i="6"/>
  <c r="C23" i="6"/>
  <c r="G23" i="6"/>
  <c r="H23" i="6" s="1"/>
  <c r="U23" i="6" s="1"/>
  <c r="A23" i="6"/>
  <c r="G22" i="6"/>
  <c r="H22" i="6" s="1"/>
  <c r="U22" i="6" s="1"/>
  <c r="C22" i="6"/>
  <c r="A22" i="6"/>
  <c r="C21" i="6"/>
  <c r="G21" i="6"/>
  <c r="H21" i="6" s="1"/>
  <c r="U21" i="6" s="1"/>
  <c r="A21" i="6"/>
  <c r="G20" i="6"/>
  <c r="C20" i="6"/>
  <c r="A20" i="6"/>
  <c r="C19" i="6"/>
  <c r="G19" i="6"/>
  <c r="H19" i="6" s="1"/>
  <c r="U19" i="6" s="1"/>
  <c r="A19" i="6"/>
  <c r="G18" i="6"/>
  <c r="H18" i="6" s="1"/>
  <c r="U18" i="6" s="1"/>
  <c r="C18" i="6"/>
  <c r="A18" i="6"/>
  <c r="C17" i="6"/>
  <c r="G17" i="6"/>
  <c r="H17" i="6" s="1"/>
  <c r="U17" i="6" s="1"/>
  <c r="A17" i="6"/>
  <c r="G16" i="6"/>
  <c r="C16" i="6"/>
  <c r="A16" i="6"/>
  <c r="C15" i="6"/>
  <c r="G15" i="6"/>
  <c r="H15" i="6" s="1"/>
  <c r="U15" i="6" s="1"/>
  <c r="A15" i="6"/>
  <c r="G14" i="6"/>
  <c r="H14" i="6" s="1"/>
  <c r="U14" i="6" s="1"/>
  <c r="C14" i="6"/>
  <c r="A14" i="6"/>
  <c r="C13" i="6"/>
  <c r="G13" i="6"/>
  <c r="H13" i="6" s="1"/>
  <c r="U13" i="6" s="1"/>
  <c r="A13" i="6"/>
  <c r="G12" i="6"/>
  <c r="C12" i="6"/>
  <c r="A12" i="6"/>
  <c r="C11" i="6"/>
  <c r="G11" i="6"/>
  <c r="H11" i="6" s="1"/>
  <c r="U11" i="6" s="1"/>
  <c r="A11" i="6"/>
  <c r="G10" i="6"/>
  <c r="H10" i="6" s="1"/>
  <c r="U10" i="6" s="1"/>
  <c r="C10" i="6"/>
  <c r="A10" i="6"/>
  <c r="C9" i="6"/>
  <c r="G9" i="6"/>
  <c r="H9" i="6" s="1"/>
  <c r="U9" i="6" s="1"/>
  <c r="A9" i="6"/>
  <c r="G8" i="6"/>
  <c r="C8" i="6"/>
  <c r="A8" i="6"/>
  <c r="C7" i="6"/>
  <c r="A7" i="6"/>
  <c r="G44" i="5"/>
  <c r="H44" i="5" s="1"/>
  <c r="A44" i="5"/>
  <c r="G43" i="5"/>
  <c r="H43" i="5" s="1"/>
  <c r="A43" i="5"/>
  <c r="G42" i="5"/>
  <c r="H42" i="5" s="1"/>
  <c r="A42" i="5"/>
  <c r="G41" i="5"/>
  <c r="H41" i="5" s="1"/>
  <c r="A41" i="5"/>
  <c r="G40" i="5"/>
  <c r="H40" i="5" s="1"/>
  <c r="A40" i="5"/>
  <c r="C39" i="5"/>
  <c r="G39" i="5"/>
  <c r="A39" i="5"/>
  <c r="C38" i="5"/>
  <c r="G38" i="5"/>
  <c r="A38" i="5"/>
  <c r="C37" i="5"/>
  <c r="G37" i="5"/>
  <c r="H37" i="5" s="1"/>
  <c r="A37" i="5"/>
  <c r="C36" i="5"/>
  <c r="G36" i="5"/>
  <c r="A36" i="5"/>
  <c r="C35" i="5"/>
  <c r="G35" i="5"/>
  <c r="A35" i="5"/>
  <c r="G34" i="5"/>
  <c r="H34" i="5" s="1"/>
  <c r="C34" i="5"/>
  <c r="A34" i="5"/>
  <c r="C33" i="5"/>
  <c r="G33" i="5"/>
  <c r="A33" i="5"/>
  <c r="C32" i="5"/>
  <c r="G32" i="5"/>
  <c r="A32" i="5"/>
  <c r="G31" i="5"/>
  <c r="C31" i="5"/>
  <c r="A31" i="5"/>
  <c r="C30" i="5"/>
  <c r="G30" i="5"/>
  <c r="A30" i="5"/>
  <c r="C29" i="5"/>
  <c r="G29" i="5"/>
  <c r="H29" i="5" s="1"/>
  <c r="A29" i="5"/>
  <c r="C28" i="5"/>
  <c r="G28" i="5"/>
  <c r="A28" i="5"/>
  <c r="C27" i="5"/>
  <c r="G27" i="5"/>
  <c r="A27" i="5"/>
  <c r="G26" i="5"/>
  <c r="H26" i="5" s="1"/>
  <c r="C26" i="5"/>
  <c r="A26" i="5"/>
  <c r="C25" i="5"/>
  <c r="G25" i="5"/>
  <c r="A25" i="5"/>
  <c r="C24" i="5"/>
  <c r="G24" i="5"/>
  <c r="A24" i="5"/>
  <c r="G23" i="5"/>
  <c r="C23" i="5"/>
  <c r="A23" i="5"/>
  <c r="C22" i="5"/>
  <c r="G22" i="5"/>
  <c r="A22" i="5"/>
  <c r="C21" i="5"/>
  <c r="G21" i="5"/>
  <c r="H21" i="5" s="1"/>
  <c r="A21" i="5"/>
  <c r="C20" i="5"/>
  <c r="G20" i="5"/>
  <c r="A20" i="5"/>
  <c r="C19" i="5"/>
  <c r="G19" i="5"/>
  <c r="A19" i="5"/>
  <c r="G18" i="5"/>
  <c r="H18" i="5" s="1"/>
  <c r="C18" i="5"/>
  <c r="A18" i="5"/>
  <c r="C17" i="5"/>
  <c r="G17" i="5"/>
  <c r="A17" i="5"/>
  <c r="C16" i="5"/>
  <c r="G16" i="5"/>
  <c r="A16" i="5"/>
  <c r="G15" i="5"/>
  <c r="C15" i="5"/>
  <c r="A15" i="5"/>
  <c r="C14" i="5"/>
  <c r="G14" i="5"/>
  <c r="A14" i="5"/>
  <c r="C13" i="5"/>
  <c r="G13" i="5"/>
  <c r="H13" i="5" s="1"/>
  <c r="A13" i="5"/>
  <c r="C12" i="5"/>
  <c r="G12" i="5"/>
  <c r="A12" i="5"/>
  <c r="C11" i="5"/>
  <c r="G11" i="5"/>
  <c r="A11" i="5"/>
  <c r="G10" i="5"/>
  <c r="H10" i="5" s="1"/>
  <c r="C10" i="5"/>
  <c r="A10" i="5"/>
  <c r="C9" i="5"/>
  <c r="G9" i="5"/>
  <c r="A9" i="5"/>
  <c r="C8" i="5"/>
  <c r="G8" i="5"/>
  <c r="H8" i="5" s="1"/>
  <c r="A8" i="5"/>
  <c r="G7" i="5"/>
  <c r="C7" i="5"/>
  <c r="A7" i="5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A42" i="4"/>
  <c r="G42" i="4"/>
  <c r="H42" i="4" s="1"/>
  <c r="U42" i="4" s="1"/>
  <c r="H11" i="37" l="1"/>
  <c r="U11" i="37" s="1"/>
  <c r="H8" i="36"/>
  <c r="U8" i="36" s="1"/>
  <c r="H28" i="6"/>
  <c r="U28" i="6" s="1"/>
  <c r="H36" i="6"/>
  <c r="U36" i="6" s="1"/>
  <c r="H11" i="11"/>
  <c r="U11" i="11" s="1"/>
  <c r="H14" i="11"/>
  <c r="U14" i="11" s="1"/>
  <c r="H19" i="11"/>
  <c r="U19" i="11" s="1"/>
  <c r="H22" i="11"/>
  <c r="U22" i="11" s="1"/>
  <c r="H27" i="11"/>
  <c r="U27" i="11" s="1"/>
  <c r="H30" i="11"/>
  <c r="U30" i="11" s="1"/>
  <c r="H10" i="34"/>
  <c r="U10" i="34" s="1"/>
  <c r="H34" i="34"/>
  <c r="U34" i="34" s="1"/>
  <c r="H11" i="36"/>
  <c r="U11" i="36" s="1"/>
  <c r="H19" i="36"/>
  <c r="U19" i="36" s="1"/>
  <c r="H27" i="36"/>
  <c r="U27" i="36" s="1"/>
  <c r="H35" i="36"/>
  <c r="U35" i="36" s="1"/>
  <c r="H15" i="37"/>
  <c r="U15" i="37" s="1"/>
  <c r="H32" i="14"/>
  <c r="U32" i="14" s="1"/>
  <c r="H16" i="26"/>
  <c r="U16" i="26" s="1"/>
  <c r="H20" i="21"/>
  <c r="U20" i="21" s="1"/>
  <c r="H28" i="21"/>
  <c r="U28" i="21" s="1"/>
  <c r="H36" i="21"/>
  <c r="U36" i="21" s="1"/>
  <c r="H25" i="9"/>
  <c r="U25" i="9" s="1"/>
  <c r="H33" i="9"/>
  <c r="U33" i="9" s="1"/>
  <c r="H16" i="16"/>
  <c r="U16" i="16" s="1"/>
  <c r="H32" i="16"/>
  <c r="U32" i="16" s="1"/>
  <c r="H11" i="19"/>
  <c r="U11" i="19" s="1"/>
  <c r="H14" i="19"/>
  <c r="U14" i="19" s="1"/>
  <c r="H19" i="19"/>
  <c r="U19" i="19" s="1"/>
  <c r="H22" i="19"/>
  <c r="U22" i="19" s="1"/>
  <c r="H27" i="19"/>
  <c r="U27" i="19" s="1"/>
  <c r="H30" i="19"/>
  <c r="U30" i="19" s="1"/>
  <c r="H35" i="19"/>
  <c r="U35" i="19" s="1"/>
  <c r="H8" i="21"/>
  <c r="U8" i="21" s="1"/>
  <c r="H16" i="21"/>
  <c r="U16" i="21" s="1"/>
  <c r="H24" i="21"/>
  <c r="U24" i="21" s="1"/>
  <c r="H32" i="21"/>
  <c r="U32" i="21" s="1"/>
  <c r="H15" i="40"/>
  <c r="U15" i="40" s="1"/>
  <c r="H23" i="40"/>
  <c r="U23" i="40" s="1"/>
  <c r="H31" i="40"/>
  <c r="U31" i="40" s="1"/>
  <c r="H39" i="40"/>
  <c r="U39" i="40" s="1"/>
  <c r="H8" i="14"/>
  <c r="U8" i="14" s="1"/>
  <c r="H11" i="30"/>
  <c r="U11" i="30" s="1"/>
  <c r="H27" i="30"/>
  <c r="U27" i="30" s="1"/>
  <c r="H7" i="34"/>
  <c r="U7" i="34" s="1"/>
  <c r="H8" i="35"/>
  <c r="U8" i="35" s="1"/>
  <c r="H16" i="35"/>
  <c r="U16" i="35" s="1"/>
  <c r="H32" i="38"/>
  <c r="U32" i="38" s="1"/>
  <c r="H32" i="26"/>
  <c r="U32" i="26" s="1"/>
  <c r="H24" i="32"/>
  <c r="U24" i="32" s="1"/>
  <c r="H20" i="7"/>
  <c r="U20" i="7" s="1"/>
  <c r="H16" i="9"/>
  <c r="U16" i="9" s="1"/>
  <c r="H32" i="9"/>
  <c r="U32" i="9" s="1"/>
  <c r="H10" i="22"/>
  <c r="U10" i="22" s="1"/>
  <c r="H18" i="22"/>
  <c r="U18" i="22" s="1"/>
  <c r="H11" i="29"/>
  <c r="U11" i="29" s="1"/>
  <c r="H19" i="29"/>
  <c r="U19" i="29" s="1"/>
  <c r="H27" i="29"/>
  <c r="U27" i="29" s="1"/>
  <c r="H35" i="29"/>
  <c r="U35" i="29" s="1"/>
  <c r="H28" i="38"/>
  <c r="U28" i="38" s="1"/>
  <c r="H15" i="30"/>
  <c r="U15" i="30" s="1"/>
  <c r="H31" i="30"/>
  <c r="U31" i="30" s="1"/>
  <c r="H11" i="31"/>
  <c r="U11" i="31" s="1"/>
  <c r="H19" i="31"/>
  <c r="U19" i="31" s="1"/>
  <c r="H27" i="31"/>
  <c r="U27" i="31" s="1"/>
  <c r="H35" i="31"/>
  <c r="U35" i="31" s="1"/>
  <c r="H12" i="32"/>
  <c r="U12" i="32" s="1"/>
  <c r="H20" i="35"/>
  <c r="U20" i="35" s="1"/>
  <c r="H28" i="35"/>
  <c r="U28" i="35" s="1"/>
  <c r="H27" i="37"/>
  <c r="U27" i="37" s="1"/>
  <c r="H28" i="14"/>
  <c r="U28" i="14" s="1"/>
  <c r="H11" i="28"/>
  <c r="U11" i="28" s="1"/>
  <c r="H19" i="28"/>
  <c r="U19" i="28" s="1"/>
  <c r="H27" i="28"/>
  <c r="U27" i="28" s="1"/>
  <c r="H35" i="28"/>
  <c r="U35" i="28" s="1"/>
  <c r="H20" i="32"/>
  <c r="U20" i="32" s="1"/>
  <c r="H31" i="10"/>
  <c r="U31" i="10" s="1"/>
  <c r="H10" i="12"/>
  <c r="U10" i="12" s="1"/>
  <c r="H18" i="12"/>
  <c r="U18" i="12" s="1"/>
  <c r="H26" i="12"/>
  <c r="U26" i="12" s="1"/>
  <c r="H34" i="12"/>
  <c r="U34" i="12" s="1"/>
  <c r="H12" i="14"/>
  <c r="U12" i="14" s="1"/>
  <c r="H10" i="17"/>
  <c r="U10" i="17" s="1"/>
  <c r="H26" i="17"/>
  <c r="U26" i="17" s="1"/>
  <c r="H20" i="22"/>
  <c r="U20" i="22" s="1"/>
  <c r="H36" i="22"/>
  <c r="U36" i="22" s="1"/>
  <c r="H23" i="26"/>
  <c r="U23" i="26" s="1"/>
  <c r="H36" i="27"/>
  <c r="U36" i="27" s="1"/>
  <c r="H32" i="35"/>
  <c r="U32" i="35" s="1"/>
  <c r="H24" i="38"/>
  <c r="U24" i="38" s="1"/>
  <c r="H19" i="10"/>
  <c r="U19" i="10" s="1"/>
  <c r="H35" i="10"/>
  <c r="U35" i="10" s="1"/>
  <c r="H8" i="17"/>
  <c r="U8" i="17" s="1"/>
  <c r="H16" i="17"/>
  <c r="U16" i="17" s="1"/>
  <c r="H32" i="17"/>
  <c r="U32" i="17" s="1"/>
  <c r="H16" i="34"/>
  <c r="U16" i="34" s="1"/>
  <c r="H24" i="34"/>
  <c r="U24" i="34" s="1"/>
  <c r="H12" i="16"/>
  <c r="U12" i="16" s="1"/>
  <c r="H20" i="16"/>
  <c r="U20" i="16" s="1"/>
  <c r="H14" i="12"/>
  <c r="U14" i="12" s="1"/>
  <c r="H22" i="12"/>
  <c r="U22" i="12" s="1"/>
  <c r="H30" i="12"/>
  <c r="U30" i="12" s="1"/>
  <c r="H38" i="12"/>
  <c r="U38" i="12" s="1"/>
  <c r="H16" i="14"/>
  <c r="U16" i="14" s="1"/>
  <c r="H12" i="26"/>
  <c r="U12" i="26" s="1"/>
  <c r="H36" i="35"/>
  <c r="U36" i="35" s="1"/>
  <c r="H7" i="7"/>
  <c r="U7" i="7" s="1"/>
  <c r="H15" i="7"/>
  <c r="U15" i="7" s="1"/>
  <c r="H23" i="7"/>
  <c r="U23" i="7" s="1"/>
  <c r="H31" i="7"/>
  <c r="U31" i="7" s="1"/>
  <c r="H11" i="9"/>
  <c r="U11" i="9" s="1"/>
  <c r="H19" i="9"/>
  <c r="U19" i="9" s="1"/>
  <c r="H27" i="9"/>
  <c r="U27" i="9" s="1"/>
  <c r="H35" i="9"/>
  <c r="U35" i="9" s="1"/>
  <c r="H13" i="24"/>
  <c r="U13" i="24" s="1"/>
  <c r="H21" i="24"/>
  <c r="U21" i="24" s="1"/>
  <c r="H29" i="24"/>
  <c r="U29" i="24" s="1"/>
  <c r="H37" i="24"/>
  <c r="U37" i="24" s="1"/>
  <c r="H7" i="31"/>
  <c r="U7" i="31" s="1"/>
  <c r="H12" i="31"/>
  <c r="U12" i="31" s="1"/>
  <c r="H15" i="31"/>
  <c r="U15" i="31" s="1"/>
  <c r="H23" i="31"/>
  <c r="U23" i="31" s="1"/>
  <c r="H28" i="31"/>
  <c r="U28" i="31" s="1"/>
  <c r="H39" i="31"/>
  <c r="U39" i="31" s="1"/>
  <c r="H8" i="32"/>
  <c r="U8" i="32" s="1"/>
  <c r="H16" i="32"/>
  <c r="U16" i="32" s="1"/>
  <c r="H19" i="14"/>
  <c r="U19" i="14" s="1"/>
  <c r="H28" i="27"/>
  <c r="U28" i="27" s="1"/>
  <c r="H16" i="29"/>
  <c r="U16" i="29" s="1"/>
  <c r="H32" i="29"/>
  <c r="U32" i="29" s="1"/>
  <c r="H12" i="34"/>
  <c r="U12" i="34" s="1"/>
  <c r="H20" i="34"/>
  <c r="U20" i="34" s="1"/>
  <c r="H16" i="38"/>
  <c r="U16" i="38" s="1"/>
  <c r="H31" i="38"/>
  <c r="U31" i="38" s="1"/>
  <c r="H18" i="40"/>
  <c r="U18" i="40" s="1"/>
  <c r="H34" i="40"/>
  <c r="U34" i="40" s="1"/>
  <c r="H20" i="40"/>
  <c r="U20" i="40" s="1"/>
  <c r="H36" i="40"/>
  <c r="U36" i="40" s="1"/>
  <c r="H11" i="40"/>
  <c r="U11" i="40" s="1"/>
  <c r="H19" i="40"/>
  <c r="U19" i="40" s="1"/>
  <c r="H27" i="40"/>
  <c r="U27" i="40" s="1"/>
  <c r="H35" i="40"/>
  <c r="U35" i="40" s="1"/>
  <c r="H15" i="39"/>
  <c r="U15" i="39" s="1"/>
  <c r="H23" i="39"/>
  <c r="U23" i="39" s="1"/>
  <c r="H31" i="39"/>
  <c r="U31" i="39" s="1"/>
  <c r="H39" i="39"/>
  <c r="U39" i="39" s="1"/>
  <c r="H11" i="39"/>
  <c r="U11" i="39" s="1"/>
  <c r="H16" i="39"/>
  <c r="U16" i="39" s="1"/>
  <c r="H19" i="39"/>
  <c r="U19" i="39" s="1"/>
  <c r="H27" i="39"/>
  <c r="U27" i="39" s="1"/>
  <c r="H32" i="39"/>
  <c r="U32" i="39" s="1"/>
  <c r="H35" i="39"/>
  <c r="U35" i="39" s="1"/>
  <c r="H11" i="38"/>
  <c r="U11" i="38" s="1"/>
  <c r="H36" i="38"/>
  <c r="U36" i="38" s="1"/>
  <c r="H12" i="38"/>
  <c r="U12" i="38" s="1"/>
  <c r="H19" i="38"/>
  <c r="U19" i="38" s="1"/>
  <c r="H20" i="38"/>
  <c r="U20" i="38" s="1"/>
  <c r="H7" i="36"/>
  <c r="U7" i="36" s="1"/>
  <c r="H15" i="36"/>
  <c r="U15" i="36" s="1"/>
  <c r="H20" i="36"/>
  <c r="U20" i="36" s="1"/>
  <c r="H23" i="36"/>
  <c r="U23" i="36" s="1"/>
  <c r="H31" i="36"/>
  <c r="U31" i="36" s="1"/>
  <c r="H36" i="36"/>
  <c r="U36" i="36" s="1"/>
  <c r="H39" i="36"/>
  <c r="U39" i="36" s="1"/>
  <c r="H23" i="35"/>
  <c r="U23" i="35" s="1"/>
  <c r="H11" i="35"/>
  <c r="U11" i="35" s="1"/>
  <c r="H24" i="35"/>
  <c r="U24" i="35" s="1"/>
  <c r="H12" i="35"/>
  <c r="U12" i="35" s="1"/>
  <c r="H38" i="34"/>
  <c r="U38" i="34" s="1"/>
  <c r="H36" i="34"/>
  <c r="U36" i="34" s="1"/>
  <c r="H39" i="34"/>
  <c r="U39" i="34" s="1"/>
  <c r="H14" i="34"/>
  <c r="U14" i="34" s="1"/>
  <c r="H7" i="33"/>
  <c r="U7" i="33" s="1"/>
  <c r="H12" i="33"/>
  <c r="U12" i="33" s="1"/>
  <c r="H15" i="33"/>
  <c r="U15" i="33" s="1"/>
  <c r="H23" i="33"/>
  <c r="U23" i="33" s="1"/>
  <c r="H28" i="33"/>
  <c r="U28" i="33" s="1"/>
  <c r="H31" i="33"/>
  <c r="U31" i="33" s="1"/>
  <c r="H11" i="33"/>
  <c r="U11" i="33" s="1"/>
  <c r="H19" i="33"/>
  <c r="U19" i="33" s="1"/>
  <c r="H27" i="33"/>
  <c r="U27" i="33" s="1"/>
  <c r="H35" i="33"/>
  <c r="U35" i="33" s="1"/>
  <c r="H28" i="32"/>
  <c r="U28" i="32" s="1"/>
  <c r="H35" i="32"/>
  <c r="U35" i="32" s="1"/>
  <c r="H36" i="32"/>
  <c r="U36" i="32" s="1"/>
  <c r="H19" i="32"/>
  <c r="U19" i="32" s="1"/>
  <c r="H7" i="32"/>
  <c r="U7" i="32" s="1"/>
  <c r="H32" i="32"/>
  <c r="U32" i="32" s="1"/>
  <c r="H39" i="32"/>
  <c r="U39" i="32" s="1"/>
  <c r="H32" i="31"/>
  <c r="U32" i="31" s="1"/>
  <c r="H7" i="29"/>
  <c r="U7" i="29" s="1"/>
  <c r="H15" i="29"/>
  <c r="U15" i="29" s="1"/>
  <c r="H20" i="29"/>
  <c r="U20" i="29" s="1"/>
  <c r="H23" i="29"/>
  <c r="U23" i="29" s="1"/>
  <c r="H31" i="29"/>
  <c r="U31" i="29" s="1"/>
  <c r="H36" i="29"/>
  <c r="U36" i="29" s="1"/>
  <c r="H39" i="29"/>
  <c r="U39" i="29" s="1"/>
  <c r="H7" i="28"/>
  <c r="U7" i="28" s="1"/>
  <c r="H12" i="28"/>
  <c r="U12" i="28" s="1"/>
  <c r="H15" i="28"/>
  <c r="U15" i="28" s="1"/>
  <c r="H23" i="28"/>
  <c r="U23" i="28" s="1"/>
  <c r="H28" i="28"/>
  <c r="U28" i="28" s="1"/>
  <c r="H31" i="28"/>
  <c r="U31" i="28" s="1"/>
  <c r="H39" i="28"/>
  <c r="U39" i="28" s="1"/>
  <c r="H8" i="27"/>
  <c r="U8" i="27" s="1"/>
  <c r="H26" i="27"/>
  <c r="U26" i="27" s="1"/>
  <c r="H20" i="26"/>
  <c r="U20" i="26" s="1"/>
  <c r="H28" i="26"/>
  <c r="U28" i="26" s="1"/>
  <c r="H35" i="26"/>
  <c r="U35" i="26" s="1"/>
  <c r="H11" i="26"/>
  <c r="U11" i="26" s="1"/>
  <c r="H36" i="26"/>
  <c r="U36" i="26" s="1"/>
  <c r="H24" i="26"/>
  <c r="U24" i="26" s="1"/>
  <c r="H11" i="25"/>
  <c r="U11" i="25" s="1"/>
  <c r="H35" i="25"/>
  <c r="U35" i="25" s="1"/>
  <c r="H22" i="25"/>
  <c r="U22" i="25" s="1"/>
  <c r="H7" i="25"/>
  <c r="U7" i="25" s="1"/>
  <c r="H31" i="25"/>
  <c r="U31" i="25" s="1"/>
  <c r="H39" i="25"/>
  <c r="U39" i="25" s="1"/>
  <c r="H8" i="24"/>
  <c r="U8" i="24" s="1"/>
  <c r="H16" i="24"/>
  <c r="U16" i="24" s="1"/>
  <c r="H19" i="24"/>
  <c r="U19" i="24" s="1"/>
  <c r="H24" i="24"/>
  <c r="U24" i="24" s="1"/>
  <c r="H27" i="24"/>
  <c r="U27" i="24" s="1"/>
  <c r="H32" i="24"/>
  <c r="U32" i="24" s="1"/>
  <c r="H35" i="24"/>
  <c r="U35" i="24" s="1"/>
  <c r="H9" i="24"/>
  <c r="U9" i="24" s="1"/>
  <c r="H17" i="24"/>
  <c r="U17" i="24" s="1"/>
  <c r="H25" i="24"/>
  <c r="U25" i="24" s="1"/>
  <c r="H33" i="24"/>
  <c r="U33" i="24" s="1"/>
  <c r="H7" i="24"/>
  <c r="U7" i="24" s="1"/>
  <c r="H12" i="24"/>
  <c r="U12" i="24" s="1"/>
  <c r="H15" i="24"/>
  <c r="U15" i="24" s="1"/>
  <c r="H23" i="24"/>
  <c r="U23" i="24" s="1"/>
  <c r="H28" i="24"/>
  <c r="U28" i="24" s="1"/>
  <c r="H31" i="24"/>
  <c r="U31" i="24" s="1"/>
  <c r="H39" i="24"/>
  <c r="U39" i="24" s="1"/>
  <c r="H14" i="22"/>
  <c r="U14" i="22" s="1"/>
  <c r="H22" i="22"/>
  <c r="U22" i="22" s="1"/>
  <c r="H27" i="22"/>
  <c r="U27" i="22" s="1"/>
  <c r="H15" i="22"/>
  <c r="U15" i="22" s="1"/>
  <c r="H31" i="22"/>
  <c r="U31" i="22" s="1"/>
  <c r="H26" i="20"/>
  <c r="U26" i="20" s="1"/>
  <c r="H11" i="20"/>
  <c r="U11" i="20" s="1"/>
  <c r="H19" i="20"/>
  <c r="U19" i="20" s="1"/>
  <c r="H27" i="20"/>
  <c r="U27" i="20" s="1"/>
  <c r="H35" i="20"/>
  <c r="U35" i="20" s="1"/>
  <c r="H10" i="20"/>
  <c r="U10" i="20" s="1"/>
  <c r="H7" i="20"/>
  <c r="U7" i="20" s="1"/>
  <c r="H20" i="20"/>
  <c r="U20" i="20" s="1"/>
  <c r="H31" i="20"/>
  <c r="U31" i="20" s="1"/>
  <c r="H36" i="20"/>
  <c r="U36" i="20" s="1"/>
  <c r="H39" i="20"/>
  <c r="U39" i="20" s="1"/>
  <c r="H20" i="19"/>
  <c r="U20" i="19" s="1"/>
  <c r="H36" i="19"/>
  <c r="U36" i="19" s="1"/>
  <c r="H10" i="19"/>
  <c r="U10" i="19" s="1"/>
  <c r="H26" i="19"/>
  <c r="U26" i="19" s="1"/>
  <c r="H34" i="19"/>
  <c r="U34" i="19" s="1"/>
  <c r="H8" i="19"/>
  <c r="U8" i="19" s="1"/>
  <c r="H16" i="19"/>
  <c r="U16" i="19" s="1"/>
  <c r="H24" i="19"/>
  <c r="U24" i="19" s="1"/>
  <c r="H32" i="19"/>
  <c r="U32" i="19" s="1"/>
  <c r="H7" i="18"/>
  <c r="U7" i="18" s="1"/>
  <c r="H15" i="18"/>
  <c r="U15" i="18" s="1"/>
  <c r="H23" i="18"/>
  <c r="U23" i="18" s="1"/>
  <c r="H31" i="18"/>
  <c r="U31" i="18" s="1"/>
  <c r="H36" i="18"/>
  <c r="U36" i="18" s="1"/>
  <c r="H39" i="18"/>
  <c r="U39" i="18" s="1"/>
  <c r="H11" i="18"/>
  <c r="U11" i="18" s="1"/>
  <c r="H27" i="18"/>
  <c r="U27" i="18" s="1"/>
  <c r="H35" i="18"/>
  <c r="U35" i="18" s="1"/>
  <c r="H15" i="17"/>
  <c r="U15" i="17" s="1"/>
  <c r="H23" i="17"/>
  <c r="U23" i="17" s="1"/>
  <c r="H31" i="17"/>
  <c r="U31" i="17" s="1"/>
  <c r="H36" i="17"/>
  <c r="U36" i="17" s="1"/>
  <c r="H39" i="17"/>
  <c r="U39" i="17" s="1"/>
  <c r="H19" i="17"/>
  <c r="U19" i="17" s="1"/>
  <c r="H27" i="17"/>
  <c r="U27" i="17" s="1"/>
  <c r="H35" i="17"/>
  <c r="U35" i="17" s="1"/>
  <c r="H22" i="17"/>
  <c r="U22" i="17" s="1"/>
  <c r="H30" i="17"/>
  <c r="U30" i="17" s="1"/>
  <c r="H36" i="14"/>
  <c r="U36" i="14" s="1"/>
  <c r="H24" i="14"/>
  <c r="U24" i="14" s="1"/>
  <c r="H27" i="14"/>
  <c r="U27" i="14" s="1"/>
  <c r="H20" i="14"/>
  <c r="U20" i="14" s="1"/>
  <c r="H12" i="15"/>
  <c r="U12" i="15" s="1"/>
  <c r="H18" i="15"/>
  <c r="U18" i="15" s="1"/>
  <c r="H34" i="15"/>
  <c r="U34" i="15" s="1"/>
  <c r="H28" i="15"/>
  <c r="U28" i="15" s="1"/>
  <c r="H16" i="15"/>
  <c r="U16" i="15" s="1"/>
  <c r="U7" i="15"/>
  <c r="H38" i="15"/>
  <c r="U38" i="15" s="1"/>
  <c r="H12" i="10"/>
  <c r="U12" i="10" s="1"/>
  <c r="H20" i="10"/>
  <c r="U20" i="10" s="1"/>
  <c r="H36" i="10"/>
  <c r="U36" i="10" s="1"/>
  <c r="H8" i="10"/>
  <c r="U8" i="10" s="1"/>
  <c r="H16" i="10"/>
  <c r="U16" i="10" s="1"/>
  <c r="H9" i="9"/>
  <c r="U9" i="9" s="1"/>
  <c r="H17" i="9"/>
  <c r="U17" i="9" s="1"/>
  <c r="H7" i="9"/>
  <c r="H15" i="9"/>
  <c r="U15" i="9" s="1"/>
  <c r="H23" i="9"/>
  <c r="U23" i="9" s="1"/>
  <c r="H31" i="9"/>
  <c r="U31" i="9" s="1"/>
  <c r="H39" i="9"/>
  <c r="U39" i="9" s="1"/>
  <c r="H13" i="9"/>
  <c r="U13" i="9" s="1"/>
  <c r="H21" i="9"/>
  <c r="U21" i="9" s="1"/>
  <c r="H29" i="9"/>
  <c r="U29" i="9" s="1"/>
  <c r="H20" i="11"/>
  <c r="U20" i="11" s="1"/>
  <c r="H36" i="11"/>
  <c r="U36" i="11" s="1"/>
  <c r="H10" i="11"/>
  <c r="U10" i="11" s="1"/>
  <c r="H18" i="11"/>
  <c r="U18" i="11" s="1"/>
  <c r="H26" i="11"/>
  <c r="U26" i="11" s="1"/>
  <c r="H34" i="11"/>
  <c r="U34" i="11" s="1"/>
  <c r="U7" i="12"/>
  <c r="H20" i="12"/>
  <c r="U20" i="12" s="1"/>
  <c r="H26" i="13"/>
  <c r="U26" i="13" s="1"/>
  <c r="H35" i="13"/>
  <c r="U35" i="13" s="1"/>
  <c r="H30" i="13"/>
  <c r="U30" i="13" s="1"/>
  <c r="H8" i="13"/>
  <c r="U8" i="13" s="1"/>
  <c r="H36" i="13"/>
  <c r="U36" i="13" s="1"/>
  <c r="H31" i="13"/>
  <c r="U31" i="13" s="1"/>
  <c r="H8" i="7"/>
  <c r="U8" i="7" s="1"/>
  <c r="H11" i="7"/>
  <c r="U11" i="7" s="1"/>
  <c r="H19" i="7"/>
  <c r="U19" i="7" s="1"/>
  <c r="H27" i="7"/>
  <c r="U27" i="7" s="1"/>
  <c r="H35" i="7"/>
  <c r="U35" i="7" s="1"/>
  <c r="H22" i="7"/>
  <c r="U22" i="7" s="1"/>
  <c r="H38" i="7"/>
  <c r="U38" i="7" s="1"/>
  <c r="H24" i="6"/>
  <c r="U24" i="6" s="1"/>
  <c r="H32" i="6"/>
  <c r="U32" i="6" s="1"/>
  <c r="H12" i="6"/>
  <c r="U12" i="6" s="1"/>
  <c r="H20" i="6"/>
  <c r="U20" i="6" s="1"/>
  <c r="H8" i="6"/>
  <c r="U8" i="6" s="1"/>
  <c r="H16" i="6"/>
  <c r="U16" i="6" s="1"/>
  <c r="H30" i="5"/>
  <c r="H25" i="5"/>
  <c r="H7" i="5"/>
  <c r="H15" i="5"/>
  <c r="H20" i="5"/>
  <c r="H23" i="5"/>
  <c r="H31" i="5"/>
  <c r="C74" i="40"/>
  <c r="F73" i="40"/>
  <c r="G73" i="40" s="1"/>
  <c r="D73" i="40"/>
  <c r="C66" i="40"/>
  <c r="F65" i="40"/>
  <c r="G65" i="40" s="1"/>
  <c r="D65" i="40"/>
  <c r="C66" i="39"/>
  <c r="F65" i="39"/>
  <c r="G65" i="39" s="1"/>
  <c r="D65" i="39"/>
  <c r="C74" i="39"/>
  <c r="F73" i="39"/>
  <c r="G73" i="39" s="1"/>
  <c r="D73" i="39"/>
  <c r="C74" i="38"/>
  <c r="F73" i="38"/>
  <c r="G73" i="38" s="1"/>
  <c r="D73" i="38"/>
  <c r="C66" i="38"/>
  <c r="F65" i="38"/>
  <c r="G65" i="38" s="1"/>
  <c r="D65" i="38"/>
  <c r="C72" i="37"/>
  <c r="F71" i="37"/>
  <c r="G71" i="37" s="1"/>
  <c r="D71" i="37"/>
  <c r="C66" i="37"/>
  <c r="F65" i="37"/>
  <c r="G65" i="37" s="1"/>
  <c r="D65" i="37"/>
  <c r="D66" i="36"/>
  <c r="C67" i="36"/>
  <c r="F66" i="36"/>
  <c r="G66" i="36" s="1"/>
  <c r="C73" i="36"/>
  <c r="F72" i="36"/>
  <c r="G72" i="36" s="1"/>
  <c r="D72" i="36"/>
  <c r="C74" i="35"/>
  <c r="F73" i="35"/>
  <c r="G73" i="35" s="1"/>
  <c r="D73" i="35"/>
  <c r="C66" i="35"/>
  <c r="F65" i="35"/>
  <c r="G65" i="35" s="1"/>
  <c r="D65" i="35"/>
  <c r="C66" i="34"/>
  <c r="F65" i="34"/>
  <c r="G65" i="34" s="1"/>
  <c r="D65" i="34"/>
  <c r="C74" i="34"/>
  <c r="F73" i="34"/>
  <c r="G73" i="34" s="1"/>
  <c r="D73" i="34"/>
  <c r="C66" i="33"/>
  <c r="F65" i="33"/>
  <c r="G65" i="33" s="1"/>
  <c r="D65" i="33"/>
  <c r="C74" i="33"/>
  <c r="F73" i="33"/>
  <c r="G73" i="33" s="1"/>
  <c r="D73" i="33"/>
  <c r="C66" i="32"/>
  <c r="F65" i="32"/>
  <c r="G65" i="32" s="1"/>
  <c r="D65" i="32"/>
  <c r="C74" i="32"/>
  <c r="F73" i="32"/>
  <c r="G73" i="32" s="1"/>
  <c r="D73" i="32"/>
  <c r="C67" i="31"/>
  <c r="F66" i="31"/>
  <c r="G66" i="31" s="1"/>
  <c r="D66" i="31"/>
  <c r="C73" i="31"/>
  <c r="F72" i="31"/>
  <c r="G72" i="31" s="1"/>
  <c r="D72" i="31"/>
  <c r="C74" i="30"/>
  <c r="F73" i="30"/>
  <c r="G73" i="30" s="1"/>
  <c r="D73" i="30"/>
  <c r="C66" i="30"/>
  <c r="F65" i="30"/>
  <c r="G65" i="30" s="1"/>
  <c r="D65" i="30"/>
  <c r="C73" i="29"/>
  <c r="F72" i="29"/>
  <c r="G72" i="29" s="1"/>
  <c r="D72" i="29"/>
  <c r="C67" i="29"/>
  <c r="F66" i="29"/>
  <c r="G66" i="29" s="1"/>
  <c r="D66" i="29"/>
  <c r="C74" i="28"/>
  <c r="F73" i="28"/>
  <c r="G73" i="28" s="1"/>
  <c r="D73" i="28"/>
  <c r="C66" i="28"/>
  <c r="F65" i="28"/>
  <c r="G65" i="28" s="1"/>
  <c r="D65" i="28"/>
  <c r="C66" i="27"/>
  <c r="D65" i="27"/>
  <c r="F65" i="27"/>
  <c r="G65" i="27" s="1"/>
  <c r="C72" i="27"/>
  <c r="D71" i="27"/>
  <c r="F71" i="27"/>
  <c r="G71" i="27" s="1"/>
  <c r="C74" i="26"/>
  <c r="D73" i="26"/>
  <c r="F73" i="26"/>
  <c r="G73" i="26" s="1"/>
  <c r="C66" i="26"/>
  <c r="D65" i="26"/>
  <c r="F65" i="26"/>
  <c r="G65" i="26" s="1"/>
  <c r="C74" i="25"/>
  <c r="F73" i="25"/>
  <c r="G73" i="25" s="1"/>
  <c r="D73" i="25"/>
  <c r="C66" i="25"/>
  <c r="F65" i="25"/>
  <c r="G65" i="25" s="1"/>
  <c r="D65" i="25"/>
  <c r="C66" i="24"/>
  <c r="F65" i="24"/>
  <c r="G65" i="24" s="1"/>
  <c r="D65" i="24"/>
  <c r="C74" i="24"/>
  <c r="F73" i="24"/>
  <c r="G73" i="24" s="1"/>
  <c r="D73" i="24"/>
  <c r="C79" i="23"/>
  <c r="F78" i="23"/>
  <c r="G78" i="23" s="1"/>
  <c r="D78" i="23"/>
  <c r="C71" i="23"/>
  <c r="F70" i="23"/>
  <c r="G70" i="23" s="1"/>
  <c r="D70" i="23"/>
  <c r="C66" i="22"/>
  <c r="D65" i="22"/>
  <c r="F65" i="22"/>
  <c r="G65" i="22" s="1"/>
  <c r="D73" i="22"/>
  <c r="C74" i="22"/>
  <c r="F73" i="22"/>
  <c r="G73" i="22" s="1"/>
  <c r="C74" i="21"/>
  <c r="F73" i="21"/>
  <c r="G73" i="21" s="1"/>
  <c r="D73" i="21"/>
  <c r="C66" i="21"/>
  <c r="D65" i="21"/>
  <c r="F65" i="21"/>
  <c r="G65" i="21" s="1"/>
  <c r="C74" i="20"/>
  <c r="F73" i="20"/>
  <c r="G73" i="20" s="1"/>
  <c r="D73" i="20"/>
  <c r="C66" i="20"/>
  <c r="F65" i="20"/>
  <c r="G65" i="20" s="1"/>
  <c r="D65" i="20"/>
  <c r="C66" i="19"/>
  <c r="F65" i="19"/>
  <c r="G65" i="19" s="1"/>
  <c r="D65" i="19"/>
  <c r="C74" i="19"/>
  <c r="F73" i="19"/>
  <c r="G73" i="19" s="1"/>
  <c r="D73" i="19"/>
  <c r="C66" i="18"/>
  <c r="F65" i="18"/>
  <c r="G65" i="18" s="1"/>
  <c r="D65" i="18"/>
  <c r="C74" i="18"/>
  <c r="F73" i="18"/>
  <c r="G73" i="18" s="1"/>
  <c r="D73" i="18"/>
  <c r="C66" i="17"/>
  <c r="F65" i="17"/>
  <c r="G65" i="17" s="1"/>
  <c r="D65" i="17"/>
  <c r="C74" i="17"/>
  <c r="F73" i="17"/>
  <c r="G73" i="17" s="1"/>
  <c r="D73" i="17"/>
  <c r="C66" i="16"/>
  <c r="F65" i="16"/>
  <c r="G65" i="16" s="1"/>
  <c r="D65" i="16"/>
  <c r="C74" i="16"/>
  <c r="F73" i="16"/>
  <c r="G73" i="16" s="1"/>
  <c r="D73" i="16"/>
  <c r="C74" i="14"/>
  <c r="F73" i="14"/>
  <c r="G73" i="14" s="1"/>
  <c r="D73" i="14"/>
  <c r="C66" i="14"/>
  <c r="F65" i="14"/>
  <c r="G65" i="14" s="1"/>
  <c r="D65" i="14"/>
  <c r="C67" i="15"/>
  <c r="D66" i="15"/>
  <c r="F66" i="15"/>
  <c r="G66" i="15" s="1"/>
  <c r="C73" i="15"/>
  <c r="F72" i="15"/>
  <c r="G72" i="15" s="1"/>
  <c r="D72" i="15"/>
  <c r="C66" i="10"/>
  <c r="F65" i="10"/>
  <c r="G65" i="10" s="1"/>
  <c r="D65" i="10"/>
  <c r="C72" i="10"/>
  <c r="F71" i="10"/>
  <c r="G71" i="10" s="1"/>
  <c r="D71" i="10"/>
  <c r="C66" i="8"/>
  <c r="F65" i="8"/>
  <c r="G65" i="8" s="1"/>
  <c r="D65" i="8"/>
  <c r="C74" i="8"/>
  <c r="F73" i="8"/>
  <c r="G73" i="8" s="1"/>
  <c r="D73" i="8"/>
  <c r="C74" i="9"/>
  <c r="F73" i="9"/>
  <c r="G73" i="9" s="1"/>
  <c r="D73" i="9"/>
  <c r="C66" i="9"/>
  <c r="F65" i="9"/>
  <c r="G65" i="9" s="1"/>
  <c r="D65" i="9"/>
  <c r="C66" i="11"/>
  <c r="F65" i="11"/>
  <c r="G65" i="11" s="1"/>
  <c r="D65" i="11"/>
  <c r="C74" i="11"/>
  <c r="F73" i="11"/>
  <c r="G73" i="11" s="1"/>
  <c r="D73" i="11"/>
  <c r="C66" i="12"/>
  <c r="F65" i="12"/>
  <c r="G65" i="12" s="1"/>
  <c r="D65" i="12"/>
  <c r="C74" i="12"/>
  <c r="F73" i="12"/>
  <c r="G73" i="12" s="1"/>
  <c r="D73" i="12"/>
  <c r="C66" i="13"/>
  <c r="F65" i="13"/>
  <c r="G65" i="13" s="1"/>
  <c r="D65" i="13"/>
  <c r="C74" i="13"/>
  <c r="F73" i="13"/>
  <c r="G73" i="13" s="1"/>
  <c r="D73" i="13"/>
  <c r="C66" i="7"/>
  <c r="F65" i="7"/>
  <c r="G65" i="7" s="1"/>
  <c r="D65" i="7"/>
  <c r="C74" i="7"/>
  <c r="F73" i="7"/>
  <c r="G73" i="7" s="1"/>
  <c r="D73" i="7"/>
  <c r="D71" i="6"/>
  <c r="C72" i="6"/>
  <c r="F71" i="6"/>
  <c r="G71" i="6" s="1"/>
  <c r="C66" i="6"/>
  <c r="F65" i="6"/>
  <c r="G65" i="6" s="1"/>
  <c r="D65" i="6"/>
  <c r="D65" i="5"/>
  <c r="C66" i="5"/>
  <c r="F65" i="5"/>
  <c r="G65" i="5" s="1"/>
  <c r="D73" i="5"/>
  <c r="C74" i="5"/>
  <c r="F73" i="5"/>
  <c r="G73" i="5" s="1"/>
  <c r="D65" i="4"/>
  <c r="C66" i="4"/>
  <c r="F65" i="4"/>
  <c r="G65" i="4" s="1"/>
  <c r="C74" i="4"/>
  <c r="D73" i="4"/>
  <c r="F73" i="4"/>
  <c r="G73" i="4" s="1"/>
  <c r="C66" i="3"/>
  <c r="F65" i="3"/>
  <c r="G65" i="3" s="1"/>
  <c r="D65" i="3"/>
  <c r="C72" i="3"/>
  <c r="F71" i="3"/>
  <c r="G71" i="3" s="1"/>
  <c r="D71" i="3"/>
  <c r="L84" i="43"/>
  <c r="M84" i="43" s="1"/>
  <c r="J84" i="43"/>
  <c r="L72" i="43"/>
  <c r="M72" i="43" s="1"/>
  <c r="J72" i="43"/>
  <c r="L64" i="43"/>
  <c r="M64" i="43" s="1"/>
  <c r="J64" i="43"/>
  <c r="C74" i="43"/>
  <c r="I73" i="43"/>
  <c r="F73" i="43"/>
  <c r="G73" i="43" s="1"/>
  <c r="D73" i="43"/>
  <c r="C66" i="43"/>
  <c r="I65" i="43"/>
  <c r="F65" i="43"/>
  <c r="G65" i="43" s="1"/>
  <c r="D65" i="43"/>
  <c r="O66" i="43"/>
  <c r="R65" i="43"/>
  <c r="S65" i="43" s="1"/>
  <c r="P65" i="43"/>
  <c r="O74" i="43"/>
  <c r="R73" i="43"/>
  <c r="S73" i="43" s="1"/>
  <c r="P73" i="43"/>
  <c r="H7" i="40"/>
  <c r="H7" i="39"/>
  <c r="H8" i="38"/>
  <c r="U8" i="38" s="1"/>
  <c r="U40" i="38"/>
  <c r="U8" i="37"/>
  <c r="U38" i="36"/>
  <c r="U33" i="35"/>
  <c r="U37" i="34"/>
  <c r="H32" i="33"/>
  <c r="U32" i="33" s="1"/>
  <c r="U37" i="33"/>
  <c r="H39" i="33"/>
  <c r="U39" i="33" s="1"/>
  <c r="U42" i="32"/>
  <c r="H31" i="31"/>
  <c r="U31" i="31" s="1"/>
  <c r="U42" i="31"/>
  <c r="U13" i="30"/>
  <c r="U13" i="29"/>
  <c r="U13" i="28"/>
  <c r="U13" i="27"/>
  <c r="H8" i="26"/>
  <c r="U9" i="25"/>
  <c r="H11" i="24"/>
  <c r="U11" i="24" s="1"/>
  <c r="U10" i="24"/>
  <c r="H11" i="22"/>
  <c r="H12" i="21"/>
  <c r="H18" i="19"/>
  <c r="U18" i="19" s="1"/>
  <c r="H19" i="18"/>
  <c r="U19" i="18" s="1"/>
  <c r="H20" i="18"/>
  <c r="H20" i="17"/>
  <c r="U20" i="17" s="1"/>
  <c r="U21" i="17"/>
  <c r="U30" i="16"/>
  <c r="U21" i="14"/>
  <c r="H39" i="7"/>
  <c r="U39" i="7" s="1"/>
  <c r="U39" i="6"/>
  <c r="H39" i="5"/>
  <c r="H8" i="43"/>
  <c r="U8" i="43" s="1"/>
  <c r="H10" i="43"/>
  <c r="U10" i="43" s="1"/>
  <c r="H14" i="43"/>
  <c r="U14" i="43" s="1"/>
  <c r="H16" i="43"/>
  <c r="U16" i="43" s="1"/>
  <c r="H18" i="43"/>
  <c r="U18" i="43" s="1"/>
  <c r="H20" i="43"/>
  <c r="U20" i="43" s="1"/>
  <c r="H22" i="43"/>
  <c r="U22" i="43" s="1"/>
  <c r="H24" i="43"/>
  <c r="U24" i="43" s="1"/>
  <c r="H26" i="43"/>
  <c r="U26" i="43" s="1"/>
  <c r="H28" i="43"/>
  <c r="U28" i="43" s="1"/>
  <c r="H30" i="43"/>
  <c r="U30" i="43" s="1"/>
  <c r="H32" i="43"/>
  <c r="U32" i="43" s="1"/>
  <c r="H34" i="43"/>
  <c r="U34" i="43" s="1"/>
  <c r="H36" i="43"/>
  <c r="U36" i="43" s="1"/>
  <c r="H38" i="43"/>
  <c r="U38" i="43" s="1"/>
  <c r="H12" i="43"/>
  <c r="U12" i="43" s="1"/>
  <c r="H14" i="40"/>
  <c r="U14" i="40" s="1"/>
  <c r="H30" i="40"/>
  <c r="U30" i="40" s="1"/>
  <c r="H16" i="40"/>
  <c r="U16" i="40" s="1"/>
  <c r="H32" i="40"/>
  <c r="U32" i="40" s="1"/>
  <c r="H12" i="40"/>
  <c r="U12" i="40" s="1"/>
  <c r="H28" i="40"/>
  <c r="U28" i="40" s="1"/>
  <c r="H10" i="40"/>
  <c r="U10" i="40" s="1"/>
  <c r="H26" i="40"/>
  <c r="U26" i="40" s="1"/>
  <c r="H8" i="40"/>
  <c r="U8" i="40" s="1"/>
  <c r="H24" i="40"/>
  <c r="U24" i="40" s="1"/>
  <c r="H22" i="40"/>
  <c r="U22" i="40" s="1"/>
  <c r="H38" i="40"/>
  <c r="U38" i="40" s="1"/>
  <c r="H12" i="39"/>
  <c r="U12" i="39" s="1"/>
  <c r="H28" i="39"/>
  <c r="U28" i="39" s="1"/>
  <c r="H8" i="39"/>
  <c r="U8" i="39" s="1"/>
  <c r="H24" i="39"/>
  <c r="U24" i="39" s="1"/>
  <c r="H20" i="39"/>
  <c r="U20" i="39" s="1"/>
  <c r="H36" i="39"/>
  <c r="U36" i="39" s="1"/>
  <c r="H15" i="38"/>
  <c r="U15" i="38" s="1"/>
  <c r="H7" i="38"/>
  <c r="U7" i="38" s="1"/>
  <c r="H39" i="38"/>
  <c r="U39" i="38" s="1"/>
  <c r="H35" i="38"/>
  <c r="U35" i="38" s="1"/>
  <c r="H27" i="38"/>
  <c r="U27" i="38" s="1"/>
  <c r="H23" i="38"/>
  <c r="U23" i="38" s="1"/>
  <c r="H23" i="37"/>
  <c r="U23" i="37" s="1"/>
  <c r="H39" i="37"/>
  <c r="U39" i="37" s="1"/>
  <c r="H35" i="37"/>
  <c r="U35" i="37" s="1"/>
  <c r="H19" i="37"/>
  <c r="U19" i="37" s="1"/>
  <c r="H7" i="37"/>
  <c r="U7" i="37" s="1"/>
  <c r="H31" i="37"/>
  <c r="U31" i="37" s="1"/>
  <c r="H16" i="36"/>
  <c r="U16" i="36" s="1"/>
  <c r="H32" i="36"/>
  <c r="U32" i="36" s="1"/>
  <c r="H12" i="36"/>
  <c r="U12" i="36" s="1"/>
  <c r="H28" i="36"/>
  <c r="U28" i="36" s="1"/>
  <c r="H24" i="36"/>
  <c r="U24" i="36" s="1"/>
  <c r="H19" i="35"/>
  <c r="U19" i="35" s="1"/>
  <c r="H15" i="35"/>
  <c r="U15" i="35" s="1"/>
  <c r="H7" i="35"/>
  <c r="U7" i="35" s="1"/>
  <c r="H39" i="35"/>
  <c r="U39" i="35" s="1"/>
  <c r="H35" i="35"/>
  <c r="U35" i="35" s="1"/>
  <c r="H31" i="35"/>
  <c r="U31" i="35" s="1"/>
  <c r="H27" i="35"/>
  <c r="U27" i="35" s="1"/>
  <c r="H22" i="34"/>
  <c r="U22" i="34" s="1"/>
  <c r="H32" i="34"/>
  <c r="U32" i="34" s="1"/>
  <c r="H8" i="34"/>
  <c r="U8" i="34" s="1"/>
  <c r="H30" i="34"/>
  <c r="U30" i="34" s="1"/>
  <c r="H18" i="34"/>
  <c r="U18" i="34" s="1"/>
  <c r="H28" i="34"/>
  <c r="U28" i="34" s="1"/>
  <c r="H26" i="34"/>
  <c r="U26" i="34" s="1"/>
  <c r="H24" i="33"/>
  <c r="U24" i="33" s="1"/>
  <c r="H20" i="33"/>
  <c r="U20" i="33" s="1"/>
  <c r="H16" i="33"/>
  <c r="U16" i="33" s="1"/>
  <c r="H8" i="33"/>
  <c r="U8" i="33" s="1"/>
  <c r="H36" i="33"/>
  <c r="U36" i="33" s="1"/>
  <c r="H15" i="32"/>
  <c r="U15" i="32" s="1"/>
  <c r="H11" i="32"/>
  <c r="U11" i="32" s="1"/>
  <c r="H31" i="32"/>
  <c r="U31" i="32" s="1"/>
  <c r="H27" i="32"/>
  <c r="U27" i="32" s="1"/>
  <c r="H23" i="32"/>
  <c r="U23" i="32" s="1"/>
  <c r="H20" i="31"/>
  <c r="U20" i="31" s="1"/>
  <c r="H24" i="31"/>
  <c r="U24" i="31" s="1"/>
  <c r="H16" i="31"/>
  <c r="U16" i="31" s="1"/>
  <c r="H8" i="31"/>
  <c r="U8" i="31" s="1"/>
  <c r="H36" i="31"/>
  <c r="U36" i="31" s="1"/>
  <c r="H20" i="30"/>
  <c r="U20" i="30" s="1"/>
  <c r="H36" i="30"/>
  <c r="U36" i="30" s="1"/>
  <c r="H16" i="30"/>
  <c r="U16" i="30" s="1"/>
  <c r="H7" i="30"/>
  <c r="U7" i="30" s="1"/>
  <c r="H23" i="30"/>
  <c r="U23" i="30" s="1"/>
  <c r="H39" i="30"/>
  <c r="U39" i="30" s="1"/>
  <c r="H12" i="30"/>
  <c r="U12" i="30" s="1"/>
  <c r="H28" i="30"/>
  <c r="U28" i="30" s="1"/>
  <c r="H19" i="30"/>
  <c r="U19" i="30" s="1"/>
  <c r="H35" i="30"/>
  <c r="U35" i="30" s="1"/>
  <c r="H32" i="30"/>
  <c r="U32" i="30" s="1"/>
  <c r="H8" i="30"/>
  <c r="U8" i="30" s="1"/>
  <c r="H24" i="30"/>
  <c r="U24" i="30" s="1"/>
  <c r="H12" i="29"/>
  <c r="U12" i="29" s="1"/>
  <c r="H28" i="29"/>
  <c r="U28" i="29" s="1"/>
  <c r="H8" i="29"/>
  <c r="U8" i="29" s="1"/>
  <c r="H24" i="29"/>
  <c r="U24" i="29" s="1"/>
  <c r="H16" i="28"/>
  <c r="U16" i="28" s="1"/>
  <c r="H32" i="28"/>
  <c r="U32" i="28" s="1"/>
  <c r="H8" i="28"/>
  <c r="U8" i="28" s="1"/>
  <c r="H24" i="28"/>
  <c r="U24" i="28" s="1"/>
  <c r="H20" i="28"/>
  <c r="U20" i="28" s="1"/>
  <c r="H36" i="28"/>
  <c r="U36" i="28" s="1"/>
  <c r="H14" i="27"/>
  <c r="U14" i="27" s="1"/>
  <c r="H16" i="27"/>
  <c r="U16" i="27" s="1"/>
  <c r="H10" i="27"/>
  <c r="U10" i="27" s="1"/>
  <c r="H12" i="27"/>
  <c r="U12" i="27" s="1"/>
  <c r="H22" i="27"/>
  <c r="U22" i="27" s="1"/>
  <c r="H24" i="27"/>
  <c r="U24" i="27" s="1"/>
  <c r="H18" i="27"/>
  <c r="U18" i="27" s="1"/>
  <c r="H20" i="27"/>
  <c r="U20" i="27" s="1"/>
  <c r="H32" i="27"/>
  <c r="U32" i="27" s="1"/>
  <c r="H19" i="26"/>
  <c r="U19" i="26" s="1"/>
  <c r="H15" i="26"/>
  <c r="U15" i="26" s="1"/>
  <c r="H7" i="26"/>
  <c r="U7" i="26" s="1"/>
  <c r="H39" i="26"/>
  <c r="U39" i="26" s="1"/>
  <c r="H31" i="26"/>
  <c r="U31" i="26" s="1"/>
  <c r="H27" i="26"/>
  <c r="U27" i="26" s="1"/>
  <c r="H16" i="25"/>
  <c r="U16" i="25" s="1"/>
  <c r="H32" i="25"/>
  <c r="U32" i="25" s="1"/>
  <c r="H10" i="25"/>
  <c r="U10" i="25" s="1"/>
  <c r="H26" i="25"/>
  <c r="U26" i="25" s="1"/>
  <c r="H12" i="25"/>
  <c r="U12" i="25" s="1"/>
  <c r="H28" i="25"/>
  <c r="U28" i="25" s="1"/>
  <c r="H8" i="25"/>
  <c r="U8" i="25" s="1"/>
  <c r="H24" i="25"/>
  <c r="U24" i="25" s="1"/>
  <c r="H20" i="25"/>
  <c r="U20" i="25" s="1"/>
  <c r="H36" i="25"/>
  <c r="U36" i="25" s="1"/>
  <c r="H20" i="24"/>
  <c r="U20" i="24" s="1"/>
  <c r="H36" i="24"/>
  <c r="U36" i="24" s="1"/>
  <c r="H7" i="22"/>
  <c r="U7" i="22" s="1"/>
  <c r="H23" i="22"/>
  <c r="U23" i="22" s="1"/>
  <c r="H39" i="22"/>
  <c r="U39" i="22" s="1"/>
  <c r="H12" i="22"/>
  <c r="U12" i="22" s="1"/>
  <c r="H28" i="22"/>
  <c r="U28" i="22" s="1"/>
  <c r="H19" i="22"/>
  <c r="U19" i="22" s="1"/>
  <c r="H35" i="22"/>
  <c r="U35" i="22" s="1"/>
  <c r="H8" i="22"/>
  <c r="U8" i="22" s="1"/>
  <c r="H24" i="22"/>
  <c r="U24" i="22" s="1"/>
  <c r="H16" i="22"/>
  <c r="U16" i="22" s="1"/>
  <c r="H32" i="22"/>
  <c r="U32" i="22" s="1"/>
  <c r="H14" i="20"/>
  <c r="U14" i="20" s="1"/>
  <c r="H30" i="20"/>
  <c r="U30" i="20" s="1"/>
  <c r="H16" i="20"/>
  <c r="U16" i="20" s="1"/>
  <c r="H12" i="20"/>
  <c r="H28" i="20"/>
  <c r="U28" i="20" s="1"/>
  <c r="H32" i="20"/>
  <c r="U32" i="20" s="1"/>
  <c r="H8" i="20"/>
  <c r="U8" i="20" s="1"/>
  <c r="H24" i="20"/>
  <c r="U24" i="20" s="1"/>
  <c r="H22" i="20"/>
  <c r="U22" i="20" s="1"/>
  <c r="H7" i="19"/>
  <c r="U7" i="19" s="1"/>
  <c r="H23" i="19"/>
  <c r="U23" i="19" s="1"/>
  <c r="H39" i="19"/>
  <c r="U39" i="19" s="1"/>
  <c r="H12" i="19"/>
  <c r="H28" i="19"/>
  <c r="U28" i="19" s="1"/>
  <c r="H15" i="19"/>
  <c r="U15" i="19" s="1"/>
  <c r="H31" i="19"/>
  <c r="U31" i="19" s="1"/>
  <c r="H16" i="18"/>
  <c r="U16" i="18" s="1"/>
  <c r="H32" i="18"/>
  <c r="U32" i="18" s="1"/>
  <c r="H12" i="18"/>
  <c r="U12" i="18" s="1"/>
  <c r="H28" i="18"/>
  <c r="U28" i="18" s="1"/>
  <c r="H8" i="18"/>
  <c r="U8" i="18" s="1"/>
  <c r="H24" i="18"/>
  <c r="U24" i="18" s="1"/>
  <c r="H12" i="17"/>
  <c r="U12" i="17" s="1"/>
  <c r="H28" i="17"/>
  <c r="U28" i="17" s="1"/>
  <c r="H24" i="17"/>
  <c r="U24" i="17" s="1"/>
  <c r="H24" i="16"/>
  <c r="U24" i="16" s="1"/>
  <c r="H36" i="16"/>
  <c r="U36" i="16" s="1"/>
  <c r="H8" i="16"/>
  <c r="U8" i="16" s="1"/>
  <c r="H28" i="16"/>
  <c r="U28" i="16" s="1"/>
  <c r="H23" i="14"/>
  <c r="U23" i="14" s="1"/>
  <c r="H15" i="14"/>
  <c r="U15" i="14" s="1"/>
  <c r="H11" i="14"/>
  <c r="U11" i="14" s="1"/>
  <c r="H7" i="14"/>
  <c r="U7" i="14" s="1"/>
  <c r="H39" i="14"/>
  <c r="U39" i="14" s="1"/>
  <c r="H35" i="14"/>
  <c r="U35" i="14" s="1"/>
  <c r="H31" i="14"/>
  <c r="U31" i="14" s="1"/>
  <c r="H26" i="15"/>
  <c r="U26" i="15" s="1"/>
  <c r="H36" i="15"/>
  <c r="U36" i="15" s="1"/>
  <c r="H14" i="15"/>
  <c r="U14" i="15" s="1"/>
  <c r="H24" i="15"/>
  <c r="U24" i="15" s="1"/>
  <c r="H22" i="15"/>
  <c r="U22" i="15" s="1"/>
  <c r="H32" i="15"/>
  <c r="U32" i="15" s="1"/>
  <c r="H10" i="15"/>
  <c r="U10" i="15" s="1"/>
  <c r="H20" i="15"/>
  <c r="U20" i="15" s="1"/>
  <c r="H8" i="15"/>
  <c r="U8" i="15" s="1"/>
  <c r="H30" i="15"/>
  <c r="U30" i="15" s="1"/>
  <c r="H11" i="10"/>
  <c r="U11" i="10" s="1"/>
  <c r="H27" i="10"/>
  <c r="U27" i="10" s="1"/>
  <c r="H32" i="10"/>
  <c r="U32" i="10" s="1"/>
  <c r="H7" i="10"/>
  <c r="H23" i="10"/>
  <c r="U23" i="10" s="1"/>
  <c r="H39" i="10"/>
  <c r="U39" i="10" s="1"/>
  <c r="H28" i="10"/>
  <c r="U28" i="10" s="1"/>
  <c r="H24" i="10"/>
  <c r="U24" i="10" s="1"/>
  <c r="H15" i="10"/>
  <c r="U15" i="10" s="1"/>
  <c r="H12" i="9"/>
  <c r="U12" i="9" s="1"/>
  <c r="H28" i="9"/>
  <c r="U28" i="9" s="1"/>
  <c r="H8" i="9"/>
  <c r="U8" i="9" s="1"/>
  <c r="H24" i="9"/>
  <c r="U24" i="9" s="1"/>
  <c r="H20" i="9"/>
  <c r="U20" i="9" s="1"/>
  <c r="H36" i="9"/>
  <c r="U36" i="9" s="1"/>
  <c r="H7" i="11"/>
  <c r="H23" i="11"/>
  <c r="U23" i="11" s="1"/>
  <c r="H39" i="11"/>
  <c r="U39" i="11" s="1"/>
  <c r="H12" i="11"/>
  <c r="U12" i="11" s="1"/>
  <c r="H28" i="11"/>
  <c r="U28" i="11" s="1"/>
  <c r="H32" i="11"/>
  <c r="U32" i="11" s="1"/>
  <c r="H35" i="11"/>
  <c r="U35" i="11" s="1"/>
  <c r="H8" i="11"/>
  <c r="U8" i="11" s="1"/>
  <c r="H24" i="11"/>
  <c r="U24" i="11" s="1"/>
  <c r="H15" i="11"/>
  <c r="U15" i="11" s="1"/>
  <c r="H31" i="11"/>
  <c r="U31" i="11" s="1"/>
  <c r="H16" i="11"/>
  <c r="U16" i="11" s="1"/>
  <c r="H16" i="12"/>
  <c r="U16" i="12" s="1"/>
  <c r="H32" i="12"/>
  <c r="U32" i="12" s="1"/>
  <c r="H12" i="12"/>
  <c r="U12" i="12" s="1"/>
  <c r="H28" i="12"/>
  <c r="U28" i="12" s="1"/>
  <c r="H8" i="12"/>
  <c r="U8" i="12" s="1"/>
  <c r="H24" i="12"/>
  <c r="U24" i="12" s="1"/>
  <c r="H36" i="12"/>
  <c r="U36" i="12" s="1"/>
  <c r="H39" i="13"/>
  <c r="U39" i="13" s="1"/>
  <c r="H22" i="13"/>
  <c r="U22" i="13" s="1"/>
  <c r="H27" i="13"/>
  <c r="U27" i="13" s="1"/>
  <c r="H32" i="13"/>
  <c r="U32" i="13" s="1"/>
  <c r="H14" i="13"/>
  <c r="U14" i="13" s="1"/>
  <c r="H12" i="13"/>
  <c r="U12" i="13" s="1"/>
  <c r="H10" i="13"/>
  <c r="U10" i="13" s="1"/>
  <c r="H15" i="13"/>
  <c r="U15" i="13" s="1"/>
  <c r="H20" i="13"/>
  <c r="U20" i="13" s="1"/>
  <c r="H34" i="13"/>
  <c r="U34" i="13" s="1"/>
  <c r="H18" i="13"/>
  <c r="U18" i="13" s="1"/>
  <c r="H23" i="13"/>
  <c r="U23" i="13" s="1"/>
  <c r="H28" i="13"/>
  <c r="U28" i="13" s="1"/>
  <c r="H19" i="13"/>
  <c r="U19" i="13" s="1"/>
  <c r="H24" i="13"/>
  <c r="U24" i="13" s="1"/>
  <c r="H7" i="13"/>
  <c r="H11" i="13"/>
  <c r="U11" i="13" s="1"/>
  <c r="H16" i="13"/>
  <c r="U16" i="13" s="1"/>
  <c r="H38" i="13"/>
  <c r="U38" i="13" s="1"/>
  <c r="H32" i="7"/>
  <c r="U32" i="7" s="1"/>
  <c r="H14" i="7"/>
  <c r="U14" i="7" s="1"/>
  <c r="H30" i="7"/>
  <c r="U30" i="7" s="1"/>
  <c r="H34" i="7"/>
  <c r="U34" i="7" s="1"/>
  <c r="H28" i="7"/>
  <c r="U28" i="7" s="1"/>
  <c r="H12" i="7"/>
  <c r="U12" i="7" s="1"/>
  <c r="H10" i="7"/>
  <c r="U10" i="7" s="1"/>
  <c r="H26" i="7"/>
  <c r="U26" i="7" s="1"/>
  <c r="H18" i="7"/>
  <c r="U18" i="7" s="1"/>
  <c r="H16" i="7"/>
  <c r="U16" i="7" s="1"/>
  <c r="H24" i="7"/>
  <c r="U24" i="7" s="1"/>
  <c r="H28" i="5"/>
  <c r="H33" i="5"/>
  <c r="H9" i="5"/>
  <c r="H14" i="5"/>
  <c r="H36" i="5"/>
  <c r="H38" i="5"/>
  <c r="H11" i="5"/>
  <c r="H24" i="5"/>
  <c r="H16" i="5"/>
  <c r="H22" i="5"/>
  <c r="H35" i="5"/>
  <c r="H19" i="5"/>
  <c r="H12" i="5"/>
  <c r="H17" i="5"/>
  <c r="H27" i="5"/>
  <c r="H32" i="5"/>
  <c r="U42" i="5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7" i="3"/>
  <c r="G42" i="3"/>
  <c r="H42" i="3" s="1"/>
  <c r="U42" i="3" s="1"/>
  <c r="G41" i="3"/>
  <c r="H41" i="3" s="1"/>
  <c r="U41" i="3" s="1"/>
  <c r="A39" i="3"/>
  <c r="A40" i="3"/>
  <c r="A41" i="3"/>
  <c r="A42" i="3"/>
  <c r="A43" i="3"/>
  <c r="A44" i="3"/>
  <c r="J30" i="1"/>
  <c r="K30" i="1"/>
  <c r="L30" i="1"/>
  <c r="M30" i="1"/>
  <c r="J31" i="1"/>
  <c r="K31" i="1"/>
  <c r="L31" i="1"/>
  <c r="M31" i="1"/>
  <c r="J32" i="1"/>
  <c r="K32" i="1"/>
  <c r="L32" i="1"/>
  <c r="M32" i="1"/>
  <c r="J33" i="1"/>
  <c r="K33" i="1"/>
  <c r="L33" i="1"/>
  <c r="M33" i="1"/>
  <c r="J34" i="1"/>
  <c r="K34" i="1"/>
  <c r="L34" i="1"/>
  <c r="M34" i="1"/>
  <c r="J35" i="1"/>
  <c r="K35" i="1"/>
  <c r="L35" i="1"/>
  <c r="M35" i="1"/>
  <c r="J36" i="1"/>
  <c r="K36" i="1"/>
  <c r="L36" i="1"/>
  <c r="M36" i="1"/>
  <c r="J37" i="1"/>
  <c r="K37" i="1"/>
  <c r="L37" i="1"/>
  <c r="M37" i="1"/>
  <c r="J38" i="1"/>
  <c r="K38" i="1"/>
  <c r="L38" i="1"/>
  <c r="M38" i="1"/>
  <c r="J39" i="1"/>
  <c r="K39" i="1"/>
  <c r="L39" i="1"/>
  <c r="M39" i="1"/>
  <c r="J40" i="1"/>
  <c r="K40" i="1"/>
  <c r="L40" i="1"/>
  <c r="M40" i="1"/>
  <c r="DO4" i="2"/>
  <c r="DO5" i="2" s="1"/>
  <c r="DO6" i="2" s="1"/>
  <c r="DO7" i="2" s="1"/>
  <c r="DO8" i="2" s="1"/>
  <c r="DO9" i="2" s="1"/>
  <c r="DO10" i="2" s="1"/>
  <c r="DO11" i="2" s="1"/>
  <c r="DO12" i="2" s="1"/>
  <c r="DO13" i="2" s="1"/>
  <c r="DO14" i="2" s="1"/>
  <c r="DO15" i="2" s="1"/>
  <c r="DO16" i="2" s="1"/>
  <c r="DO17" i="2" s="1"/>
  <c r="DO18" i="2" s="1"/>
  <c r="DO19" i="2" s="1"/>
  <c r="DO20" i="2" s="1"/>
  <c r="DO21" i="2" s="1"/>
  <c r="DO22" i="2" s="1"/>
  <c r="DO23" i="2" s="1"/>
  <c r="DO24" i="2" s="1"/>
  <c r="DO25" i="2" s="1"/>
  <c r="DO26" i="2" s="1"/>
  <c r="DO27" i="2" s="1"/>
  <c r="DO28" i="2" s="1"/>
  <c r="DO29" i="2" s="1"/>
  <c r="DO30" i="2" s="1"/>
  <c r="DO31" i="2" s="1"/>
  <c r="DO32" i="2" s="1"/>
  <c r="DO33" i="2" s="1"/>
  <c r="DO34" i="2" s="1"/>
  <c r="DO35" i="2" s="1"/>
  <c r="DO36" i="2" s="1"/>
  <c r="DO37" i="2" s="1"/>
  <c r="DO38" i="2" s="1"/>
  <c r="DO39" i="2" s="1"/>
  <c r="DO40" i="2" s="1"/>
  <c r="DN4" i="2"/>
  <c r="DN5" i="2" s="1"/>
  <c r="DP5" i="2" s="1"/>
  <c r="DP2" i="2"/>
  <c r="DP3" i="2"/>
  <c r="DO3" i="2"/>
  <c r="DN3" i="2"/>
  <c r="I65" i="12" l="1"/>
  <c r="I65" i="38"/>
  <c r="J65" i="38" s="1"/>
  <c r="I65" i="24"/>
  <c r="I84" i="16"/>
  <c r="L84" i="16" s="1"/>
  <c r="M84" i="16" s="1"/>
  <c r="I66" i="29"/>
  <c r="I84" i="31"/>
  <c r="L84" i="31" s="1"/>
  <c r="M84" i="31" s="1"/>
  <c r="D51" i="6"/>
  <c r="O83" i="6" s="1"/>
  <c r="I84" i="17"/>
  <c r="L84" i="17" s="1"/>
  <c r="M84" i="17" s="1"/>
  <c r="I65" i="28"/>
  <c r="J65" i="28" s="1"/>
  <c r="I65" i="7"/>
  <c r="J65" i="7" s="1"/>
  <c r="I64" i="16"/>
  <c r="J64" i="16" s="1"/>
  <c r="I64" i="27"/>
  <c r="J64" i="27" s="1"/>
  <c r="I65" i="30"/>
  <c r="I83" i="6"/>
  <c r="L83" i="6" s="1"/>
  <c r="M83" i="6" s="1"/>
  <c r="I66" i="36"/>
  <c r="L66" i="36" s="1"/>
  <c r="M66" i="36" s="1"/>
  <c r="I65" i="37"/>
  <c r="I63" i="6"/>
  <c r="L63" i="6" s="1"/>
  <c r="M63" i="6" s="1"/>
  <c r="I65" i="33"/>
  <c r="J65" i="33" s="1"/>
  <c r="I66" i="15"/>
  <c r="D51" i="31"/>
  <c r="D52" i="31" s="1"/>
  <c r="D53" i="31" s="1"/>
  <c r="I61" i="31"/>
  <c r="L61" i="31" s="1"/>
  <c r="M61" i="31" s="1"/>
  <c r="I64" i="6"/>
  <c r="L64" i="6" s="1"/>
  <c r="M64" i="6" s="1"/>
  <c r="I83" i="17"/>
  <c r="J83" i="17" s="1"/>
  <c r="I65" i="6"/>
  <c r="I65" i="25"/>
  <c r="J65" i="25" s="1"/>
  <c r="I64" i="34"/>
  <c r="J64" i="34" s="1"/>
  <c r="I65" i="35"/>
  <c r="D51" i="38"/>
  <c r="I61" i="38"/>
  <c r="I62" i="38"/>
  <c r="I63" i="38"/>
  <c r="I83" i="38"/>
  <c r="I84" i="38"/>
  <c r="I64" i="38"/>
  <c r="D51" i="37"/>
  <c r="I61" i="37"/>
  <c r="I62" i="37"/>
  <c r="I83" i="37"/>
  <c r="I63" i="37"/>
  <c r="I64" i="37"/>
  <c r="I84" i="37"/>
  <c r="I61" i="36"/>
  <c r="D51" i="36"/>
  <c r="I62" i="36"/>
  <c r="I63" i="36"/>
  <c r="I64" i="36"/>
  <c r="I83" i="36"/>
  <c r="I65" i="36"/>
  <c r="I84" i="36"/>
  <c r="D51" i="35"/>
  <c r="I62" i="35"/>
  <c r="I61" i="35"/>
  <c r="I63" i="35"/>
  <c r="I83" i="35"/>
  <c r="I64" i="35"/>
  <c r="I84" i="35"/>
  <c r="I83" i="34"/>
  <c r="I63" i="34"/>
  <c r="I62" i="34"/>
  <c r="I65" i="34"/>
  <c r="J65" i="34" s="1"/>
  <c r="I61" i="34"/>
  <c r="D51" i="34"/>
  <c r="I84" i="34"/>
  <c r="D51" i="33"/>
  <c r="I61" i="33"/>
  <c r="I62" i="33"/>
  <c r="I63" i="33"/>
  <c r="I83" i="33"/>
  <c r="I84" i="33"/>
  <c r="I64" i="33"/>
  <c r="D51" i="32"/>
  <c r="I62" i="32"/>
  <c r="I61" i="32"/>
  <c r="I83" i="32"/>
  <c r="I63" i="32"/>
  <c r="I64" i="32"/>
  <c r="I84" i="32"/>
  <c r="I65" i="32"/>
  <c r="J65" i="32" s="1"/>
  <c r="I65" i="31"/>
  <c r="I83" i="31"/>
  <c r="I62" i="31"/>
  <c r="I64" i="31"/>
  <c r="I63" i="31"/>
  <c r="I66" i="31"/>
  <c r="L66" i="31" s="1"/>
  <c r="M66" i="31" s="1"/>
  <c r="D51" i="30"/>
  <c r="I62" i="30"/>
  <c r="I61" i="30"/>
  <c r="I83" i="30"/>
  <c r="I63" i="30"/>
  <c r="I84" i="30"/>
  <c r="I64" i="30"/>
  <c r="I61" i="29"/>
  <c r="D51" i="29"/>
  <c r="I63" i="29"/>
  <c r="I62" i="29"/>
  <c r="I83" i="29"/>
  <c r="I64" i="29"/>
  <c r="I65" i="29"/>
  <c r="I84" i="29"/>
  <c r="D51" i="28"/>
  <c r="I62" i="28"/>
  <c r="I61" i="28"/>
  <c r="I63" i="28"/>
  <c r="I83" i="28"/>
  <c r="I84" i="28"/>
  <c r="I64" i="28"/>
  <c r="I65" i="27"/>
  <c r="J65" i="27" s="1"/>
  <c r="I83" i="27"/>
  <c r="I62" i="27"/>
  <c r="D51" i="27"/>
  <c r="I61" i="27"/>
  <c r="I84" i="27"/>
  <c r="I63" i="27"/>
  <c r="D51" i="25"/>
  <c r="I61" i="25"/>
  <c r="I62" i="25"/>
  <c r="I63" i="25"/>
  <c r="I83" i="25"/>
  <c r="I84" i="25"/>
  <c r="I64" i="25"/>
  <c r="D51" i="24"/>
  <c r="I61" i="24"/>
  <c r="I62" i="24"/>
  <c r="I63" i="24"/>
  <c r="I83" i="24"/>
  <c r="I64" i="24"/>
  <c r="I84" i="24"/>
  <c r="J84" i="17"/>
  <c r="I62" i="17"/>
  <c r="I61" i="17"/>
  <c r="D51" i="17"/>
  <c r="I65" i="17"/>
  <c r="J65" i="17" s="1"/>
  <c r="I64" i="17"/>
  <c r="I63" i="17"/>
  <c r="L64" i="16"/>
  <c r="M64" i="16" s="1"/>
  <c r="I63" i="16"/>
  <c r="I65" i="16"/>
  <c r="J65" i="16" s="1"/>
  <c r="I83" i="16"/>
  <c r="I61" i="16"/>
  <c r="I62" i="16"/>
  <c r="D51" i="16"/>
  <c r="D51" i="14"/>
  <c r="I62" i="14"/>
  <c r="I61" i="14"/>
  <c r="I83" i="14"/>
  <c r="I63" i="14"/>
  <c r="I84" i="14"/>
  <c r="I64" i="14"/>
  <c r="I65" i="14"/>
  <c r="J65" i="14" s="1"/>
  <c r="I61" i="15"/>
  <c r="D51" i="15"/>
  <c r="I63" i="15"/>
  <c r="I62" i="15"/>
  <c r="I64" i="15"/>
  <c r="I83" i="15"/>
  <c r="I65" i="15"/>
  <c r="I84" i="15"/>
  <c r="U7" i="10"/>
  <c r="I66" i="10" s="1"/>
  <c r="U7" i="9"/>
  <c r="I66" i="9" s="1"/>
  <c r="U7" i="11"/>
  <c r="I66" i="11" s="1"/>
  <c r="D51" i="12"/>
  <c r="I62" i="12"/>
  <c r="I61" i="12"/>
  <c r="I83" i="12"/>
  <c r="I63" i="12"/>
  <c r="I84" i="12"/>
  <c r="I64" i="12"/>
  <c r="U7" i="13"/>
  <c r="I66" i="13" s="1"/>
  <c r="D51" i="7"/>
  <c r="I61" i="7"/>
  <c r="I62" i="7"/>
  <c r="I63" i="7"/>
  <c r="I83" i="7"/>
  <c r="I84" i="7"/>
  <c r="I64" i="7"/>
  <c r="I61" i="6"/>
  <c r="I62" i="6"/>
  <c r="J63" i="6"/>
  <c r="I84" i="6"/>
  <c r="D66" i="40"/>
  <c r="F66" i="40"/>
  <c r="G66" i="40" s="1"/>
  <c r="C67" i="40"/>
  <c r="D74" i="40"/>
  <c r="C75" i="40"/>
  <c r="F74" i="40"/>
  <c r="G74" i="40" s="1"/>
  <c r="D74" i="39"/>
  <c r="C75" i="39"/>
  <c r="F74" i="39"/>
  <c r="G74" i="39" s="1"/>
  <c r="D66" i="39"/>
  <c r="C67" i="39"/>
  <c r="F66" i="39"/>
  <c r="G66" i="39" s="1"/>
  <c r="D66" i="38"/>
  <c r="C67" i="38"/>
  <c r="I66" i="38"/>
  <c r="F66" i="38"/>
  <c r="G66" i="38" s="1"/>
  <c r="D74" i="38"/>
  <c r="C75" i="38"/>
  <c r="F74" i="38"/>
  <c r="G74" i="38" s="1"/>
  <c r="L65" i="38"/>
  <c r="M65" i="38" s="1"/>
  <c r="D66" i="37"/>
  <c r="C67" i="37"/>
  <c r="I66" i="37"/>
  <c r="F66" i="37"/>
  <c r="G66" i="37" s="1"/>
  <c r="D72" i="37"/>
  <c r="C73" i="37"/>
  <c r="F72" i="37"/>
  <c r="G72" i="37" s="1"/>
  <c r="J65" i="37"/>
  <c r="L65" i="37"/>
  <c r="M65" i="37" s="1"/>
  <c r="C74" i="36"/>
  <c r="F73" i="36"/>
  <c r="G73" i="36" s="1"/>
  <c r="D73" i="36"/>
  <c r="I67" i="36"/>
  <c r="F67" i="36"/>
  <c r="G67" i="36" s="1"/>
  <c r="D67" i="36"/>
  <c r="J65" i="35"/>
  <c r="L65" i="35"/>
  <c r="M65" i="35" s="1"/>
  <c r="D66" i="35"/>
  <c r="C67" i="35"/>
  <c r="I66" i="35"/>
  <c r="F66" i="35"/>
  <c r="G66" i="35" s="1"/>
  <c r="D74" i="35"/>
  <c r="C75" i="35"/>
  <c r="F74" i="35"/>
  <c r="G74" i="35" s="1"/>
  <c r="D66" i="34"/>
  <c r="C67" i="34"/>
  <c r="I66" i="34"/>
  <c r="F66" i="34"/>
  <c r="G66" i="34" s="1"/>
  <c r="D74" i="34"/>
  <c r="C75" i="34"/>
  <c r="F74" i="34"/>
  <c r="G74" i="34" s="1"/>
  <c r="D74" i="33"/>
  <c r="F74" i="33"/>
  <c r="G74" i="33" s="1"/>
  <c r="C75" i="33"/>
  <c r="D66" i="33"/>
  <c r="F66" i="33"/>
  <c r="G66" i="33" s="1"/>
  <c r="C67" i="33"/>
  <c r="I66" i="33"/>
  <c r="D74" i="32"/>
  <c r="C75" i="32"/>
  <c r="F74" i="32"/>
  <c r="G74" i="32" s="1"/>
  <c r="D66" i="32"/>
  <c r="C67" i="32"/>
  <c r="I66" i="32"/>
  <c r="F66" i="32"/>
  <c r="G66" i="32" s="1"/>
  <c r="C74" i="31"/>
  <c r="F73" i="31"/>
  <c r="G73" i="31" s="1"/>
  <c r="D73" i="31"/>
  <c r="I67" i="31"/>
  <c r="F67" i="31"/>
  <c r="G67" i="31" s="1"/>
  <c r="D67" i="31"/>
  <c r="J65" i="30"/>
  <c r="L65" i="30"/>
  <c r="M65" i="30" s="1"/>
  <c r="D66" i="30"/>
  <c r="C67" i="30"/>
  <c r="I66" i="30"/>
  <c r="F66" i="30"/>
  <c r="G66" i="30" s="1"/>
  <c r="D74" i="30"/>
  <c r="C75" i="30"/>
  <c r="F74" i="30"/>
  <c r="G74" i="30" s="1"/>
  <c r="I67" i="29"/>
  <c r="F67" i="29"/>
  <c r="G67" i="29" s="1"/>
  <c r="D67" i="29"/>
  <c r="C74" i="29"/>
  <c r="F73" i="29"/>
  <c r="G73" i="29" s="1"/>
  <c r="D73" i="29"/>
  <c r="L66" i="29"/>
  <c r="M66" i="29" s="1"/>
  <c r="J66" i="29"/>
  <c r="L65" i="28"/>
  <c r="M65" i="28" s="1"/>
  <c r="D66" i="28"/>
  <c r="F66" i="28"/>
  <c r="G66" i="28" s="1"/>
  <c r="C67" i="28"/>
  <c r="I66" i="28"/>
  <c r="D74" i="28"/>
  <c r="F74" i="28"/>
  <c r="G74" i="28" s="1"/>
  <c r="C75" i="28"/>
  <c r="D72" i="27"/>
  <c r="F72" i="27"/>
  <c r="G72" i="27" s="1"/>
  <c r="C73" i="27"/>
  <c r="D66" i="27"/>
  <c r="F66" i="27"/>
  <c r="G66" i="27" s="1"/>
  <c r="C67" i="27"/>
  <c r="I66" i="27"/>
  <c r="D74" i="26"/>
  <c r="F74" i="26"/>
  <c r="G74" i="26" s="1"/>
  <c r="C75" i="26"/>
  <c r="D66" i="26"/>
  <c r="F66" i="26"/>
  <c r="G66" i="26" s="1"/>
  <c r="C67" i="26"/>
  <c r="L65" i="25"/>
  <c r="M65" i="25" s="1"/>
  <c r="C67" i="25"/>
  <c r="I66" i="25"/>
  <c r="F66" i="25"/>
  <c r="G66" i="25" s="1"/>
  <c r="D66" i="25"/>
  <c r="C75" i="25"/>
  <c r="F74" i="25"/>
  <c r="G74" i="25" s="1"/>
  <c r="D74" i="25"/>
  <c r="D66" i="24"/>
  <c r="F66" i="24"/>
  <c r="G66" i="24" s="1"/>
  <c r="C67" i="24"/>
  <c r="I66" i="24"/>
  <c r="J65" i="24"/>
  <c r="L65" i="24"/>
  <c r="M65" i="24" s="1"/>
  <c r="D74" i="24"/>
  <c r="F74" i="24"/>
  <c r="G74" i="24" s="1"/>
  <c r="C75" i="24"/>
  <c r="C72" i="23"/>
  <c r="F71" i="23"/>
  <c r="G71" i="23" s="1"/>
  <c r="D71" i="23"/>
  <c r="C80" i="23"/>
  <c r="F79" i="23"/>
  <c r="G79" i="23" s="1"/>
  <c r="D79" i="23"/>
  <c r="D66" i="22"/>
  <c r="F66" i="22"/>
  <c r="G66" i="22" s="1"/>
  <c r="C67" i="22"/>
  <c r="D74" i="22"/>
  <c r="F74" i="22"/>
  <c r="G74" i="22" s="1"/>
  <c r="C75" i="22"/>
  <c r="D66" i="21"/>
  <c r="C67" i="21"/>
  <c r="F66" i="21"/>
  <c r="G66" i="21" s="1"/>
  <c r="D74" i="21"/>
  <c r="C75" i="21"/>
  <c r="F74" i="21"/>
  <c r="G74" i="21" s="1"/>
  <c r="D66" i="20"/>
  <c r="C67" i="20"/>
  <c r="F66" i="20"/>
  <c r="G66" i="20" s="1"/>
  <c r="D74" i="20"/>
  <c r="C75" i="20"/>
  <c r="F74" i="20"/>
  <c r="G74" i="20" s="1"/>
  <c r="D66" i="19"/>
  <c r="C67" i="19"/>
  <c r="F66" i="19"/>
  <c r="G66" i="19" s="1"/>
  <c r="D74" i="19"/>
  <c r="C75" i="19"/>
  <c r="F74" i="19"/>
  <c r="G74" i="19" s="1"/>
  <c r="D74" i="18"/>
  <c r="C75" i="18"/>
  <c r="F74" i="18"/>
  <c r="G74" i="18" s="1"/>
  <c r="D66" i="18"/>
  <c r="C67" i="18"/>
  <c r="F66" i="18"/>
  <c r="G66" i="18" s="1"/>
  <c r="D66" i="17"/>
  <c r="C67" i="17"/>
  <c r="I66" i="17"/>
  <c r="F66" i="17"/>
  <c r="G66" i="17" s="1"/>
  <c r="D74" i="17"/>
  <c r="F74" i="17"/>
  <c r="G74" i="17" s="1"/>
  <c r="C75" i="17"/>
  <c r="D74" i="16"/>
  <c r="C75" i="16"/>
  <c r="F74" i="16"/>
  <c r="G74" i="16" s="1"/>
  <c r="D66" i="16"/>
  <c r="C67" i="16"/>
  <c r="I66" i="16"/>
  <c r="F66" i="16"/>
  <c r="G66" i="16" s="1"/>
  <c r="D66" i="14"/>
  <c r="F66" i="14"/>
  <c r="G66" i="14" s="1"/>
  <c r="C67" i="14"/>
  <c r="I66" i="14"/>
  <c r="D74" i="14"/>
  <c r="F74" i="14"/>
  <c r="G74" i="14" s="1"/>
  <c r="C75" i="14"/>
  <c r="C74" i="15"/>
  <c r="F73" i="15"/>
  <c r="G73" i="15" s="1"/>
  <c r="D73" i="15"/>
  <c r="L66" i="15"/>
  <c r="M66" i="15" s="1"/>
  <c r="J66" i="15"/>
  <c r="I67" i="15"/>
  <c r="F67" i="15"/>
  <c r="G67" i="15" s="1"/>
  <c r="D67" i="15"/>
  <c r="D66" i="10"/>
  <c r="F66" i="10"/>
  <c r="G66" i="10" s="1"/>
  <c r="C67" i="10"/>
  <c r="D72" i="10"/>
  <c r="F72" i="10"/>
  <c r="G72" i="10" s="1"/>
  <c r="C73" i="10"/>
  <c r="D66" i="8"/>
  <c r="F66" i="8"/>
  <c r="G66" i="8" s="1"/>
  <c r="C67" i="8"/>
  <c r="D74" i="8"/>
  <c r="F74" i="8"/>
  <c r="G74" i="8" s="1"/>
  <c r="C75" i="8"/>
  <c r="D66" i="9"/>
  <c r="F66" i="9"/>
  <c r="G66" i="9" s="1"/>
  <c r="C67" i="9"/>
  <c r="D74" i="9"/>
  <c r="C75" i="9"/>
  <c r="F74" i="9"/>
  <c r="G74" i="9" s="1"/>
  <c r="D74" i="11"/>
  <c r="C75" i="11"/>
  <c r="F74" i="11"/>
  <c r="G74" i="11" s="1"/>
  <c r="D66" i="11"/>
  <c r="F66" i="11"/>
  <c r="G66" i="11" s="1"/>
  <c r="C67" i="11"/>
  <c r="D74" i="12"/>
  <c r="C75" i="12"/>
  <c r="F74" i="12"/>
  <c r="G74" i="12" s="1"/>
  <c r="J65" i="12"/>
  <c r="L65" i="12"/>
  <c r="M65" i="12" s="1"/>
  <c r="D66" i="12"/>
  <c r="C67" i="12"/>
  <c r="I66" i="12"/>
  <c r="F66" i="12"/>
  <c r="G66" i="12" s="1"/>
  <c r="D66" i="13"/>
  <c r="F66" i="13"/>
  <c r="G66" i="13" s="1"/>
  <c r="C67" i="13"/>
  <c r="D74" i="13"/>
  <c r="C75" i="13"/>
  <c r="F74" i="13"/>
  <c r="G74" i="13" s="1"/>
  <c r="D74" i="7"/>
  <c r="C75" i="7"/>
  <c r="F74" i="7"/>
  <c r="G74" i="7" s="1"/>
  <c r="D66" i="7"/>
  <c r="I66" i="7"/>
  <c r="C67" i="7"/>
  <c r="F66" i="7"/>
  <c r="G66" i="7" s="1"/>
  <c r="D66" i="6"/>
  <c r="C67" i="6"/>
  <c r="I66" i="6"/>
  <c r="F66" i="6"/>
  <c r="G66" i="6" s="1"/>
  <c r="J65" i="6"/>
  <c r="L65" i="6"/>
  <c r="M65" i="6" s="1"/>
  <c r="D72" i="6"/>
  <c r="C73" i="6"/>
  <c r="F72" i="6"/>
  <c r="G72" i="6" s="1"/>
  <c r="D66" i="5"/>
  <c r="C67" i="5"/>
  <c r="F66" i="5"/>
  <c r="G66" i="5" s="1"/>
  <c r="D74" i="5"/>
  <c r="F74" i="5"/>
  <c r="G74" i="5" s="1"/>
  <c r="C75" i="5"/>
  <c r="D66" i="4"/>
  <c r="C67" i="4"/>
  <c r="F66" i="4"/>
  <c r="G66" i="4" s="1"/>
  <c r="D74" i="4"/>
  <c r="C75" i="4"/>
  <c r="F74" i="4"/>
  <c r="G74" i="4" s="1"/>
  <c r="D72" i="3"/>
  <c r="C73" i="3"/>
  <c r="F72" i="3"/>
  <c r="G72" i="3" s="1"/>
  <c r="D66" i="3"/>
  <c r="F66" i="3"/>
  <c r="G66" i="3" s="1"/>
  <c r="C67" i="3"/>
  <c r="D66" i="43"/>
  <c r="F66" i="43"/>
  <c r="G66" i="43" s="1"/>
  <c r="C67" i="43"/>
  <c r="I66" i="43"/>
  <c r="J65" i="43"/>
  <c r="L65" i="43"/>
  <c r="M65" i="43" s="1"/>
  <c r="P74" i="43"/>
  <c r="O75" i="43"/>
  <c r="R74" i="43"/>
  <c r="S74" i="43" s="1"/>
  <c r="J73" i="43"/>
  <c r="L73" i="43"/>
  <c r="M73" i="43" s="1"/>
  <c r="P66" i="43"/>
  <c r="O67" i="43"/>
  <c r="R66" i="43"/>
  <c r="S66" i="43" s="1"/>
  <c r="D74" i="43"/>
  <c r="F74" i="43"/>
  <c r="G74" i="43" s="1"/>
  <c r="C75" i="43"/>
  <c r="I74" i="43"/>
  <c r="U7" i="40"/>
  <c r="U7" i="39"/>
  <c r="I66" i="39" s="1"/>
  <c r="U8" i="26"/>
  <c r="D51" i="26" s="1"/>
  <c r="U11" i="22"/>
  <c r="I65" i="22" s="1"/>
  <c r="U12" i="21"/>
  <c r="I66" i="21" s="1"/>
  <c r="U12" i="20"/>
  <c r="I65" i="20" s="1"/>
  <c r="U12" i="19"/>
  <c r="I65" i="19" s="1"/>
  <c r="L65" i="19" s="1"/>
  <c r="M65" i="19" s="1"/>
  <c r="U20" i="18"/>
  <c r="I65" i="18" s="1"/>
  <c r="DP4" i="2"/>
  <c r="DN6" i="2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K95" i="43"/>
  <c r="K96" i="43"/>
  <c r="K97" i="43"/>
  <c r="K98" i="43"/>
  <c r="K99" i="43"/>
  <c r="K100" i="43"/>
  <c r="K101" i="43"/>
  <c r="K102" i="43"/>
  <c r="K103" i="43"/>
  <c r="K104" i="43"/>
  <c r="K105" i="43"/>
  <c r="K106" i="43"/>
  <c r="K107" i="43"/>
  <c r="K108" i="43"/>
  <c r="K109" i="43"/>
  <c r="K110" i="43"/>
  <c r="K111" i="43"/>
  <c r="K112" i="43"/>
  <c r="K113" i="43"/>
  <c r="K114" i="43"/>
  <c r="K115" i="43"/>
  <c r="K116" i="43"/>
  <c r="K117" i="43"/>
  <c r="K118" i="43"/>
  <c r="K119" i="43"/>
  <c r="K120" i="43"/>
  <c r="K121" i="43"/>
  <c r="K122" i="43"/>
  <c r="K123" i="43"/>
  <c r="K124" i="43"/>
  <c r="K125" i="43"/>
  <c r="K126" i="43"/>
  <c r="K127" i="43"/>
  <c r="K128" i="43"/>
  <c r="K129" i="43"/>
  <c r="K130" i="43"/>
  <c r="K131" i="43"/>
  <c r="K132" i="43"/>
  <c r="K133" i="43"/>
  <c r="K134" i="43"/>
  <c r="K135" i="43"/>
  <c r="K136" i="43"/>
  <c r="K137" i="43"/>
  <c r="K138" i="43"/>
  <c r="K139" i="43"/>
  <c r="K140" i="43"/>
  <c r="K141" i="43"/>
  <c r="K142" i="43"/>
  <c r="K143" i="43"/>
  <c r="K144" i="43"/>
  <c r="K145" i="43"/>
  <c r="K146" i="43"/>
  <c r="K147" i="43"/>
  <c r="K148" i="43"/>
  <c r="K149" i="43"/>
  <c r="K150" i="43"/>
  <c r="K151" i="43"/>
  <c r="K152" i="43"/>
  <c r="K153" i="43"/>
  <c r="K154" i="43"/>
  <c r="K155" i="43"/>
  <c r="K156" i="43"/>
  <c r="K157" i="43"/>
  <c r="K158" i="43"/>
  <c r="K159" i="43"/>
  <c r="K160" i="43"/>
  <c r="K161" i="43"/>
  <c r="K162" i="43"/>
  <c r="K163" i="43"/>
  <c r="K164" i="43"/>
  <c r="K165" i="43"/>
  <c r="K166" i="43"/>
  <c r="K167" i="43"/>
  <c r="K168" i="43"/>
  <c r="K169" i="43"/>
  <c r="K170" i="43"/>
  <c r="K171" i="43"/>
  <c r="K172" i="43"/>
  <c r="K173" i="43"/>
  <c r="K174" i="43"/>
  <c r="K175" i="43"/>
  <c r="K176" i="43"/>
  <c r="K177" i="43"/>
  <c r="K178" i="43"/>
  <c r="K179" i="43"/>
  <c r="K180" i="43"/>
  <c r="K181" i="43"/>
  <c r="K182" i="43"/>
  <c r="K183" i="43"/>
  <c r="K184" i="43"/>
  <c r="K185" i="43"/>
  <c r="K186" i="43"/>
  <c r="K187" i="43"/>
  <c r="K188" i="43"/>
  <c r="K189" i="43"/>
  <c r="K190" i="43"/>
  <c r="K191" i="43"/>
  <c r="K192" i="43"/>
  <c r="K193" i="43"/>
  <c r="K194" i="43"/>
  <c r="K195" i="43"/>
  <c r="K196" i="43"/>
  <c r="K197" i="43"/>
  <c r="K198" i="43"/>
  <c r="K199" i="43"/>
  <c r="K200" i="43"/>
  <c r="K201" i="43"/>
  <c r="K202" i="43"/>
  <c r="K203" i="43"/>
  <c r="K204" i="43"/>
  <c r="K205" i="43"/>
  <c r="K206" i="43"/>
  <c r="K207" i="43"/>
  <c r="K208" i="43"/>
  <c r="K209" i="43"/>
  <c r="K210" i="43"/>
  <c r="K211" i="43"/>
  <c r="K212" i="43"/>
  <c r="K213" i="43"/>
  <c r="K214" i="43"/>
  <c r="K215" i="43"/>
  <c r="K216" i="43"/>
  <c r="K217" i="43"/>
  <c r="K218" i="43"/>
  <c r="K219" i="43"/>
  <c r="K220" i="43"/>
  <c r="K221" i="43"/>
  <c r="K222" i="43"/>
  <c r="K223" i="43"/>
  <c r="K224" i="43"/>
  <c r="K225" i="43"/>
  <c r="K226" i="43"/>
  <c r="K227" i="43"/>
  <c r="K228" i="43"/>
  <c r="K229" i="43"/>
  <c r="K230" i="43"/>
  <c r="K231" i="43"/>
  <c r="K232" i="43"/>
  <c r="K233" i="43"/>
  <c r="K234" i="43"/>
  <c r="K235" i="43"/>
  <c r="K236" i="43"/>
  <c r="K237" i="43"/>
  <c r="K238" i="43"/>
  <c r="K239" i="43"/>
  <c r="K240" i="43"/>
  <c r="K241" i="43"/>
  <c r="K242" i="43"/>
  <c r="K243" i="43"/>
  <c r="K244" i="43"/>
  <c r="K245" i="43"/>
  <c r="K246" i="43"/>
  <c r="K247" i="43"/>
  <c r="K248" i="43"/>
  <c r="K249" i="43"/>
  <c r="K250" i="43"/>
  <c r="K251" i="43"/>
  <c r="K252" i="43"/>
  <c r="K253" i="43"/>
  <c r="K254" i="43"/>
  <c r="K255" i="43"/>
  <c r="K256" i="43"/>
  <c r="K257" i="43"/>
  <c r="K258" i="43"/>
  <c r="K259" i="43"/>
  <c r="K260" i="43"/>
  <c r="K261" i="43"/>
  <c r="K262" i="43"/>
  <c r="K263" i="43"/>
  <c r="K264" i="43"/>
  <c r="K265" i="43"/>
  <c r="K266" i="43"/>
  <c r="K267" i="43"/>
  <c r="K268" i="43"/>
  <c r="M95" i="43"/>
  <c r="M96" i="43"/>
  <c r="M97" i="43"/>
  <c r="M98" i="43"/>
  <c r="M99" i="43"/>
  <c r="M100" i="43"/>
  <c r="M101" i="43"/>
  <c r="M102" i="43"/>
  <c r="M103" i="43"/>
  <c r="M104" i="43"/>
  <c r="M105" i="43"/>
  <c r="M106" i="43"/>
  <c r="M107" i="43"/>
  <c r="M108" i="43"/>
  <c r="M109" i="43"/>
  <c r="M110" i="43"/>
  <c r="M111" i="43"/>
  <c r="M112" i="43"/>
  <c r="M113" i="43"/>
  <c r="M114" i="43"/>
  <c r="M115" i="43"/>
  <c r="M116" i="43"/>
  <c r="M117" i="43"/>
  <c r="M118" i="43"/>
  <c r="M119" i="43"/>
  <c r="M120" i="43"/>
  <c r="M121" i="43"/>
  <c r="M122" i="43"/>
  <c r="M123" i="43"/>
  <c r="M124" i="43"/>
  <c r="M125" i="43"/>
  <c r="M126" i="43"/>
  <c r="M127" i="43"/>
  <c r="M128" i="43"/>
  <c r="M129" i="43"/>
  <c r="M130" i="43"/>
  <c r="M131" i="43"/>
  <c r="M132" i="43"/>
  <c r="M133" i="43"/>
  <c r="M134" i="43"/>
  <c r="M135" i="43"/>
  <c r="M136" i="43"/>
  <c r="M137" i="43"/>
  <c r="M138" i="43"/>
  <c r="M139" i="43"/>
  <c r="M140" i="43"/>
  <c r="M141" i="43"/>
  <c r="M142" i="43"/>
  <c r="M143" i="43"/>
  <c r="M144" i="43"/>
  <c r="M145" i="43"/>
  <c r="M146" i="43"/>
  <c r="M147" i="43"/>
  <c r="M148" i="43"/>
  <c r="M149" i="43"/>
  <c r="M150" i="43"/>
  <c r="M151" i="43"/>
  <c r="M152" i="43"/>
  <c r="M153" i="43"/>
  <c r="M154" i="43"/>
  <c r="M155" i="43"/>
  <c r="M156" i="43"/>
  <c r="M157" i="43"/>
  <c r="M158" i="43"/>
  <c r="M159" i="43"/>
  <c r="M160" i="43"/>
  <c r="M161" i="43"/>
  <c r="M162" i="43"/>
  <c r="M163" i="43"/>
  <c r="M164" i="43"/>
  <c r="M165" i="43"/>
  <c r="M166" i="43"/>
  <c r="M167" i="43"/>
  <c r="M168" i="43"/>
  <c r="M169" i="43"/>
  <c r="M170" i="43"/>
  <c r="M171" i="43"/>
  <c r="M172" i="43"/>
  <c r="M173" i="43"/>
  <c r="M174" i="43"/>
  <c r="M175" i="43"/>
  <c r="M176" i="43"/>
  <c r="M177" i="43"/>
  <c r="M178" i="43"/>
  <c r="M179" i="43"/>
  <c r="M180" i="43"/>
  <c r="M181" i="43"/>
  <c r="M182" i="43"/>
  <c r="M183" i="43"/>
  <c r="M184" i="43"/>
  <c r="M185" i="43"/>
  <c r="M186" i="43"/>
  <c r="M187" i="43"/>
  <c r="M188" i="43"/>
  <c r="M189" i="43"/>
  <c r="M190" i="43"/>
  <c r="M191" i="43"/>
  <c r="M192" i="43"/>
  <c r="M193" i="43"/>
  <c r="M194" i="43"/>
  <c r="M195" i="43"/>
  <c r="M196" i="43"/>
  <c r="M197" i="43"/>
  <c r="M198" i="43"/>
  <c r="M199" i="43"/>
  <c r="M200" i="43"/>
  <c r="M201" i="43"/>
  <c r="M202" i="43"/>
  <c r="M203" i="43"/>
  <c r="M204" i="43"/>
  <c r="M205" i="43"/>
  <c r="M206" i="43"/>
  <c r="M207" i="43"/>
  <c r="M208" i="43"/>
  <c r="M209" i="43"/>
  <c r="M210" i="43"/>
  <c r="M211" i="43"/>
  <c r="M212" i="43"/>
  <c r="M213" i="43"/>
  <c r="M214" i="43"/>
  <c r="M215" i="43"/>
  <c r="M216" i="43"/>
  <c r="M217" i="43"/>
  <c r="M218" i="43"/>
  <c r="M219" i="43"/>
  <c r="M220" i="43"/>
  <c r="M221" i="43"/>
  <c r="M222" i="43"/>
  <c r="M223" i="43"/>
  <c r="M224" i="43"/>
  <c r="M225" i="43"/>
  <c r="M226" i="43"/>
  <c r="M227" i="43"/>
  <c r="M228" i="43"/>
  <c r="M229" i="43"/>
  <c r="M230" i="43"/>
  <c r="M231" i="43"/>
  <c r="M232" i="43"/>
  <c r="M233" i="43"/>
  <c r="M234" i="43"/>
  <c r="M235" i="43"/>
  <c r="M236" i="43"/>
  <c r="M237" i="43"/>
  <c r="M238" i="43"/>
  <c r="M239" i="43"/>
  <c r="M240" i="43"/>
  <c r="M241" i="43"/>
  <c r="M242" i="43"/>
  <c r="M243" i="43"/>
  <c r="M244" i="43"/>
  <c r="M245" i="43"/>
  <c r="M246" i="43"/>
  <c r="M247" i="43"/>
  <c r="M248" i="43"/>
  <c r="M249" i="43"/>
  <c r="M250" i="43"/>
  <c r="M251" i="43"/>
  <c r="M252" i="43"/>
  <c r="M253" i="43"/>
  <c r="M254" i="43"/>
  <c r="M255" i="43"/>
  <c r="M256" i="43"/>
  <c r="M257" i="43"/>
  <c r="M258" i="43"/>
  <c r="M259" i="43"/>
  <c r="M260" i="43"/>
  <c r="M261" i="43"/>
  <c r="M262" i="43"/>
  <c r="M263" i="43"/>
  <c r="M264" i="43"/>
  <c r="M265" i="43"/>
  <c r="M266" i="43"/>
  <c r="M267" i="43"/>
  <c r="M268" i="43"/>
  <c r="L93" i="43"/>
  <c r="F89" i="43"/>
  <c r="B89" i="43"/>
  <c r="H89" i="43"/>
  <c r="H5" i="43"/>
  <c r="D89" i="43"/>
  <c r="C89" i="43"/>
  <c r="L65" i="34" l="1"/>
  <c r="M65" i="34" s="1"/>
  <c r="J84" i="16"/>
  <c r="O83" i="31"/>
  <c r="R83" i="31" s="1"/>
  <c r="S83" i="31" s="1"/>
  <c r="L65" i="14"/>
  <c r="M65" i="14" s="1"/>
  <c r="J61" i="31"/>
  <c r="J66" i="36"/>
  <c r="J83" i="6"/>
  <c r="J84" i="31"/>
  <c r="J64" i="6"/>
  <c r="L65" i="27"/>
  <c r="M65" i="27" s="1"/>
  <c r="J66" i="31"/>
  <c r="O61" i="6"/>
  <c r="O62" i="6" s="1"/>
  <c r="D52" i="6"/>
  <c r="D53" i="6" s="1"/>
  <c r="O61" i="31"/>
  <c r="R61" i="31" s="1"/>
  <c r="S61" i="31" s="1"/>
  <c r="L64" i="34"/>
  <c r="M64" i="34" s="1"/>
  <c r="L65" i="33"/>
  <c r="M65" i="33" s="1"/>
  <c r="L65" i="7"/>
  <c r="M65" i="7" s="1"/>
  <c r="I63" i="18"/>
  <c r="J63" i="18" s="1"/>
  <c r="I63" i="19"/>
  <c r="J63" i="19" s="1"/>
  <c r="I83" i="19"/>
  <c r="L83" i="19" s="1"/>
  <c r="M83" i="19" s="1"/>
  <c r="I65" i="26"/>
  <c r="J65" i="26" s="1"/>
  <c r="I66" i="19"/>
  <c r="J66" i="19" s="1"/>
  <c r="L83" i="17"/>
  <c r="M83" i="17" s="1"/>
  <c r="I62" i="19"/>
  <c r="L62" i="19" s="1"/>
  <c r="M62" i="19" s="1"/>
  <c r="I84" i="26"/>
  <c r="J84" i="26" s="1"/>
  <c r="L64" i="27"/>
  <c r="M64" i="27" s="1"/>
  <c r="L65" i="16"/>
  <c r="M65" i="16" s="1"/>
  <c r="I64" i="18"/>
  <c r="L64" i="18" s="1"/>
  <c r="M64" i="18" s="1"/>
  <c r="D51" i="40"/>
  <c r="I62" i="40"/>
  <c r="I61" i="40"/>
  <c r="I63" i="40"/>
  <c r="I83" i="40"/>
  <c r="I84" i="40"/>
  <c r="I64" i="40"/>
  <c r="I65" i="40"/>
  <c r="I66" i="40"/>
  <c r="L66" i="40" s="1"/>
  <c r="M66" i="40" s="1"/>
  <c r="D51" i="39"/>
  <c r="I61" i="39"/>
  <c r="I62" i="39"/>
  <c r="I63" i="39"/>
  <c r="I83" i="39"/>
  <c r="I84" i="39"/>
  <c r="I64" i="39"/>
  <c r="I65" i="39"/>
  <c r="L64" i="38"/>
  <c r="M64" i="38" s="1"/>
  <c r="J64" i="38"/>
  <c r="L84" i="38"/>
  <c r="M84" i="38" s="1"/>
  <c r="J84" i="38"/>
  <c r="J83" i="38"/>
  <c r="L83" i="38"/>
  <c r="M83" i="38" s="1"/>
  <c r="J63" i="38"/>
  <c r="L63" i="38"/>
  <c r="M63" i="38" s="1"/>
  <c r="L62" i="38"/>
  <c r="M62" i="38" s="1"/>
  <c r="J62" i="38"/>
  <c r="J61" i="38"/>
  <c r="L61" i="38"/>
  <c r="M61" i="38" s="1"/>
  <c r="O83" i="38"/>
  <c r="O61" i="38"/>
  <c r="D52" i="38"/>
  <c r="D53" i="38" s="1"/>
  <c r="J84" i="37"/>
  <c r="L84" i="37"/>
  <c r="M84" i="37" s="1"/>
  <c r="L64" i="37"/>
  <c r="M64" i="37" s="1"/>
  <c r="J64" i="37"/>
  <c r="J83" i="37"/>
  <c r="L83" i="37"/>
  <c r="M83" i="37" s="1"/>
  <c r="L62" i="37"/>
  <c r="M62" i="37" s="1"/>
  <c r="J62" i="37"/>
  <c r="L63" i="37"/>
  <c r="M63" i="37" s="1"/>
  <c r="J63" i="37"/>
  <c r="J61" i="37"/>
  <c r="L61" i="37"/>
  <c r="M61" i="37" s="1"/>
  <c r="O83" i="37"/>
  <c r="D52" i="37"/>
  <c r="D53" i="37" s="1"/>
  <c r="O61" i="37"/>
  <c r="L84" i="36"/>
  <c r="M84" i="36" s="1"/>
  <c r="J84" i="36"/>
  <c r="L65" i="36"/>
  <c r="M65" i="36" s="1"/>
  <c r="J65" i="36"/>
  <c r="L83" i="36"/>
  <c r="M83" i="36" s="1"/>
  <c r="J83" i="36"/>
  <c r="J63" i="36"/>
  <c r="L63" i="36"/>
  <c r="M63" i="36" s="1"/>
  <c r="L64" i="36"/>
  <c r="M64" i="36" s="1"/>
  <c r="J64" i="36"/>
  <c r="L62" i="36"/>
  <c r="M62" i="36" s="1"/>
  <c r="J62" i="36"/>
  <c r="O83" i="36"/>
  <c r="O61" i="36"/>
  <c r="D52" i="36"/>
  <c r="D53" i="36" s="1"/>
  <c r="L61" i="36"/>
  <c r="M61" i="36" s="1"/>
  <c r="J61" i="36"/>
  <c r="L84" i="35"/>
  <c r="M84" i="35" s="1"/>
  <c r="J84" i="35"/>
  <c r="J64" i="35"/>
  <c r="L64" i="35"/>
  <c r="M64" i="35" s="1"/>
  <c r="J83" i="35"/>
  <c r="L83" i="35"/>
  <c r="M83" i="35" s="1"/>
  <c r="J63" i="35"/>
  <c r="L63" i="35"/>
  <c r="M63" i="35" s="1"/>
  <c r="J61" i="35"/>
  <c r="L61" i="35"/>
  <c r="M61" i="35" s="1"/>
  <c r="J62" i="35"/>
  <c r="L62" i="35"/>
  <c r="M62" i="35" s="1"/>
  <c r="O83" i="35"/>
  <c r="O61" i="35"/>
  <c r="D52" i="35"/>
  <c r="D53" i="35" s="1"/>
  <c r="O83" i="34"/>
  <c r="O61" i="34"/>
  <c r="D52" i="34"/>
  <c r="D53" i="34" s="1"/>
  <c r="J61" i="34"/>
  <c r="L61" i="34"/>
  <c r="M61" i="34" s="1"/>
  <c r="L62" i="34"/>
  <c r="M62" i="34" s="1"/>
  <c r="J62" i="34"/>
  <c r="L84" i="34"/>
  <c r="M84" i="34" s="1"/>
  <c r="J84" i="34"/>
  <c r="L63" i="34"/>
  <c r="M63" i="34" s="1"/>
  <c r="J63" i="34"/>
  <c r="J83" i="34"/>
  <c r="L83" i="34"/>
  <c r="M83" i="34" s="1"/>
  <c r="L64" i="33"/>
  <c r="M64" i="33" s="1"/>
  <c r="J64" i="33"/>
  <c r="L84" i="33"/>
  <c r="M84" i="33" s="1"/>
  <c r="J84" i="33"/>
  <c r="J83" i="33"/>
  <c r="L83" i="33"/>
  <c r="M83" i="33" s="1"/>
  <c r="J63" i="33"/>
  <c r="L63" i="33"/>
  <c r="M63" i="33" s="1"/>
  <c r="L62" i="33"/>
  <c r="M62" i="33" s="1"/>
  <c r="J62" i="33"/>
  <c r="J61" i="33"/>
  <c r="L61" i="33"/>
  <c r="M61" i="33" s="1"/>
  <c r="O83" i="33"/>
  <c r="O61" i="33"/>
  <c r="D52" i="33"/>
  <c r="D53" i="33" s="1"/>
  <c r="L84" i="32"/>
  <c r="M84" i="32" s="1"/>
  <c r="J84" i="32"/>
  <c r="L65" i="32"/>
  <c r="M65" i="32" s="1"/>
  <c r="L64" i="32"/>
  <c r="M64" i="32" s="1"/>
  <c r="J64" i="32"/>
  <c r="J83" i="32"/>
  <c r="L83" i="32"/>
  <c r="M83" i="32" s="1"/>
  <c r="J61" i="32"/>
  <c r="L61" i="32"/>
  <c r="M61" i="32" s="1"/>
  <c r="L62" i="32"/>
  <c r="M62" i="32" s="1"/>
  <c r="J62" i="32"/>
  <c r="J63" i="32"/>
  <c r="L63" i="32"/>
  <c r="M63" i="32" s="1"/>
  <c r="O83" i="32"/>
  <c r="O61" i="32"/>
  <c r="D52" i="32"/>
  <c r="D53" i="32" s="1"/>
  <c r="L62" i="31"/>
  <c r="M62" i="31" s="1"/>
  <c r="J62" i="31"/>
  <c r="L83" i="31"/>
  <c r="M83" i="31" s="1"/>
  <c r="J83" i="31"/>
  <c r="J65" i="31"/>
  <c r="L65" i="31"/>
  <c r="M65" i="31" s="1"/>
  <c r="L63" i="31"/>
  <c r="M63" i="31" s="1"/>
  <c r="J63" i="31"/>
  <c r="J64" i="31"/>
  <c r="L64" i="31"/>
  <c r="M64" i="31" s="1"/>
  <c r="O84" i="31"/>
  <c r="J84" i="30"/>
  <c r="L84" i="30"/>
  <c r="M84" i="30" s="1"/>
  <c r="J63" i="30"/>
  <c r="L63" i="30"/>
  <c r="M63" i="30" s="1"/>
  <c r="J83" i="30"/>
  <c r="L83" i="30"/>
  <c r="M83" i="30" s="1"/>
  <c r="J61" i="30"/>
  <c r="L61" i="30"/>
  <c r="M61" i="30" s="1"/>
  <c r="L62" i="30"/>
  <c r="M62" i="30" s="1"/>
  <c r="J62" i="30"/>
  <c r="L64" i="30"/>
  <c r="M64" i="30" s="1"/>
  <c r="J64" i="30"/>
  <c r="O83" i="30"/>
  <c r="O61" i="30"/>
  <c r="D52" i="30"/>
  <c r="D53" i="30" s="1"/>
  <c r="L65" i="29"/>
  <c r="M65" i="29" s="1"/>
  <c r="J65" i="29"/>
  <c r="L84" i="29"/>
  <c r="M84" i="29" s="1"/>
  <c r="J84" i="29"/>
  <c r="J64" i="29"/>
  <c r="L64" i="29"/>
  <c r="M64" i="29" s="1"/>
  <c r="L83" i="29"/>
  <c r="M83" i="29" s="1"/>
  <c r="J83" i="29"/>
  <c r="L62" i="29"/>
  <c r="M62" i="29" s="1"/>
  <c r="J62" i="29"/>
  <c r="L63" i="29"/>
  <c r="M63" i="29" s="1"/>
  <c r="J63" i="29"/>
  <c r="O83" i="29"/>
  <c r="O61" i="29"/>
  <c r="D52" i="29"/>
  <c r="D53" i="29" s="1"/>
  <c r="L61" i="29"/>
  <c r="M61" i="29" s="1"/>
  <c r="J61" i="29"/>
  <c r="J64" i="28"/>
  <c r="L64" i="28"/>
  <c r="M64" i="28" s="1"/>
  <c r="L84" i="28"/>
  <c r="M84" i="28" s="1"/>
  <c r="J84" i="28"/>
  <c r="L83" i="28"/>
  <c r="M83" i="28" s="1"/>
  <c r="J83" i="28"/>
  <c r="J63" i="28"/>
  <c r="L63" i="28"/>
  <c r="M63" i="28" s="1"/>
  <c r="J61" i="28"/>
  <c r="L61" i="28"/>
  <c r="M61" i="28" s="1"/>
  <c r="L62" i="28"/>
  <c r="M62" i="28" s="1"/>
  <c r="J62" i="28"/>
  <c r="O83" i="28"/>
  <c r="O61" i="28"/>
  <c r="D52" i="28"/>
  <c r="D53" i="28" s="1"/>
  <c r="L84" i="27"/>
  <c r="M84" i="27" s="1"/>
  <c r="J84" i="27"/>
  <c r="O83" i="27"/>
  <c r="D52" i="27"/>
  <c r="D53" i="27" s="1"/>
  <c r="O61" i="27"/>
  <c r="J62" i="27"/>
  <c r="L62" i="27"/>
  <c r="M62" i="27" s="1"/>
  <c r="J83" i="27"/>
  <c r="L83" i="27"/>
  <c r="M83" i="27" s="1"/>
  <c r="J61" i="27"/>
  <c r="L61" i="27"/>
  <c r="M61" i="27" s="1"/>
  <c r="L63" i="27"/>
  <c r="M63" i="27" s="1"/>
  <c r="J63" i="27"/>
  <c r="O83" i="26"/>
  <c r="O61" i="26"/>
  <c r="D52" i="26"/>
  <c r="D53" i="26" s="1"/>
  <c r="I64" i="26"/>
  <c r="I83" i="26"/>
  <c r="I63" i="26"/>
  <c r="I62" i="26"/>
  <c r="I66" i="26"/>
  <c r="J66" i="26" s="1"/>
  <c r="I61" i="26"/>
  <c r="J64" i="25"/>
  <c r="L64" i="25"/>
  <c r="M64" i="25" s="1"/>
  <c r="L84" i="25"/>
  <c r="M84" i="25" s="1"/>
  <c r="J84" i="25"/>
  <c r="J83" i="25"/>
  <c r="L83" i="25"/>
  <c r="M83" i="25" s="1"/>
  <c r="L63" i="25"/>
  <c r="M63" i="25" s="1"/>
  <c r="J63" i="25"/>
  <c r="J62" i="25"/>
  <c r="L62" i="25"/>
  <c r="M62" i="25" s="1"/>
  <c r="J61" i="25"/>
  <c r="L61" i="25"/>
  <c r="M61" i="25" s="1"/>
  <c r="O83" i="25"/>
  <c r="O61" i="25"/>
  <c r="D52" i="25"/>
  <c r="D53" i="25" s="1"/>
  <c r="L84" i="24"/>
  <c r="M84" i="24" s="1"/>
  <c r="J84" i="24"/>
  <c r="L64" i="24"/>
  <c r="M64" i="24" s="1"/>
  <c r="J64" i="24"/>
  <c r="J83" i="24"/>
  <c r="L83" i="24"/>
  <c r="M83" i="24" s="1"/>
  <c r="J63" i="24"/>
  <c r="L63" i="24"/>
  <c r="M63" i="24" s="1"/>
  <c r="L62" i="24"/>
  <c r="M62" i="24" s="1"/>
  <c r="J62" i="24"/>
  <c r="L61" i="24"/>
  <c r="M61" i="24" s="1"/>
  <c r="J61" i="24"/>
  <c r="O83" i="24"/>
  <c r="O61" i="24"/>
  <c r="D52" i="24"/>
  <c r="D53" i="24" s="1"/>
  <c r="J65" i="22"/>
  <c r="L65" i="22"/>
  <c r="M65" i="22" s="1"/>
  <c r="I61" i="22"/>
  <c r="D51" i="22"/>
  <c r="I64" i="22"/>
  <c r="I83" i="22"/>
  <c r="I84" i="22"/>
  <c r="I63" i="22"/>
  <c r="I66" i="22"/>
  <c r="L66" i="22" s="1"/>
  <c r="M66" i="22" s="1"/>
  <c r="I62" i="22"/>
  <c r="I84" i="21"/>
  <c r="D51" i="21"/>
  <c r="I61" i="21"/>
  <c r="I65" i="21"/>
  <c r="I62" i="21"/>
  <c r="I83" i="21"/>
  <c r="I63" i="21"/>
  <c r="I64" i="21"/>
  <c r="J65" i="20"/>
  <c r="L65" i="20"/>
  <c r="M65" i="20" s="1"/>
  <c r="I84" i="20"/>
  <c r="I66" i="20"/>
  <c r="L66" i="20" s="1"/>
  <c r="M66" i="20" s="1"/>
  <c r="I63" i="20"/>
  <c r="I83" i="20"/>
  <c r="I61" i="20"/>
  <c r="I64" i="20"/>
  <c r="I62" i="20"/>
  <c r="D51" i="20"/>
  <c r="I64" i="19"/>
  <c r="J65" i="19"/>
  <c r="I84" i="19"/>
  <c r="I61" i="19"/>
  <c r="D51" i="19"/>
  <c r="J65" i="18"/>
  <c r="L65" i="18"/>
  <c r="M65" i="18" s="1"/>
  <c r="I84" i="18"/>
  <c r="I83" i="18"/>
  <c r="I62" i="18"/>
  <c r="I61" i="18"/>
  <c r="D51" i="18"/>
  <c r="I66" i="18"/>
  <c r="L66" i="18" s="1"/>
  <c r="M66" i="18" s="1"/>
  <c r="O83" i="17"/>
  <c r="O61" i="17"/>
  <c r="D52" i="17"/>
  <c r="D53" i="17" s="1"/>
  <c r="J61" i="17"/>
  <c r="L61" i="17"/>
  <c r="M61" i="17" s="1"/>
  <c r="L62" i="17"/>
  <c r="M62" i="17" s="1"/>
  <c r="J62" i="17"/>
  <c r="L65" i="17"/>
  <c r="M65" i="17" s="1"/>
  <c r="J63" i="17"/>
  <c r="L63" i="17"/>
  <c r="M63" i="17" s="1"/>
  <c r="L64" i="17"/>
  <c r="M64" i="17" s="1"/>
  <c r="J64" i="17"/>
  <c r="L61" i="16"/>
  <c r="M61" i="16" s="1"/>
  <c r="J61" i="16"/>
  <c r="J63" i="16"/>
  <c r="L63" i="16"/>
  <c r="M63" i="16" s="1"/>
  <c r="O83" i="16"/>
  <c r="O61" i="16"/>
  <c r="D52" i="16"/>
  <c r="D53" i="16" s="1"/>
  <c r="J83" i="16"/>
  <c r="L83" i="16"/>
  <c r="M83" i="16" s="1"/>
  <c r="L62" i="16"/>
  <c r="M62" i="16" s="1"/>
  <c r="J62" i="16"/>
  <c r="L64" i="14"/>
  <c r="M64" i="14" s="1"/>
  <c r="J64" i="14"/>
  <c r="J63" i="14"/>
  <c r="L63" i="14"/>
  <c r="M63" i="14" s="1"/>
  <c r="L84" i="14"/>
  <c r="M84" i="14" s="1"/>
  <c r="J84" i="14"/>
  <c r="J83" i="14"/>
  <c r="L83" i="14"/>
  <c r="M83" i="14" s="1"/>
  <c r="L61" i="14"/>
  <c r="M61" i="14" s="1"/>
  <c r="J61" i="14"/>
  <c r="L62" i="14"/>
  <c r="M62" i="14" s="1"/>
  <c r="J62" i="14"/>
  <c r="O83" i="14"/>
  <c r="O61" i="14"/>
  <c r="D52" i="14"/>
  <c r="D53" i="14" s="1"/>
  <c r="L83" i="15"/>
  <c r="M83" i="15" s="1"/>
  <c r="J83" i="15"/>
  <c r="L64" i="15"/>
  <c r="M64" i="15" s="1"/>
  <c r="J64" i="15"/>
  <c r="J62" i="15"/>
  <c r="L62" i="15"/>
  <c r="M62" i="15" s="1"/>
  <c r="J63" i="15"/>
  <c r="L63" i="15"/>
  <c r="M63" i="15" s="1"/>
  <c r="O83" i="15"/>
  <c r="O61" i="15"/>
  <c r="D52" i="15"/>
  <c r="D53" i="15" s="1"/>
  <c r="L61" i="15"/>
  <c r="M61" i="15" s="1"/>
  <c r="J61" i="15"/>
  <c r="L84" i="15"/>
  <c r="M84" i="15" s="1"/>
  <c r="J84" i="15"/>
  <c r="J65" i="15"/>
  <c r="L65" i="15"/>
  <c r="M65" i="15" s="1"/>
  <c r="I61" i="10"/>
  <c r="D51" i="10"/>
  <c r="I62" i="10"/>
  <c r="I63" i="10"/>
  <c r="I83" i="10"/>
  <c r="I84" i="10"/>
  <c r="I64" i="10"/>
  <c r="I65" i="10"/>
  <c r="D51" i="9"/>
  <c r="I61" i="9"/>
  <c r="I62" i="9"/>
  <c r="I63" i="9"/>
  <c r="I83" i="9"/>
  <c r="I64" i="9"/>
  <c r="I84" i="9"/>
  <c r="I65" i="9"/>
  <c r="D51" i="11"/>
  <c r="I62" i="11"/>
  <c r="I61" i="11"/>
  <c r="I83" i="11"/>
  <c r="I63" i="11"/>
  <c r="I64" i="11"/>
  <c r="I84" i="11"/>
  <c r="I65" i="11"/>
  <c r="L84" i="12"/>
  <c r="M84" i="12" s="1"/>
  <c r="J84" i="12"/>
  <c r="J63" i="12"/>
  <c r="L63" i="12"/>
  <c r="M63" i="12" s="1"/>
  <c r="J83" i="12"/>
  <c r="L83" i="12"/>
  <c r="M83" i="12" s="1"/>
  <c r="O83" i="12"/>
  <c r="O61" i="12"/>
  <c r="D52" i="12"/>
  <c r="D53" i="12" s="1"/>
  <c r="J61" i="12"/>
  <c r="L61" i="12"/>
  <c r="M61" i="12" s="1"/>
  <c r="L62" i="12"/>
  <c r="M62" i="12" s="1"/>
  <c r="J62" i="12"/>
  <c r="J64" i="12"/>
  <c r="L64" i="12"/>
  <c r="M64" i="12" s="1"/>
  <c r="D51" i="13"/>
  <c r="I62" i="13"/>
  <c r="I61" i="13"/>
  <c r="I63" i="13"/>
  <c r="I83" i="13"/>
  <c r="I84" i="13"/>
  <c r="I64" i="13"/>
  <c r="I65" i="13"/>
  <c r="J83" i="7"/>
  <c r="L83" i="7"/>
  <c r="M83" i="7" s="1"/>
  <c r="J63" i="7"/>
  <c r="L63" i="7"/>
  <c r="M63" i="7" s="1"/>
  <c r="L62" i="7"/>
  <c r="M62" i="7" s="1"/>
  <c r="J62" i="7"/>
  <c r="L61" i="7"/>
  <c r="M61" i="7" s="1"/>
  <c r="J61" i="7"/>
  <c r="O83" i="7"/>
  <c r="O61" i="7"/>
  <c r="D52" i="7"/>
  <c r="D53" i="7" s="1"/>
  <c r="J84" i="7"/>
  <c r="L84" i="7"/>
  <c r="M84" i="7" s="1"/>
  <c r="L64" i="7"/>
  <c r="M64" i="7" s="1"/>
  <c r="J64" i="7"/>
  <c r="L61" i="6"/>
  <c r="M61" i="6" s="1"/>
  <c r="J61" i="6"/>
  <c r="J84" i="6"/>
  <c r="L84" i="6"/>
  <c r="M84" i="6" s="1"/>
  <c r="P83" i="6"/>
  <c r="R83" i="6"/>
  <c r="S83" i="6" s="1"/>
  <c r="O84" i="6"/>
  <c r="J62" i="6"/>
  <c r="L62" i="6"/>
  <c r="M62" i="6" s="1"/>
  <c r="I67" i="40"/>
  <c r="F67" i="40"/>
  <c r="G67" i="40" s="1"/>
  <c r="D67" i="40"/>
  <c r="C76" i="40"/>
  <c r="F75" i="40"/>
  <c r="G75" i="40" s="1"/>
  <c r="D75" i="40"/>
  <c r="L66" i="39"/>
  <c r="M66" i="39" s="1"/>
  <c r="J66" i="39"/>
  <c r="I67" i="39"/>
  <c r="F67" i="39"/>
  <c r="G67" i="39" s="1"/>
  <c r="D67" i="39"/>
  <c r="C76" i="39"/>
  <c r="F75" i="39"/>
  <c r="G75" i="39" s="1"/>
  <c r="D75" i="39"/>
  <c r="C76" i="38"/>
  <c r="F75" i="38"/>
  <c r="G75" i="38" s="1"/>
  <c r="D75" i="38"/>
  <c r="L66" i="38"/>
  <c r="M66" i="38" s="1"/>
  <c r="J66" i="38"/>
  <c r="I67" i="38"/>
  <c r="F67" i="38"/>
  <c r="G67" i="38" s="1"/>
  <c r="D67" i="38"/>
  <c r="L66" i="37"/>
  <c r="M66" i="37" s="1"/>
  <c r="J66" i="37"/>
  <c r="I67" i="37"/>
  <c r="F67" i="37"/>
  <c r="G67" i="37" s="1"/>
  <c r="D67" i="37"/>
  <c r="C74" i="37"/>
  <c r="F73" i="37"/>
  <c r="G73" i="37" s="1"/>
  <c r="D73" i="37"/>
  <c r="J67" i="36"/>
  <c r="L67" i="36"/>
  <c r="M67" i="36" s="1"/>
  <c r="C75" i="36"/>
  <c r="F74" i="36"/>
  <c r="G74" i="36" s="1"/>
  <c r="D74" i="36"/>
  <c r="C76" i="35"/>
  <c r="F75" i="35"/>
  <c r="G75" i="35" s="1"/>
  <c r="D75" i="35"/>
  <c r="L66" i="35"/>
  <c r="M66" i="35" s="1"/>
  <c r="J66" i="35"/>
  <c r="I67" i="35"/>
  <c r="F67" i="35"/>
  <c r="G67" i="35" s="1"/>
  <c r="D67" i="35"/>
  <c r="L66" i="34"/>
  <c r="M66" i="34" s="1"/>
  <c r="J66" i="34"/>
  <c r="C76" i="34"/>
  <c r="F75" i="34"/>
  <c r="G75" i="34" s="1"/>
  <c r="D75" i="34"/>
  <c r="I67" i="34"/>
  <c r="F67" i="34"/>
  <c r="G67" i="34" s="1"/>
  <c r="D67" i="34"/>
  <c r="C76" i="33"/>
  <c r="F75" i="33"/>
  <c r="G75" i="33" s="1"/>
  <c r="D75" i="33"/>
  <c r="L66" i="33"/>
  <c r="M66" i="33" s="1"/>
  <c r="J66" i="33"/>
  <c r="I67" i="33"/>
  <c r="F67" i="33"/>
  <c r="G67" i="33" s="1"/>
  <c r="D67" i="33"/>
  <c r="L66" i="32"/>
  <c r="M66" i="32" s="1"/>
  <c r="J66" i="32"/>
  <c r="C76" i="32"/>
  <c r="F75" i="32"/>
  <c r="G75" i="32" s="1"/>
  <c r="D75" i="32"/>
  <c r="I67" i="32"/>
  <c r="F67" i="32"/>
  <c r="G67" i="32" s="1"/>
  <c r="D67" i="32"/>
  <c r="L67" i="31"/>
  <c r="M67" i="31" s="1"/>
  <c r="J67" i="31"/>
  <c r="C75" i="31"/>
  <c r="F74" i="31"/>
  <c r="G74" i="31" s="1"/>
  <c r="D74" i="31"/>
  <c r="C76" i="30"/>
  <c r="F75" i="30"/>
  <c r="G75" i="30" s="1"/>
  <c r="D75" i="30"/>
  <c r="L66" i="30"/>
  <c r="M66" i="30" s="1"/>
  <c r="J66" i="30"/>
  <c r="I67" i="30"/>
  <c r="F67" i="30"/>
  <c r="G67" i="30" s="1"/>
  <c r="D67" i="30"/>
  <c r="L67" i="29"/>
  <c r="M67" i="29" s="1"/>
  <c r="J67" i="29"/>
  <c r="C75" i="29"/>
  <c r="F74" i="29"/>
  <c r="G74" i="29" s="1"/>
  <c r="D74" i="29"/>
  <c r="C76" i="28"/>
  <c r="F75" i="28"/>
  <c r="G75" i="28" s="1"/>
  <c r="D75" i="28"/>
  <c r="L66" i="28"/>
  <c r="M66" i="28" s="1"/>
  <c r="J66" i="28"/>
  <c r="I67" i="28"/>
  <c r="F67" i="28"/>
  <c r="G67" i="28" s="1"/>
  <c r="D67" i="28"/>
  <c r="C74" i="27"/>
  <c r="D73" i="27"/>
  <c r="F73" i="27"/>
  <c r="G73" i="27" s="1"/>
  <c r="J66" i="27"/>
  <c r="L66" i="27"/>
  <c r="M66" i="27" s="1"/>
  <c r="I67" i="27"/>
  <c r="F67" i="27"/>
  <c r="G67" i="27" s="1"/>
  <c r="D67" i="27"/>
  <c r="D75" i="26"/>
  <c r="C76" i="26"/>
  <c r="F75" i="26"/>
  <c r="G75" i="26" s="1"/>
  <c r="D67" i="26"/>
  <c r="I67" i="26"/>
  <c r="F67" i="26"/>
  <c r="G67" i="26" s="1"/>
  <c r="L66" i="25"/>
  <c r="M66" i="25" s="1"/>
  <c r="J66" i="25"/>
  <c r="C76" i="25"/>
  <c r="F75" i="25"/>
  <c r="G75" i="25" s="1"/>
  <c r="D75" i="25"/>
  <c r="I67" i="25"/>
  <c r="F67" i="25"/>
  <c r="G67" i="25" s="1"/>
  <c r="D67" i="25"/>
  <c r="C76" i="24"/>
  <c r="F75" i="24"/>
  <c r="G75" i="24" s="1"/>
  <c r="D75" i="24"/>
  <c r="L66" i="24"/>
  <c r="M66" i="24" s="1"/>
  <c r="J66" i="24"/>
  <c r="I67" i="24"/>
  <c r="F67" i="24"/>
  <c r="G67" i="24" s="1"/>
  <c r="D67" i="24"/>
  <c r="F72" i="23"/>
  <c r="G72" i="23" s="1"/>
  <c r="D72" i="23"/>
  <c r="C81" i="23"/>
  <c r="F80" i="23"/>
  <c r="G80" i="23" s="1"/>
  <c r="D80" i="23"/>
  <c r="D67" i="22"/>
  <c r="I67" i="22"/>
  <c r="F67" i="22"/>
  <c r="G67" i="22" s="1"/>
  <c r="D75" i="22"/>
  <c r="C76" i="22"/>
  <c r="F75" i="22"/>
  <c r="G75" i="22" s="1"/>
  <c r="D75" i="21"/>
  <c r="C76" i="21"/>
  <c r="F75" i="21"/>
  <c r="G75" i="21" s="1"/>
  <c r="J66" i="21"/>
  <c r="L66" i="21"/>
  <c r="M66" i="21" s="1"/>
  <c r="I67" i="21"/>
  <c r="D67" i="21"/>
  <c r="F67" i="21"/>
  <c r="G67" i="21" s="1"/>
  <c r="C76" i="20"/>
  <c r="F75" i="20"/>
  <c r="G75" i="20" s="1"/>
  <c r="D75" i="20"/>
  <c r="I67" i="20"/>
  <c r="F67" i="20"/>
  <c r="G67" i="20" s="1"/>
  <c r="D67" i="20"/>
  <c r="C76" i="19"/>
  <c r="F75" i="19"/>
  <c r="G75" i="19" s="1"/>
  <c r="D75" i="19"/>
  <c r="I67" i="19"/>
  <c r="F67" i="19"/>
  <c r="G67" i="19" s="1"/>
  <c r="D67" i="19"/>
  <c r="C76" i="18"/>
  <c r="F75" i="18"/>
  <c r="G75" i="18" s="1"/>
  <c r="D75" i="18"/>
  <c r="I67" i="18"/>
  <c r="F67" i="18"/>
  <c r="G67" i="18" s="1"/>
  <c r="D67" i="18"/>
  <c r="L66" i="17"/>
  <c r="M66" i="17" s="1"/>
  <c r="J66" i="17"/>
  <c r="C76" i="17"/>
  <c r="F75" i="17"/>
  <c r="G75" i="17" s="1"/>
  <c r="D75" i="17"/>
  <c r="I67" i="17"/>
  <c r="F67" i="17"/>
  <c r="G67" i="17" s="1"/>
  <c r="D67" i="17"/>
  <c r="L66" i="16"/>
  <c r="M66" i="16" s="1"/>
  <c r="J66" i="16"/>
  <c r="C76" i="16"/>
  <c r="F75" i="16"/>
  <c r="G75" i="16" s="1"/>
  <c r="D75" i="16"/>
  <c r="I67" i="16"/>
  <c r="F67" i="16"/>
  <c r="G67" i="16" s="1"/>
  <c r="D67" i="16"/>
  <c r="I67" i="14"/>
  <c r="F67" i="14"/>
  <c r="G67" i="14" s="1"/>
  <c r="D67" i="14"/>
  <c r="J66" i="14"/>
  <c r="L66" i="14"/>
  <c r="M66" i="14" s="1"/>
  <c r="C76" i="14"/>
  <c r="F75" i="14"/>
  <c r="G75" i="14" s="1"/>
  <c r="D75" i="14"/>
  <c r="C75" i="15"/>
  <c r="F74" i="15"/>
  <c r="G74" i="15" s="1"/>
  <c r="D74" i="15"/>
  <c r="J67" i="15"/>
  <c r="L67" i="15"/>
  <c r="M67" i="15" s="1"/>
  <c r="L66" i="10"/>
  <c r="M66" i="10" s="1"/>
  <c r="J66" i="10"/>
  <c r="I67" i="10"/>
  <c r="F67" i="10"/>
  <c r="G67" i="10" s="1"/>
  <c r="D67" i="10"/>
  <c r="C74" i="10"/>
  <c r="F73" i="10"/>
  <c r="G73" i="10" s="1"/>
  <c r="D73" i="10"/>
  <c r="C76" i="8"/>
  <c r="F75" i="8"/>
  <c r="G75" i="8" s="1"/>
  <c r="D75" i="8"/>
  <c r="F67" i="8"/>
  <c r="G67" i="8" s="1"/>
  <c r="D67" i="8"/>
  <c r="C76" i="9"/>
  <c r="F75" i="9"/>
  <c r="G75" i="9" s="1"/>
  <c r="D75" i="9"/>
  <c r="I67" i="9"/>
  <c r="F67" i="9"/>
  <c r="G67" i="9" s="1"/>
  <c r="D67" i="9"/>
  <c r="L66" i="9"/>
  <c r="M66" i="9" s="1"/>
  <c r="J66" i="9"/>
  <c r="I67" i="11"/>
  <c r="F67" i="11"/>
  <c r="G67" i="11" s="1"/>
  <c r="D67" i="11"/>
  <c r="L66" i="11"/>
  <c r="M66" i="11" s="1"/>
  <c r="J66" i="11"/>
  <c r="C76" i="11"/>
  <c r="F75" i="11"/>
  <c r="G75" i="11" s="1"/>
  <c r="D75" i="11"/>
  <c r="L66" i="12"/>
  <c r="M66" i="12" s="1"/>
  <c r="J66" i="12"/>
  <c r="C76" i="12"/>
  <c r="F75" i="12"/>
  <c r="G75" i="12" s="1"/>
  <c r="D75" i="12"/>
  <c r="I67" i="12"/>
  <c r="F67" i="12"/>
  <c r="G67" i="12" s="1"/>
  <c r="D67" i="12"/>
  <c r="L66" i="13"/>
  <c r="M66" i="13" s="1"/>
  <c r="J66" i="13"/>
  <c r="I67" i="13"/>
  <c r="F67" i="13"/>
  <c r="G67" i="13" s="1"/>
  <c r="D67" i="13"/>
  <c r="C76" i="13"/>
  <c r="F75" i="13"/>
  <c r="G75" i="13" s="1"/>
  <c r="D75" i="13"/>
  <c r="L66" i="7"/>
  <c r="M66" i="7" s="1"/>
  <c r="J66" i="7"/>
  <c r="C76" i="7"/>
  <c r="F75" i="7"/>
  <c r="G75" i="7" s="1"/>
  <c r="D75" i="7"/>
  <c r="I67" i="7"/>
  <c r="F67" i="7"/>
  <c r="G67" i="7" s="1"/>
  <c r="D67" i="7"/>
  <c r="C74" i="6"/>
  <c r="D73" i="6"/>
  <c r="F73" i="6"/>
  <c r="G73" i="6" s="1"/>
  <c r="L66" i="6"/>
  <c r="M66" i="6" s="1"/>
  <c r="J66" i="6"/>
  <c r="D67" i="6"/>
  <c r="I67" i="6"/>
  <c r="F67" i="6"/>
  <c r="G67" i="6" s="1"/>
  <c r="C76" i="5"/>
  <c r="D75" i="5"/>
  <c r="F75" i="5"/>
  <c r="G75" i="5" s="1"/>
  <c r="D67" i="5"/>
  <c r="F67" i="5"/>
  <c r="G67" i="5" s="1"/>
  <c r="D67" i="4"/>
  <c r="F67" i="4"/>
  <c r="G67" i="4" s="1"/>
  <c r="C76" i="4"/>
  <c r="F75" i="4"/>
  <c r="G75" i="4" s="1"/>
  <c r="D75" i="4"/>
  <c r="F67" i="3"/>
  <c r="G67" i="3" s="1"/>
  <c r="D67" i="3"/>
  <c r="C74" i="3"/>
  <c r="F73" i="3"/>
  <c r="G73" i="3" s="1"/>
  <c r="D73" i="3"/>
  <c r="I67" i="43"/>
  <c r="F67" i="43"/>
  <c r="G67" i="43" s="1"/>
  <c r="D67" i="43"/>
  <c r="C76" i="43"/>
  <c r="I75" i="43"/>
  <c r="F75" i="43"/>
  <c r="G75" i="43" s="1"/>
  <c r="D75" i="43"/>
  <c r="O76" i="43"/>
  <c r="R75" i="43"/>
  <c r="S75" i="43" s="1"/>
  <c r="P75" i="43"/>
  <c r="L74" i="43"/>
  <c r="M74" i="43" s="1"/>
  <c r="J74" i="43"/>
  <c r="R67" i="43"/>
  <c r="S67" i="43" s="1"/>
  <c r="P67" i="43"/>
  <c r="L66" i="43"/>
  <c r="M66" i="43" s="1"/>
  <c r="J66" i="43"/>
  <c r="DP6" i="2"/>
  <c r="DN7" i="2"/>
  <c r="E89" i="43"/>
  <c r="D10" i="41"/>
  <c r="G14" i="41"/>
  <c r="G15" i="41"/>
  <c r="D18" i="41"/>
  <c r="G19" i="41"/>
  <c r="G25" i="41"/>
  <c r="G30" i="41"/>
  <c r="E38" i="41"/>
  <c r="E39" i="41"/>
  <c r="A45" i="41"/>
  <c r="A44" i="41"/>
  <c r="A43" i="41"/>
  <c r="A42" i="41"/>
  <c r="A41" i="41"/>
  <c r="A40" i="41"/>
  <c r="A39" i="41"/>
  <c r="A38" i="41"/>
  <c r="A37" i="41"/>
  <c r="A36" i="41"/>
  <c r="A35" i="41"/>
  <c r="A34" i="41"/>
  <c r="A33" i="41"/>
  <c r="A31" i="41"/>
  <c r="A30" i="41"/>
  <c r="A29" i="41"/>
  <c r="A28" i="41"/>
  <c r="A27" i="41"/>
  <c r="A26" i="41"/>
  <c r="A25" i="41"/>
  <c r="A24" i="41"/>
  <c r="A23" i="41"/>
  <c r="A22" i="41"/>
  <c r="A21" i="41"/>
  <c r="A20" i="41"/>
  <c r="A19" i="41"/>
  <c r="A18" i="41"/>
  <c r="A16" i="41"/>
  <c r="A15" i="41"/>
  <c r="A14" i="41"/>
  <c r="A13" i="41"/>
  <c r="A12" i="41"/>
  <c r="A11" i="41"/>
  <c r="A10" i="41"/>
  <c r="A9" i="41"/>
  <c r="A8" i="41"/>
  <c r="M268" i="40"/>
  <c r="K268" i="40"/>
  <c r="M267" i="40"/>
  <c r="K267" i="40"/>
  <c r="M266" i="40"/>
  <c r="K266" i="40"/>
  <c r="M265" i="40"/>
  <c r="K265" i="40"/>
  <c r="M264" i="40"/>
  <c r="K264" i="40"/>
  <c r="M263" i="40"/>
  <c r="K263" i="40"/>
  <c r="M262" i="40"/>
  <c r="K262" i="40"/>
  <c r="M261" i="40"/>
  <c r="K261" i="40"/>
  <c r="M260" i="40"/>
  <c r="K260" i="40"/>
  <c r="M259" i="40"/>
  <c r="K259" i="40"/>
  <c r="M258" i="40"/>
  <c r="K258" i="40"/>
  <c r="M257" i="40"/>
  <c r="K257" i="40"/>
  <c r="M256" i="40"/>
  <c r="K256" i="40"/>
  <c r="M255" i="40"/>
  <c r="K255" i="40"/>
  <c r="M254" i="40"/>
  <c r="K254" i="40"/>
  <c r="M253" i="40"/>
  <c r="K253" i="40"/>
  <c r="M252" i="40"/>
  <c r="K252" i="40"/>
  <c r="M251" i="40"/>
  <c r="K251" i="40"/>
  <c r="M250" i="40"/>
  <c r="K250" i="40"/>
  <c r="M249" i="40"/>
  <c r="K249" i="40"/>
  <c r="M248" i="40"/>
  <c r="K248" i="40"/>
  <c r="M247" i="40"/>
  <c r="K247" i="40"/>
  <c r="M246" i="40"/>
  <c r="K246" i="40"/>
  <c r="M245" i="40"/>
  <c r="K245" i="40"/>
  <c r="M244" i="40"/>
  <c r="K244" i="40"/>
  <c r="M243" i="40"/>
  <c r="K243" i="40"/>
  <c r="M242" i="40"/>
  <c r="K242" i="40"/>
  <c r="M241" i="40"/>
  <c r="K241" i="40"/>
  <c r="M240" i="40"/>
  <c r="K240" i="40"/>
  <c r="M239" i="40"/>
  <c r="K239" i="40"/>
  <c r="M238" i="40"/>
  <c r="K238" i="40"/>
  <c r="M237" i="40"/>
  <c r="K237" i="40"/>
  <c r="M236" i="40"/>
  <c r="K236" i="40"/>
  <c r="M235" i="40"/>
  <c r="K235" i="40"/>
  <c r="M234" i="40"/>
  <c r="K234" i="40"/>
  <c r="M233" i="40"/>
  <c r="K233" i="40"/>
  <c r="M232" i="40"/>
  <c r="K232" i="40"/>
  <c r="M231" i="40"/>
  <c r="K231" i="40"/>
  <c r="M230" i="40"/>
  <c r="K230" i="40"/>
  <c r="M229" i="40"/>
  <c r="K229" i="40"/>
  <c r="M228" i="40"/>
  <c r="K228" i="40"/>
  <c r="M227" i="40"/>
  <c r="K227" i="40"/>
  <c r="M226" i="40"/>
  <c r="K226" i="40"/>
  <c r="M225" i="40"/>
  <c r="K225" i="40"/>
  <c r="M224" i="40"/>
  <c r="K224" i="40"/>
  <c r="M223" i="40"/>
  <c r="K223" i="40"/>
  <c r="M222" i="40"/>
  <c r="K222" i="40"/>
  <c r="M221" i="40"/>
  <c r="K221" i="40"/>
  <c r="M220" i="40"/>
  <c r="K220" i="40"/>
  <c r="M219" i="40"/>
  <c r="K219" i="40"/>
  <c r="M218" i="40"/>
  <c r="K218" i="40"/>
  <c r="M217" i="40"/>
  <c r="K217" i="40"/>
  <c r="M216" i="40"/>
  <c r="K216" i="40"/>
  <c r="M215" i="40"/>
  <c r="K215" i="40"/>
  <c r="M214" i="40"/>
  <c r="K214" i="40"/>
  <c r="M213" i="40"/>
  <c r="K213" i="40"/>
  <c r="M212" i="40"/>
  <c r="K212" i="40"/>
  <c r="M211" i="40"/>
  <c r="K211" i="40"/>
  <c r="M210" i="40"/>
  <c r="K210" i="40"/>
  <c r="M209" i="40"/>
  <c r="K209" i="40"/>
  <c r="M208" i="40"/>
  <c r="K208" i="40"/>
  <c r="M207" i="40"/>
  <c r="K207" i="40"/>
  <c r="M206" i="40"/>
  <c r="K206" i="40"/>
  <c r="M205" i="40"/>
  <c r="K205" i="40"/>
  <c r="M204" i="40"/>
  <c r="K204" i="40"/>
  <c r="M203" i="40"/>
  <c r="K203" i="40"/>
  <c r="M202" i="40"/>
  <c r="K202" i="40"/>
  <c r="M201" i="40"/>
  <c r="K201" i="40"/>
  <c r="M200" i="40"/>
  <c r="K200" i="40"/>
  <c r="M199" i="40"/>
  <c r="K199" i="40"/>
  <c r="M198" i="40"/>
  <c r="K198" i="40"/>
  <c r="M197" i="40"/>
  <c r="K197" i="40"/>
  <c r="M196" i="40"/>
  <c r="K196" i="40"/>
  <c r="M195" i="40"/>
  <c r="K195" i="40"/>
  <c r="M194" i="40"/>
  <c r="K194" i="40"/>
  <c r="M193" i="40"/>
  <c r="K193" i="40"/>
  <c r="M192" i="40"/>
  <c r="K192" i="40"/>
  <c r="M191" i="40"/>
  <c r="K191" i="40"/>
  <c r="M190" i="40"/>
  <c r="K190" i="40"/>
  <c r="M189" i="40"/>
  <c r="K189" i="40"/>
  <c r="M188" i="40"/>
  <c r="K188" i="40"/>
  <c r="M187" i="40"/>
  <c r="K187" i="40"/>
  <c r="M186" i="40"/>
  <c r="K186" i="40"/>
  <c r="M185" i="40"/>
  <c r="K185" i="40"/>
  <c r="M184" i="40"/>
  <c r="K184" i="40"/>
  <c r="M183" i="40"/>
  <c r="K183" i="40"/>
  <c r="M182" i="40"/>
  <c r="K182" i="40"/>
  <c r="M181" i="40"/>
  <c r="K181" i="40"/>
  <c r="M180" i="40"/>
  <c r="K180" i="40"/>
  <c r="M179" i="40"/>
  <c r="K179" i="40"/>
  <c r="M178" i="40"/>
  <c r="K178" i="40"/>
  <c r="M177" i="40"/>
  <c r="K177" i="40"/>
  <c r="M176" i="40"/>
  <c r="K176" i="40"/>
  <c r="M175" i="40"/>
  <c r="K175" i="40"/>
  <c r="M174" i="40"/>
  <c r="K174" i="40"/>
  <c r="M173" i="40"/>
  <c r="K173" i="40"/>
  <c r="M172" i="40"/>
  <c r="K172" i="40"/>
  <c r="M171" i="40"/>
  <c r="K171" i="40"/>
  <c r="M170" i="40"/>
  <c r="K170" i="40"/>
  <c r="M169" i="40"/>
  <c r="K169" i="40"/>
  <c r="M168" i="40"/>
  <c r="K168" i="40"/>
  <c r="M167" i="40"/>
  <c r="K167" i="40"/>
  <c r="M166" i="40"/>
  <c r="K166" i="40"/>
  <c r="M165" i="40"/>
  <c r="K165" i="40"/>
  <c r="M164" i="40"/>
  <c r="K164" i="40"/>
  <c r="M163" i="40"/>
  <c r="K163" i="40"/>
  <c r="M162" i="40"/>
  <c r="K162" i="40"/>
  <c r="M161" i="40"/>
  <c r="K161" i="40"/>
  <c r="M160" i="40"/>
  <c r="K160" i="40"/>
  <c r="M159" i="40"/>
  <c r="K159" i="40"/>
  <c r="M158" i="40"/>
  <c r="K158" i="40"/>
  <c r="M157" i="40"/>
  <c r="K157" i="40"/>
  <c r="M156" i="40"/>
  <c r="K156" i="40"/>
  <c r="M155" i="40"/>
  <c r="K155" i="40"/>
  <c r="M154" i="40"/>
  <c r="K154" i="40"/>
  <c r="M153" i="40"/>
  <c r="K153" i="40"/>
  <c r="M152" i="40"/>
  <c r="K152" i="40"/>
  <c r="M151" i="40"/>
  <c r="K151" i="40"/>
  <c r="M150" i="40"/>
  <c r="K150" i="40"/>
  <c r="M149" i="40"/>
  <c r="K149" i="40"/>
  <c r="M148" i="40"/>
  <c r="K148" i="40"/>
  <c r="M147" i="40"/>
  <c r="K147" i="40"/>
  <c r="M146" i="40"/>
  <c r="K146" i="40"/>
  <c r="M145" i="40"/>
  <c r="K145" i="40"/>
  <c r="M144" i="40"/>
  <c r="K144" i="40"/>
  <c r="M143" i="40"/>
  <c r="K143" i="40"/>
  <c r="M142" i="40"/>
  <c r="K142" i="40"/>
  <c r="M141" i="40"/>
  <c r="K141" i="40"/>
  <c r="M140" i="40"/>
  <c r="K140" i="40"/>
  <c r="M139" i="40"/>
  <c r="K139" i="40"/>
  <c r="M138" i="40"/>
  <c r="K138" i="40"/>
  <c r="M137" i="40"/>
  <c r="K137" i="40"/>
  <c r="M136" i="40"/>
  <c r="K136" i="40"/>
  <c r="M135" i="40"/>
  <c r="K135" i="40"/>
  <c r="M134" i="40"/>
  <c r="K134" i="40"/>
  <c r="M133" i="40"/>
  <c r="K133" i="40"/>
  <c r="M132" i="40"/>
  <c r="K132" i="40"/>
  <c r="M131" i="40"/>
  <c r="K131" i="40"/>
  <c r="M130" i="40"/>
  <c r="K130" i="40"/>
  <c r="M129" i="40"/>
  <c r="K129" i="40"/>
  <c r="M128" i="40"/>
  <c r="K128" i="40"/>
  <c r="M127" i="40"/>
  <c r="K127" i="40"/>
  <c r="M126" i="40"/>
  <c r="K126" i="40"/>
  <c r="M125" i="40"/>
  <c r="K125" i="40"/>
  <c r="M124" i="40"/>
  <c r="K124" i="40"/>
  <c r="M123" i="40"/>
  <c r="K123" i="40"/>
  <c r="M122" i="40"/>
  <c r="K122" i="40"/>
  <c r="M121" i="40"/>
  <c r="K121" i="40"/>
  <c r="M120" i="40"/>
  <c r="K120" i="40"/>
  <c r="M119" i="40"/>
  <c r="K119" i="40"/>
  <c r="M118" i="40"/>
  <c r="K118" i="40"/>
  <c r="M117" i="40"/>
  <c r="K117" i="40"/>
  <c r="M116" i="40"/>
  <c r="K116" i="40"/>
  <c r="M115" i="40"/>
  <c r="K115" i="40"/>
  <c r="M114" i="40"/>
  <c r="K114" i="40"/>
  <c r="M113" i="40"/>
  <c r="K113" i="40"/>
  <c r="M112" i="40"/>
  <c r="K112" i="40"/>
  <c r="M111" i="40"/>
  <c r="K111" i="40"/>
  <c r="M110" i="40"/>
  <c r="K110" i="40"/>
  <c r="M109" i="40"/>
  <c r="K109" i="40"/>
  <c r="M108" i="40"/>
  <c r="K108" i="40"/>
  <c r="M107" i="40"/>
  <c r="K107" i="40"/>
  <c r="M106" i="40"/>
  <c r="K106" i="40"/>
  <c r="M105" i="40"/>
  <c r="K105" i="40"/>
  <c r="M104" i="40"/>
  <c r="K104" i="40"/>
  <c r="M103" i="40"/>
  <c r="K103" i="40"/>
  <c r="M102" i="40"/>
  <c r="K102" i="40"/>
  <c r="M101" i="40"/>
  <c r="K101" i="40"/>
  <c r="M100" i="40"/>
  <c r="K100" i="40"/>
  <c r="M99" i="40"/>
  <c r="K99" i="40"/>
  <c r="M98" i="40"/>
  <c r="K98" i="40"/>
  <c r="M97" i="40"/>
  <c r="K97" i="40"/>
  <c r="M96" i="40"/>
  <c r="K96" i="40"/>
  <c r="M95" i="40"/>
  <c r="K95" i="40"/>
  <c r="L93" i="40"/>
  <c r="B89" i="40"/>
  <c r="H89" i="40"/>
  <c r="G45" i="41" s="1"/>
  <c r="F89" i="40"/>
  <c r="E45" i="41" s="1"/>
  <c r="E89" i="40"/>
  <c r="D45" i="41" s="1"/>
  <c r="M268" i="39"/>
  <c r="K268" i="39"/>
  <c r="M267" i="39"/>
  <c r="K267" i="39"/>
  <c r="M266" i="39"/>
  <c r="K266" i="39"/>
  <c r="M265" i="39"/>
  <c r="K265" i="39"/>
  <c r="M264" i="39"/>
  <c r="K264" i="39"/>
  <c r="M263" i="39"/>
  <c r="K263" i="39"/>
  <c r="M262" i="39"/>
  <c r="K262" i="39"/>
  <c r="M261" i="39"/>
  <c r="K261" i="39"/>
  <c r="M260" i="39"/>
  <c r="K260" i="39"/>
  <c r="M259" i="39"/>
  <c r="K259" i="39"/>
  <c r="M258" i="39"/>
  <c r="K258" i="39"/>
  <c r="M257" i="39"/>
  <c r="K257" i="39"/>
  <c r="M256" i="39"/>
  <c r="K256" i="39"/>
  <c r="M255" i="39"/>
  <c r="K255" i="39"/>
  <c r="M254" i="39"/>
  <c r="K254" i="39"/>
  <c r="M253" i="39"/>
  <c r="K253" i="39"/>
  <c r="M252" i="39"/>
  <c r="K252" i="39"/>
  <c r="M251" i="39"/>
  <c r="K251" i="39"/>
  <c r="M250" i="39"/>
  <c r="K250" i="39"/>
  <c r="M249" i="39"/>
  <c r="K249" i="39"/>
  <c r="M248" i="39"/>
  <c r="K248" i="39"/>
  <c r="M247" i="39"/>
  <c r="K247" i="39"/>
  <c r="M246" i="39"/>
  <c r="K246" i="39"/>
  <c r="M245" i="39"/>
  <c r="K245" i="39"/>
  <c r="M244" i="39"/>
  <c r="K244" i="39"/>
  <c r="M243" i="39"/>
  <c r="K243" i="39"/>
  <c r="M242" i="39"/>
  <c r="K242" i="39"/>
  <c r="M241" i="39"/>
  <c r="K241" i="39"/>
  <c r="M240" i="39"/>
  <c r="K240" i="39"/>
  <c r="M239" i="39"/>
  <c r="K239" i="39"/>
  <c r="M238" i="39"/>
  <c r="K238" i="39"/>
  <c r="M237" i="39"/>
  <c r="K237" i="39"/>
  <c r="M236" i="39"/>
  <c r="K236" i="39"/>
  <c r="M235" i="39"/>
  <c r="K235" i="39"/>
  <c r="M234" i="39"/>
  <c r="K234" i="39"/>
  <c r="M233" i="39"/>
  <c r="K233" i="39"/>
  <c r="M232" i="39"/>
  <c r="K232" i="39"/>
  <c r="M231" i="39"/>
  <c r="K231" i="39"/>
  <c r="M230" i="39"/>
  <c r="K230" i="39"/>
  <c r="M229" i="39"/>
  <c r="K229" i="39"/>
  <c r="M228" i="39"/>
  <c r="K228" i="39"/>
  <c r="M227" i="39"/>
  <c r="K227" i="39"/>
  <c r="M226" i="39"/>
  <c r="K226" i="39"/>
  <c r="M225" i="39"/>
  <c r="K225" i="39"/>
  <c r="M224" i="39"/>
  <c r="K224" i="39"/>
  <c r="M223" i="39"/>
  <c r="K223" i="39"/>
  <c r="M222" i="39"/>
  <c r="K222" i="39"/>
  <c r="M221" i="39"/>
  <c r="K221" i="39"/>
  <c r="M220" i="39"/>
  <c r="K220" i="39"/>
  <c r="M219" i="39"/>
  <c r="K219" i="39"/>
  <c r="M218" i="39"/>
  <c r="K218" i="39"/>
  <c r="M217" i="39"/>
  <c r="K217" i="39"/>
  <c r="M216" i="39"/>
  <c r="K216" i="39"/>
  <c r="M215" i="39"/>
  <c r="K215" i="39"/>
  <c r="M214" i="39"/>
  <c r="K214" i="39"/>
  <c r="M213" i="39"/>
  <c r="K213" i="39"/>
  <c r="M212" i="39"/>
  <c r="K212" i="39"/>
  <c r="M211" i="39"/>
  <c r="K211" i="39"/>
  <c r="M210" i="39"/>
  <c r="K210" i="39"/>
  <c r="M209" i="39"/>
  <c r="K209" i="39"/>
  <c r="M208" i="39"/>
  <c r="K208" i="39"/>
  <c r="M207" i="39"/>
  <c r="K207" i="39"/>
  <c r="M206" i="39"/>
  <c r="K206" i="39"/>
  <c r="M205" i="39"/>
  <c r="K205" i="39"/>
  <c r="M204" i="39"/>
  <c r="K204" i="39"/>
  <c r="M203" i="39"/>
  <c r="K203" i="39"/>
  <c r="M202" i="39"/>
  <c r="K202" i="39"/>
  <c r="M201" i="39"/>
  <c r="K201" i="39"/>
  <c r="M200" i="39"/>
  <c r="K200" i="39"/>
  <c r="M199" i="39"/>
  <c r="K199" i="39"/>
  <c r="M198" i="39"/>
  <c r="K198" i="39"/>
  <c r="M197" i="39"/>
  <c r="K197" i="39"/>
  <c r="M196" i="39"/>
  <c r="K196" i="39"/>
  <c r="M195" i="39"/>
  <c r="K195" i="39"/>
  <c r="M194" i="39"/>
  <c r="K194" i="39"/>
  <c r="M193" i="39"/>
  <c r="K193" i="39"/>
  <c r="M192" i="39"/>
  <c r="K192" i="39"/>
  <c r="M191" i="39"/>
  <c r="K191" i="39"/>
  <c r="M190" i="39"/>
  <c r="K190" i="39"/>
  <c r="M189" i="39"/>
  <c r="K189" i="39"/>
  <c r="M188" i="39"/>
  <c r="K188" i="39"/>
  <c r="M187" i="39"/>
  <c r="K187" i="39"/>
  <c r="M186" i="39"/>
  <c r="K186" i="39"/>
  <c r="M185" i="39"/>
  <c r="K185" i="39"/>
  <c r="M184" i="39"/>
  <c r="K184" i="39"/>
  <c r="M183" i="39"/>
  <c r="K183" i="39"/>
  <c r="M182" i="39"/>
  <c r="K182" i="39"/>
  <c r="M181" i="39"/>
  <c r="K181" i="39"/>
  <c r="M180" i="39"/>
  <c r="K180" i="39"/>
  <c r="M179" i="39"/>
  <c r="K179" i="39"/>
  <c r="M178" i="39"/>
  <c r="K178" i="39"/>
  <c r="M177" i="39"/>
  <c r="K177" i="39"/>
  <c r="M176" i="39"/>
  <c r="K176" i="39"/>
  <c r="M175" i="39"/>
  <c r="K175" i="39"/>
  <c r="M174" i="39"/>
  <c r="K174" i="39"/>
  <c r="M173" i="39"/>
  <c r="K173" i="39"/>
  <c r="M172" i="39"/>
  <c r="K172" i="39"/>
  <c r="M171" i="39"/>
  <c r="K171" i="39"/>
  <c r="M170" i="39"/>
  <c r="K170" i="39"/>
  <c r="M169" i="39"/>
  <c r="K169" i="39"/>
  <c r="M168" i="39"/>
  <c r="K168" i="39"/>
  <c r="M167" i="39"/>
  <c r="K167" i="39"/>
  <c r="M166" i="39"/>
  <c r="K166" i="39"/>
  <c r="M165" i="39"/>
  <c r="K165" i="39"/>
  <c r="M164" i="39"/>
  <c r="K164" i="39"/>
  <c r="M163" i="39"/>
  <c r="K163" i="39"/>
  <c r="M162" i="39"/>
  <c r="K162" i="39"/>
  <c r="M161" i="39"/>
  <c r="K161" i="39"/>
  <c r="M160" i="39"/>
  <c r="K160" i="39"/>
  <c r="M159" i="39"/>
  <c r="K159" i="39"/>
  <c r="M158" i="39"/>
  <c r="K158" i="39"/>
  <c r="M157" i="39"/>
  <c r="K157" i="39"/>
  <c r="M156" i="39"/>
  <c r="K156" i="39"/>
  <c r="M155" i="39"/>
  <c r="K155" i="39"/>
  <c r="M154" i="39"/>
  <c r="K154" i="39"/>
  <c r="M153" i="39"/>
  <c r="K153" i="39"/>
  <c r="M152" i="39"/>
  <c r="K152" i="39"/>
  <c r="M151" i="39"/>
  <c r="K151" i="39"/>
  <c r="M150" i="39"/>
  <c r="K150" i="39"/>
  <c r="M149" i="39"/>
  <c r="K149" i="39"/>
  <c r="M148" i="39"/>
  <c r="K148" i="39"/>
  <c r="M147" i="39"/>
  <c r="K147" i="39"/>
  <c r="M146" i="39"/>
  <c r="K146" i="39"/>
  <c r="M145" i="39"/>
  <c r="K145" i="39"/>
  <c r="M144" i="39"/>
  <c r="K144" i="39"/>
  <c r="M143" i="39"/>
  <c r="K143" i="39"/>
  <c r="M142" i="39"/>
  <c r="K142" i="39"/>
  <c r="M141" i="39"/>
  <c r="K141" i="39"/>
  <c r="M140" i="39"/>
  <c r="K140" i="39"/>
  <c r="M139" i="39"/>
  <c r="K139" i="39"/>
  <c r="M138" i="39"/>
  <c r="K138" i="39"/>
  <c r="M137" i="39"/>
  <c r="K137" i="39"/>
  <c r="M136" i="39"/>
  <c r="K136" i="39"/>
  <c r="M135" i="39"/>
  <c r="K135" i="39"/>
  <c r="M134" i="39"/>
  <c r="K134" i="39"/>
  <c r="M133" i="39"/>
  <c r="K133" i="39"/>
  <c r="M132" i="39"/>
  <c r="K132" i="39"/>
  <c r="M131" i="39"/>
  <c r="K131" i="39"/>
  <c r="M130" i="39"/>
  <c r="K130" i="39"/>
  <c r="M129" i="39"/>
  <c r="K129" i="39"/>
  <c r="M128" i="39"/>
  <c r="K128" i="39"/>
  <c r="M127" i="39"/>
  <c r="K127" i="39"/>
  <c r="M126" i="39"/>
  <c r="K126" i="39"/>
  <c r="M125" i="39"/>
  <c r="K125" i="39"/>
  <c r="M124" i="39"/>
  <c r="K124" i="39"/>
  <c r="M123" i="39"/>
  <c r="K123" i="39"/>
  <c r="M122" i="39"/>
  <c r="K122" i="39"/>
  <c r="M121" i="39"/>
  <c r="K121" i="39"/>
  <c r="M120" i="39"/>
  <c r="K120" i="39"/>
  <c r="M119" i="39"/>
  <c r="K119" i="39"/>
  <c r="M118" i="39"/>
  <c r="K118" i="39"/>
  <c r="M117" i="39"/>
  <c r="K117" i="39"/>
  <c r="M116" i="39"/>
  <c r="K116" i="39"/>
  <c r="M115" i="39"/>
  <c r="K115" i="39"/>
  <c r="M114" i="39"/>
  <c r="K114" i="39"/>
  <c r="M113" i="39"/>
  <c r="K113" i="39"/>
  <c r="M112" i="39"/>
  <c r="K112" i="39"/>
  <c r="M111" i="39"/>
  <c r="K111" i="39"/>
  <c r="M110" i="39"/>
  <c r="K110" i="39"/>
  <c r="M109" i="39"/>
  <c r="K109" i="39"/>
  <c r="M108" i="39"/>
  <c r="K108" i="39"/>
  <c r="M107" i="39"/>
  <c r="K107" i="39"/>
  <c r="M106" i="39"/>
  <c r="K106" i="39"/>
  <c r="M105" i="39"/>
  <c r="K105" i="39"/>
  <c r="M104" i="39"/>
  <c r="K104" i="39"/>
  <c r="M103" i="39"/>
  <c r="K103" i="39"/>
  <c r="M102" i="39"/>
  <c r="K102" i="39"/>
  <c r="M101" i="39"/>
  <c r="K101" i="39"/>
  <c r="M100" i="39"/>
  <c r="K100" i="39"/>
  <c r="M99" i="39"/>
  <c r="K99" i="39"/>
  <c r="M98" i="39"/>
  <c r="K98" i="39"/>
  <c r="M97" i="39"/>
  <c r="K97" i="39"/>
  <c r="M96" i="39"/>
  <c r="K96" i="39"/>
  <c r="M95" i="39"/>
  <c r="K95" i="39"/>
  <c r="L93" i="39"/>
  <c r="B89" i="39"/>
  <c r="H89" i="39"/>
  <c r="G44" i="41" s="1"/>
  <c r="F89" i="39"/>
  <c r="E44" i="41" s="1"/>
  <c r="E89" i="39"/>
  <c r="D44" i="41" s="1"/>
  <c r="M268" i="38"/>
  <c r="K268" i="38"/>
  <c r="M267" i="38"/>
  <c r="K267" i="38"/>
  <c r="M266" i="38"/>
  <c r="K266" i="38"/>
  <c r="M265" i="38"/>
  <c r="K265" i="38"/>
  <c r="M264" i="38"/>
  <c r="K264" i="38"/>
  <c r="M263" i="38"/>
  <c r="K263" i="38"/>
  <c r="M262" i="38"/>
  <c r="K262" i="38"/>
  <c r="M261" i="38"/>
  <c r="K261" i="38"/>
  <c r="M260" i="38"/>
  <c r="K260" i="38"/>
  <c r="M259" i="38"/>
  <c r="K259" i="38"/>
  <c r="M258" i="38"/>
  <c r="K258" i="38"/>
  <c r="M257" i="38"/>
  <c r="K257" i="38"/>
  <c r="M256" i="38"/>
  <c r="K256" i="38"/>
  <c r="M255" i="38"/>
  <c r="K255" i="38"/>
  <c r="M254" i="38"/>
  <c r="K254" i="38"/>
  <c r="M253" i="38"/>
  <c r="K253" i="38"/>
  <c r="M252" i="38"/>
  <c r="K252" i="38"/>
  <c r="M251" i="38"/>
  <c r="K251" i="38"/>
  <c r="M250" i="38"/>
  <c r="K250" i="38"/>
  <c r="M249" i="38"/>
  <c r="K249" i="38"/>
  <c r="M248" i="38"/>
  <c r="K248" i="38"/>
  <c r="M247" i="38"/>
  <c r="K247" i="38"/>
  <c r="M246" i="38"/>
  <c r="K246" i="38"/>
  <c r="M245" i="38"/>
  <c r="K245" i="38"/>
  <c r="M244" i="38"/>
  <c r="K244" i="38"/>
  <c r="M243" i="38"/>
  <c r="K243" i="38"/>
  <c r="M242" i="38"/>
  <c r="K242" i="38"/>
  <c r="M241" i="38"/>
  <c r="K241" i="38"/>
  <c r="M240" i="38"/>
  <c r="K240" i="38"/>
  <c r="M239" i="38"/>
  <c r="K239" i="38"/>
  <c r="M238" i="38"/>
  <c r="K238" i="38"/>
  <c r="M237" i="38"/>
  <c r="K237" i="38"/>
  <c r="M236" i="38"/>
  <c r="K236" i="38"/>
  <c r="M235" i="38"/>
  <c r="K235" i="38"/>
  <c r="M234" i="38"/>
  <c r="K234" i="38"/>
  <c r="M233" i="38"/>
  <c r="K233" i="38"/>
  <c r="M232" i="38"/>
  <c r="K232" i="38"/>
  <c r="M231" i="38"/>
  <c r="K231" i="38"/>
  <c r="M230" i="38"/>
  <c r="K230" i="38"/>
  <c r="M229" i="38"/>
  <c r="K229" i="38"/>
  <c r="M228" i="38"/>
  <c r="K228" i="38"/>
  <c r="M227" i="38"/>
  <c r="K227" i="38"/>
  <c r="M226" i="38"/>
  <c r="K226" i="38"/>
  <c r="M225" i="38"/>
  <c r="K225" i="38"/>
  <c r="M224" i="38"/>
  <c r="K224" i="38"/>
  <c r="M223" i="38"/>
  <c r="K223" i="38"/>
  <c r="M222" i="38"/>
  <c r="K222" i="38"/>
  <c r="M221" i="38"/>
  <c r="K221" i="38"/>
  <c r="M220" i="38"/>
  <c r="K220" i="38"/>
  <c r="M219" i="38"/>
  <c r="K219" i="38"/>
  <c r="M218" i="38"/>
  <c r="K218" i="38"/>
  <c r="M217" i="38"/>
  <c r="K217" i="38"/>
  <c r="M216" i="38"/>
  <c r="K216" i="38"/>
  <c r="M215" i="38"/>
  <c r="K215" i="38"/>
  <c r="M214" i="38"/>
  <c r="K214" i="38"/>
  <c r="M213" i="38"/>
  <c r="K213" i="38"/>
  <c r="M212" i="38"/>
  <c r="K212" i="38"/>
  <c r="M211" i="38"/>
  <c r="K211" i="38"/>
  <c r="M210" i="38"/>
  <c r="K210" i="38"/>
  <c r="M209" i="38"/>
  <c r="K209" i="38"/>
  <c r="M208" i="38"/>
  <c r="K208" i="38"/>
  <c r="M207" i="38"/>
  <c r="K207" i="38"/>
  <c r="M206" i="38"/>
  <c r="K206" i="38"/>
  <c r="M205" i="38"/>
  <c r="K205" i="38"/>
  <c r="M204" i="38"/>
  <c r="K204" i="38"/>
  <c r="M203" i="38"/>
  <c r="K203" i="38"/>
  <c r="M202" i="38"/>
  <c r="K202" i="38"/>
  <c r="M201" i="38"/>
  <c r="K201" i="38"/>
  <c r="M200" i="38"/>
  <c r="K200" i="38"/>
  <c r="M199" i="38"/>
  <c r="K199" i="38"/>
  <c r="M198" i="38"/>
  <c r="K198" i="38"/>
  <c r="M197" i="38"/>
  <c r="K197" i="38"/>
  <c r="M196" i="38"/>
  <c r="K196" i="38"/>
  <c r="M195" i="38"/>
  <c r="K195" i="38"/>
  <c r="M194" i="38"/>
  <c r="K194" i="38"/>
  <c r="M193" i="38"/>
  <c r="K193" i="38"/>
  <c r="M192" i="38"/>
  <c r="K192" i="38"/>
  <c r="M191" i="38"/>
  <c r="K191" i="38"/>
  <c r="M190" i="38"/>
  <c r="K190" i="38"/>
  <c r="M189" i="38"/>
  <c r="K189" i="38"/>
  <c r="M188" i="38"/>
  <c r="K188" i="38"/>
  <c r="M187" i="38"/>
  <c r="K187" i="38"/>
  <c r="M186" i="38"/>
  <c r="K186" i="38"/>
  <c r="M185" i="38"/>
  <c r="K185" i="38"/>
  <c r="M184" i="38"/>
  <c r="K184" i="38"/>
  <c r="M183" i="38"/>
  <c r="K183" i="38"/>
  <c r="M182" i="38"/>
  <c r="K182" i="38"/>
  <c r="M181" i="38"/>
  <c r="K181" i="38"/>
  <c r="M180" i="38"/>
  <c r="K180" i="38"/>
  <c r="M179" i="38"/>
  <c r="K179" i="38"/>
  <c r="M178" i="38"/>
  <c r="K178" i="38"/>
  <c r="M177" i="38"/>
  <c r="K177" i="38"/>
  <c r="M176" i="38"/>
  <c r="K176" i="38"/>
  <c r="M175" i="38"/>
  <c r="K175" i="38"/>
  <c r="M174" i="38"/>
  <c r="K174" i="38"/>
  <c r="M173" i="38"/>
  <c r="K173" i="38"/>
  <c r="M172" i="38"/>
  <c r="K172" i="38"/>
  <c r="M171" i="38"/>
  <c r="K171" i="38"/>
  <c r="M170" i="38"/>
  <c r="K170" i="38"/>
  <c r="M169" i="38"/>
  <c r="K169" i="38"/>
  <c r="M168" i="38"/>
  <c r="K168" i="38"/>
  <c r="M167" i="38"/>
  <c r="K167" i="38"/>
  <c r="M166" i="38"/>
  <c r="K166" i="38"/>
  <c r="M165" i="38"/>
  <c r="K165" i="38"/>
  <c r="M164" i="38"/>
  <c r="K164" i="38"/>
  <c r="M163" i="38"/>
  <c r="K163" i="38"/>
  <c r="M162" i="38"/>
  <c r="K162" i="38"/>
  <c r="M161" i="38"/>
  <c r="K161" i="38"/>
  <c r="M160" i="38"/>
  <c r="K160" i="38"/>
  <c r="M159" i="38"/>
  <c r="K159" i="38"/>
  <c r="M158" i="38"/>
  <c r="K158" i="38"/>
  <c r="M157" i="38"/>
  <c r="K157" i="38"/>
  <c r="M156" i="38"/>
  <c r="K156" i="38"/>
  <c r="M155" i="38"/>
  <c r="K155" i="38"/>
  <c r="M154" i="38"/>
  <c r="K154" i="38"/>
  <c r="M153" i="38"/>
  <c r="K153" i="38"/>
  <c r="M152" i="38"/>
  <c r="K152" i="38"/>
  <c r="M151" i="38"/>
  <c r="K151" i="38"/>
  <c r="M150" i="38"/>
  <c r="K150" i="38"/>
  <c r="M149" i="38"/>
  <c r="K149" i="38"/>
  <c r="M148" i="38"/>
  <c r="K148" i="38"/>
  <c r="M147" i="38"/>
  <c r="K147" i="38"/>
  <c r="M146" i="38"/>
  <c r="K146" i="38"/>
  <c r="M145" i="38"/>
  <c r="K145" i="38"/>
  <c r="M144" i="38"/>
  <c r="K144" i="38"/>
  <c r="M143" i="38"/>
  <c r="K143" i="38"/>
  <c r="M142" i="38"/>
  <c r="K142" i="38"/>
  <c r="M141" i="38"/>
  <c r="K141" i="38"/>
  <c r="M140" i="38"/>
  <c r="K140" i="38"/>
  <c r="M139" i="38"/>
  <c r="K139" i="38"/>
  <c r="M138" i="38"/>
  <c r="K138" i="38"/>
  <c r="M137" i="38"/>
  <c r="K137" i="38"/>
  <c r="M136" i="38"/>
  <c r="K136" i="38"/>
  <c r="M135" i="38"/>
  <c r="K135" i="38"/>
  <c r="M134" i="38"/>
  <c r="K134" i="38"/>
  <c r="M133" i="38"/>
  <c r="K133" i="38"/>
  <c r="M132" i="38"/>
  <c r="K132" i="38"/>
  <c r="M131" i="38"/>
  <c r="K131" i="38"/>
  <c r="M130" i="38"/>
  <c r="K130" i="38"/>
  <c r="M129" i="38"/>
  <c r="K129" i="38"/>
  <c r="M128" i="38"/>
  <c r="K128" i="38"/>
  <c r="M127" i="38"/>
  <c r="K127" i="38"/>
  <c r="M126" i="38"/>
  <c r="K126" i="38"/>
  <c r="M125" i="38"/>
  <c r="K125" i="38"/>
  <c r="M124" i="38"/>
  <c r="K124" i="38"/>
  <c r="M123" i="38"/>
  <c r="K123" i="38"/>
  <c r="M122" i="38"/>
  <c r="K122" i="38"/>
  <c r="M121" i="38"/>
  <c r="K121" i="38"/>
  <c r="M120" i="38"/>
  <c r="K120" i="38"/>
  <c r="M119" i="38"/>
  <c r="K119" i="38"/>
  <c r="M118" i="38"/>
  <c r="K118" i="38"/>
  <c r="M117" i="38"/>
  <c r="K117" i="38"/>
  <c r="M116" i="38"/>
  <c r="K116" i="38"/>
  <c r="M115" i="38"/>
  <c r="K115" i="38"/>
  <c r="M114" i="38"/>
  <c r="K114" i="38"/>
  <c r="M113" i="38"/>
  <c r="K113" i="38"/>
  <c r="M112" i="38"/>
  <c r="K112" i="38"/>
  <c r="M111" i="38"/>
  <c r="K111" i="38"/>
  <c r="M110" i="38"/>
  <c r="K110" i="38"/>
  <c r="M109" i="38"/>
  <c r="K109" i="38"/>
  <c r="M108" i="38"/>
  <c r="K108" i="38"/>
  <c r="M107" i="38"/>
  <c r="K107" i="38"/>
  <c r="M106" i="38"/>
  <c r="K106" i="38"/>
  <c r="M105" i="38"/>
  <c r="K105" i="38"/>
  <c r="M104" i="38"/>
  <c r="K104" i="38"/>
  <c r="M103" i="38"/>
  <c r="K103" i="38"/>
  <c r="M102" i="38"/>
  <c r="K102" i="38"/>
  <c r="M101" i="38"/>
  <c r="K101" i="38"/>
  <c r="M100" i="38"/>
  <c r="K100" i="38"/>
  <c r="M99" i="38"/>
  <c r="K99" i="38"/>
  <c r="M98" i="38"/>
  <c r="K98" i="38"/>
  <c r="M97" i="38"/>
  <c r="K97" i="38"/>
  <c r="M96" i="38"/>
  <c r="K96" i="38"/>
  <c r="M95" i="38"/>
  <c r="K95" i="38"/>
  <c r="L93" i="38"/>
  <c r="H89" i="38"/>
  <c r="G43" i="41" s="1"/>
  <c r="F89" i="38"/>
  <c r="E43" i="41" s="1"/>
  <c r="E89" i="38"/>
  <c r="D43" i="41" s="1"/>
  <c r="B89" i="38"/>
  <c r="M268" i="37"/>
  <c r="K268" i="37"/>
  <c r="M267" i="37"/>
  <c r="K267" i="37"/>
  <c r="M266" i="37"/>
  <c r="K266" i="37"/>
  <c r="M265" i="37"/>
  <c r="K265" i="37"/>
  <c r="M264" i="37"/>
  <c r="K264" i="37"/>
  <c r="M263" i="37"/>
  <c r="K263" i="37"/>
  <c r="M262" i="37"/>
  <c r="K262" i="37"/>
  <c r="M261" i="37"/>
  <c r="K261" i="37"/>
  <c r="M260" i="37"/>
  <c r="K260" i="37"/>
  <c r="M259" i="37"/>
  <c r="K259" i="37"/>
  <c r="M258" i="37"/>
  <c r="K258" i="37"/>
  <c r="M257" i="37"/>
  <c r="K257" i="37"/>
  <c r="M256" i="37"/>
  <c r="K256" i="37"/>
  <c r="M255" i="37"/>
  <c r="K255" i="37"/>
  <c r="M254" i="37"/>
  <c r="K254" i="37"/>
  <c r="M253" i="37"/>
  <c r="K253" i="37"/>
  <c r="M252" i="37"/>
  <c r="K252" i="37"/>
  <c r="M251" i="37"/>
  <c r="K251" i="37"/>
  <c r="M250" i="37"/>
  <c r="K250" i="37"/>
  <c r="M249" i="37"/>
  <c r="K249" i="37"/>
  <c r="M248" i="37"/>
  <c r="K248" i="37"/>
  <c r="M247" i="37"/>
  <c r="K247" i="37"/>
  <c r="M246" i="37"/>
  <c r="K246" i="37"/>
  <c r="M245" i="37"/>
  <c r="K245" i="37"/>
  <c r="M244" i="37"/>
  <c r="K244" i="37"/>
  <c r="M243" i="37"/>
  <c r="K243" i="37"/>
  <c r="M242" i="37"/>
  <c r="K242" i="37"/>
  <c r="M241" i="37"/>
  <c r="K241" i="37"/>
  <c r="M240" i="37"/>
  <c r="K240" i="37"/>
  <c r="M239" i="37"/>
  <c r="K239" i="37"/>
  <c r="M238" i="37"/>
  <c r="K238" i="37"/>
  <c r="M237" i="37"/>
  <c r="K237" i="37"/>
  <c r="M236" i="37"/>
  <c r="K236" i="37"/>
  <c r="M235" i="37"/>
  <c r="K235" i="37"/>
  <c r="M234" i="37"/>
  <c r="K234" i="37"/>
  <c r="M233" i="37"/>
  <c r="K233" i="37"/>
  <c r="M232" i="37"/>
  <c r="K232" i="37"/>
  <c r="M231" i="37"/>
  <c r="K231" i="37"/>
  <c r="M230" i="37"/>
  <c r="K230" i="37"/>
  <c r="M229" i="37"/>
  <c r="K229" i="37"/>
  <c r="M228" i="37"/>
  <c r="K228" i="37"/>
  <c r="M227" i="37"/>
  <c r="K227" i="37"/>
  <c r="M226" i="37"/>
  <c r="K226" i="37"/>
  <c r="M225" i="37"/>
  <c r="K225" i="37"/>
  <c r="M224" i="37"/>
  <c r="K224" i="37"/>
  <c r="M223" i="37"/>
  <c r="K223" i="37"/>
  <c r="M222" i="37"/>
  <c r="K222" i="37"/>
  <c r="M221" i="37"/>
  <c r="K221" i="37"/>
  <c r="M220" i="37"/>
  <c r="K220" i="37"/>
  <c r="M219" i="37"/>
  <c r="K219" i="37"/>
  <c r="M218" i="37"/>
  <c r="K218" i="37"/>
  <c r="M217" i="37"/>
  <c r="K217" i="37"/>
  <c r="M216" i="37"/>
  <c r="K216" i="37"/>
  <c r="M215" i="37"/>
  <c r="K215" i="37"/>
  <c r="M214" i="37"/>
  <c r="K214" i="37"/>
  <c r="M213" i="37"/>
  <c r="K213" i="37"/>
  <c r="M212" i="37"/>
  <c r="K212" i="37"/>
  <c r="M211" i="37"/>
  <c r="K211" i="37"/>
  <c r="M210" i="37"/>
  <c r="K210" i="37"/>
  <c r="M209" i="37"/>
  <c r="K209" i="37"/>
  <c r="M208" i="37"/>
  <c r="K208" i="37"/>
  <c r="M207" i="37"/>
  <c r="K207" i="37"/>
  <c r="M206" i="37"/>
  <c r="K206" i="37"/>
  <c r="M205" i="37"/>
  <c r="K205" i="37"/>
  <c r="M204" i="37"/>
  <c r="K204" i="37"/>
  <c r="M203" i="37"/>
  <c r="K203" i="37"/>
  <c r="M202" i="37"/>
  <c r="K202" i="37"/>
  <c r="M201" i="37"/>
  <c r="K201" i="37"/>
  <c r="M200" i="37"/>
  <c r="K200" i="37"/>
  <c r="M199" i="37"/>
  <c r="K199" i="37"/>
  <c r="M198" i="37"/>
  <c r="K198" i="37"/>
  <c r="M197" i="37"/>
  <c r="K197" i="37"/>
  <c r="M196" i="37"/>
  <c r="K196" i="37"/>
  <c r="M195" i="37"/>
  <c r="K195" i="37"/>
  <c r="M194" i="37"/>
  <c r="K194" i="37"/>
  <c r="M193" i="37"/>
  <c r="K193" i="37"/>
  <c r="M192" i="37"/>
  <c r="K192" i="37"/>
  <c r="M191" i="37"/>
  <c r="K191" i="37"/>
  <c r="M190" i="37"/>
  <c r="K190" i="37"/>
  <c r="M189" i="37"/>
  <c r="K189" i="37"/>
  <c r="M188" i="37"/>
  <c r="K188" i="37"/>
  <c r="M187" i="37"/>
  <c r="K187" i="37"/>
  <c r="M186" i="37"/>
  <c r="K186" i="37"/>
  <c r="M185" i="37"/>
  <c r="K185" i="37"/>
  <c r="M184" i="37"/>
  <c r="K184" i="37"/>
  <c r="M183" i="37"/>
  <c r="K183" i="37"/>
  <c r="M182" i="37"/>
  <c r="K182" i="37"/>
  <c r="M181" i="37"/>
  <c r="K181" i="37"/>
  <c r="M180" i="37"/>
  <c r="K180" i="37"/>
  <c r="M179" i="37"/>
  <c r="K179" i="37"/>
  <c r="M178" i="37"/>
  <c r="K178" i="37"/>
  <c r="M177" i="37"/>
  <c r="K177" i="37"/>
  <c r="M176" i="37"/>
  <c r="K176" i="37"/>
  <c r="M175" i="37"/>
  <c r="K175" i="37"/>
  <c r="M174" i="37"/>
  <c r="K174" i="37"/>
  <c r="M173" i="37"/>
  <c r="K173" i="37"/>
  <c r="M172" i="37"/>
  <c r="K172" i="37"/>
  <c r="M171" i="37"/>
  <c r="K171" i="37"/>
  <c r="M170" i="37"/>
  <c r="K170" i="37"/>
  <c r="M169" i="37"/>
  <c r="K169" i="37"/>
  <c r="M168" i="37"/>
  <c r="K168" i="37"/>
  <c r="M167" i="37"/>
  <c r="K167" i="37"/>
  <c r="M166" i="37"/>
  <c r="K166" i="37"/>
  <c r="M165" i="37"/>
  <c r="K165" i="37"/>
  <c r="M164" i="37"/>
  <c r="K164" i="37"/>
  <c r="M163" i="37"/>
  <c r="K163" i="37"/>
  <c r="M162" i="37"/>
  <c r="K162" i="37"/>
  <c r="M161" i="37"/>
  <c r="K161" i="37"/>
  <c r="M160" i="37"/>
  <c r="K160" i="37"/>
  <c r="M159" i="37"/>
  <c r="K159" i="37"/>
  <c r="M158" i="37"/>
  <c r="K158" i="37"/>
  <c r="M157" i="37"/>
  <c r="K157" i="37"/>
  <c r="M156" i="37"/>
  <c r="K156" i="37"/>
  <c r="M155" i="37"/>
  <c r="K155" i="37"/>
  <c r="M154" i="37"/>
  <c r="K154" i="37"/>
  <c r="M153" i="37"/>
  <c r="K153" i="37"/>
  <c r="M152" i="37"/>
  <c r="K152" i="37"/>
  <c r="M151" i="37"/>
  <c r="K151" i="37"/>
  <c r="M150" i="37"/>
  <c r="K150" i="37"/>
  <c r="M149" i="37"/>
  <c r="K149" i="37"/>
  <c r="M148" i="37"/>
  <c r="K148" i="37"/>
  <c r="M147" i="37"/>
  <c r="K147" i="37"/>
  <c r="M146" i="37"/>
  <c r="K146" i="37"/>
  <c r="M145" i="37"/>
  <c r="K145" i="37"/>
  <c r="M144" i="37"/>
  <c r="K144" i="37"/>
  <c r="M143" i="37"/>
  <c r="K143" i="37"/>
  <c r="M142" i="37"/>
  <c r="K142" i="37"/>
  <c r="M141" i="37"/>
  <c r="K141" i="37"/>
  <c r="M140" i="37"/>
  <c r="K140" i="37"/>
  <c r="M139" i="37"/>
  <c r="K139" i="37"/>
  <c r="M138" i="37"/>
  <c r="K138" i="37"/>
  <c r="M137" i="37"/>
  <c r="K137" i="37"/>
  <c r="M136" i="37"/>
  <c r="K136" i="37"/>
  <c r="M135" i="37"/>
  <c r="K135" i="37"/>
  <c r="M134" i="37"/>
  <c r="K134" i="37"/>
  <c r="M133" i="37"/>
  <c r="K133" i="37"/>
  <c r="M132" i="37"/>
  <c r="K132" i="37"/>
  <c r="M131" i="37"/>
  <c r="K131" i="37"/>
  <c r="M130" i="37"/>
  <c r="K130" i="37"/>
  <c r="M129" i="37"/>
  <c r="K129" i="37"/>
  <c r="M128" i="37"/>
  <c r="K128" i="37"/>
  <c r="M127" i="37"/>
  <c r="K127" i="37"/>
  <c r="M126" i="37"/>
  <c r="K126" i="37"/>
  <c r="M125" i="37"/>
  <c r="K125" i="37"/>
  <c r="M124" i="37"/>
  <c r="K124" i="37"/>
  <c r="M123" i="37"/>
  <c r="K123" i="37"/>
  <c r="M122" i="37"/>
  <c r="K122" i="37"/>
  <c r="M121" i="37"/>
  <c r="K121" i="37"/>
  <c r="M120" i="37"/>
  <c r="K120" i="37"/>
  <c r="M119" i="37"/>
  <c r="K119" i="37"/>
  <c r="M118" i="37"/>
  <c r="K118" i="37"/>
  <c r="M117" i="37"/>
  <c r="K117" i="37"/>
  <c r="M116" i="37"/>
  <c r="K116" i="37"/>
  <c r="M115" i="37"/>
  <c r="K115" i="37"/>
  <c r="M114" i="37"/>
  <c r="K114" i="37"/>
  <c r="M113" i="37"/>
  <c r="K113" i="37"/>
  <c r="M112" i="37"/>
  <c r="K112" i="37"/>
  <c r="M111" i="37"/>
  <c r="K111" i="37"/>
  <c r="M110" i="37"/>
  <c r="K110" i="37"/>
  <c r="M109" i="37"/>
  <c r="K109" i="37"/>
  <c r="M108" i="37"/>
  <c r="K108" i="37"/>
  <c r="M107" i="37"/>
  <c r="K107" i="37"/>
  <c r="M106" i="37"/>
  <c r="K106" i="37"/>
  <c r="M105" i="37"/>
  <c r="K105" i="37"/>
  <c r="M104" i="37"/>
  <c r="K104" i="37"/>
  <c r="M103" i="37"/>
  <c r="K103" i="37"/>
  <c r="M102" i="37"/>
  <c r="K102" i="37"/>
  <c r="M101" i="37"/>
  <c r="K101" i="37"/>
  <c r="M100" i="37"/>
  <c r="K100" i="37"/>
  <c r="M99" i="37"/>
  <c r="K99" i="37"/>
  <c r="M98" i="37"/>
  <c r="K98" i="37"/>
  <c r="M97" i="37"/>
  <c r="K97" i="37"/>
  <c r="M96" i="37"/>
  <c r="K96" i="37"/>
  <c r="M95" i="37"/>
  <c r="K95" i="37"/>
  <c r="L93" i="37"/>
  <c r="E89" i="37"/>
  <c r="D42" i="41" s="1"/>
  <c r="B89" i="37"/>
  <c r="H89" i="37"/>
  <c r="G42" i="41" s="1"/>
  <c r="M268" i="36"/>
  <c r="K268" i="36"/>
  <c r="M267" i="36"/>
  <c r="K267" i="36"/>
  <c r="M266" i="36"/>
  <c r="K266" i="36"/>
  <c r="M265" i="36"/>
  <c r="K265" i="36"/>
  <c r="M264" i="36"/>
  <c r="K264" i="36"/>
  <c r="M263" i="36"/>
  <c r="K263" i="36"/>
  <c r="M262" i="36"/>
  <c r="K262" i="36"/>
  <c r="M261" i="36"/>
  <c r="K261" i="36"/>
  <c r="M260" i="36"/>
  <c r="K260" i="36"/>
  <c r="M259" i="36"/>
  <c r="K259" i="36"/>
  <c r="M258" i="36"/>
  <c r="K258" i="36"/>
  <c r="M257" i="36"/>
  <c r="K257" i="36"/>
  <c r="M256" i="36"/>
  <c r="K256" i="36"/>
  <c r="M255" i="36"/>
  <c r="K255" i="36"/>
  <c r="M254" i="36"/>
  <c r="K254" i="36"/>
  <c r="M253" i="36"/>
  <c r="K253" i="36"/>
  <c r="M252" i="36"/>
  <c r="K252" i="36"/>
  <c r="M251" i="36"/>
  <c r="K251" i="36"/>
  <c r="M250" i="36"/>
  <c r="K250" i="36"/>
  <c r="M249" i="36"/>
  <c r="K249" i="36"/>
  <c r="M248" i="36"/>
  <c r="K248" i="36"/>
  <c r="M247" i="36"/>
  <c r="K247" i="36"/>
  <c r="M246" i="36"/>
  <c r="K246" i="36"/>
  <c r="M245" i="36"/>
  <c r="K245" i="36"/>
  <c r="M244" i="36"/>
  <c r="K244" i="36"/>
  <c r="M243" i="36"/>
  <c r="K243" i="36"/>
  <c r="M242" i="36"/>
  <c r="K242" i="36"/>
  <c r="M241" i="36"/>
  <c r="K241" i="36"/>
  <c r="M240" i="36"/>
  <c r="K240" i="36"/>
  <c r="M239" i="36"/>
  <c r="K239" i="36"/>
  <c r="M238" i="36"/>
  <c r="K238" i="36"/>
  <c r="M237" i="36"/>
  <c r="K237" i="36"/>
  <c r="M236" i="36"/>
  <c r="K236" i="36"/>
  <c r="M235" i="36"/>
  <c r="K235" i="36"/>
  <c r="M234" i="36"/>
  <c r="K234" i="36"/>
  <c r="M233" i="36"/>
  <c r="K233" i="36"/>
  <c r="M232" i="36"/>
  <c r="K232" i="36"/>
  <c r="M231" i="36"/>
  <c r="K231" i="36"/>
  <c r="M230" i="36"/>
  <c r="K230" i="36"/>
  <c r="M229" i="36"/>
  <c r="K229" i="36"/>
  <c r="M228" i="36"/>
  <c r="K228" i="36"/>
  <c r="M227" i="36"/>
  <c r="K227" i="36"/>
  <c r="M226" i="36"/>
  <c r="K226" i="36"/>
  <c r="M225" i="36"/>
  <c r="K225" i="36"/>
  <c r="M224" i="36"/>
  <c r="K224" i="36"/>
  <c r="M223" i="36"/>
  <c r="K223" i="36"/>
  <c r="M222" i="36"/>
  <c r="K222" i="36"/>
  <c r="M221" i="36"/>
  <c r="K221" i="36"/>
  <c r="M220" i="36"/>
  <c r="K220" i="36"/>
  <c r="M219" i="36"/>
  <c r="K219" i="36"/>
  <c r="M218" i="36"/>
  <c r="K218" i="36"/>
  <c r="M217" i="36"/>
  <c r="K217" i="36"/>
  <c r="M216" i="36"/>
  <c r="K216" i="36"/>
  <c r="M215" i="36"/>
  <c r="K215" i="36"/>
  <c r="M214" i="36"/>
  <c r="K214" i="36"/>
  <c r="M213" i="36"/>
  <c r="K213" i="36"/>
  <c r="M212" i="36"/>
  <c r="K212" i="36"/>
  <c r="M211" i="36"/>
  <c r="K211" i="36"/>
  <c r="M210" i="36"/>
  <c r="K210" i="36"/>
  <c r="M209" i="36"/>
  <c r="K209" i="36"/>
  <c r="M208" i="36"/>
  <c r="K208" i="36"/>
  <c r="M207" i="36"/>
  <c r="K207" i="36"/>
  <c r="M206" i="36"/>
  <c r="K206" i="36"/>
  <c r="M205" i="36"/>
  <c r="K205" i="36"/>
  <c r="M204" i="36"/>
  <c r="K204" i="36"/>
  <c r="M203" i="36"/>
  <c r="K203" i="36"/>
  <c r="M202" i="36"/>
  <c r="K202" i="36"/>
  <c r="M201" i="36"/>
  <c r="K201" i="36"/>
  <c r="M200" i="36"/>
  <c r="K200" i="36"/>
  <c r="M199" i="36"/>
  <c r="K199" i="36"/>
  <c r="M198" i="36"/>
  <c r="K198" i="36"/>
  <c r="M197" i="36"/>
  <c r="K197" i="36"/>
  <c r="M196" i="36"/>
  <c r="K196" i="36"/>
  <c r="M195" i="36"/>
  <c r="K195" i="36"/>
  <c r="M194" i="36"/>
  <c r="K194" i="36"/>
  <c r="M193" i="36"/>
  <c r="K193" i="36"/>
  <c r="M192" i="36"/>
  <c r="K192" i="36"/>
  <c r="M191" i="36"/>
  <c r="K191" i="36"/>
  <c r="M190" i="36"/>
  <c r="K190" i="36"/>
  <c r="M189" i="36"/>
  <c r="K189" i="36"/>
  <c r="M188" i="36"/>
  <c r="K188" i="36"/>
  <c r="M187" i="36"/>
  <c r="K187" i="36"/>
  <c r="M186" i="36"/>
  <c r="K186" i="36"/>
  <c r="M185" i="36"/>
  <c r="K185" i="36"/>
  <c r="M184" i="36"/>
  <c r="K184" i="36"/>
  <c r="M183" i="36"/>
  <c r="K183" i="36"/>
  <c r="M182" i="36"/>
  <c r="K182" i="36"/>
  <c r="M181" i="36"/>
  <c r="K181" i="36"/>
  <c r="M180" i="36"/>
  <c r="K180" i="36"/>
  <c r="M179" i="36"/>
  <c r="K179" i="36"/>
  <c r="M178" i="36"/>
  <c r="K178" i="36"/>
  <c r="M177" i="36"/>
  <c r="K177" i="36"/>
  <c r="M176" i="36"/>
  <c r="K176" i="36"/>
  <c r="M175" i="36"/>
  <c r="K175" i="36"/>
  <c r="M174" i="36"/>
  <c r="K174" i="36"/>
  <c r="M173" i="36"/>
  <c r="K173" i="36"/>
  <c r="M172" i="36"/>
  <c r="K172" i="36"/>
  <c r="M171" i="36"/>
  <c r="K171" i="36"/>
  <c r="M170" i="36"/>
  <c r="K170" i="36"/>
  <c r="M169" i="36"/>
  <c r="K169" i="36"/>
  <c r="M168" i="36"/>
  <c r="K168" i="36"/>
  <c r="M167" i="36"/>
  <c r="K167" i="36"/>
  <c r="M166" i="36"/>
  <c r="K166" i="36"/>
  <c r="M165" i="36"/>
  <c r="K165" i="36"/>
  <c r="M164" i="36"/>
  <c r="K164" i="36"/>
  <c r="M163" i="36"/>
  <c r="K163" i="36"/>
  <c r="M162" i="36"/>
  <c r="K162" i="36"/>
  <c r="M161" i="36"/>
  <c r="K161" i="36"/>
  <c r="M160" i="36"/>
  <c r="K160" i="36"/>
  <c r="M159" i="36"/>
  <c r="K159" i="36"/>
  <c r="M158" i="36"/>
  <c r="K158" i="36"/>
  <c r="M157" i="36"/>
  <c r="K157" i="36"/>
  <c r="M156" i="36"/>
  <c r="K156" i="36"/>
  <c r="M155" i="36"/>
  <c r="K155" i="36"/>
  <c r="M154" i="36"/>
  <c r="K154" i="36"/>
  <c r="M153" i="36"/>
  <c r="K153" i="36"/>
  <c r="M152" i="36"/>
  <c r="K152" i="36"/>
  <c r="M151" i="36"/>
  <c r="K151" i="36"/>
  <c r="M150" i="36"/>
  <c r="K150" i="36"/>
  <c r="M149" i="36"/>
  <c r="K149" i="36"/>
  <c r="M148" i="36"/>
  <c r="K148" i="36"/>
  <c r="M147" i="36"/>
  <c r="K147" i="36"/>
  <c r="M146" i="36"/>
  <c r="K146" i="36"/>
  <c r="M145" i="36"/>
  <c r="K145" i="36"/>
  <c r="M144" i="36"/>
  <c r="K144" i="36"/>
  <c r="M143" i="36"/>
  <c r="K143" i="36"/>
  <c r="M142" i="36"/>
  <c r="K142" i="36"/>
  <c r="M141" i="36"/>
  <c r="K141" i="36"/>
  <c r="M140" i="36"/>
  <c r="K140" i="36"/>
  <c r="M139" i="36"/>
  <c r="K139" i="36"/>
  <c r="M138" i="36"/>
  <c r="K138" i="36"/>
  <c r="M137" i="36"/>
  <c r="K137" i="36"/>
  <c r="M136" i="36"/>
  <c r="K136" i="36"/>
  <c r="M135" i="36"/>
  <c r="K135" i="36"/>
  <c r="M134" i="36"/>
  <c r="K134" i="36"/>
  <c r="M133" i="36"/>
  <c r="K133" i="36"/>
  <c r="M132" i="36"/>
  <c r="K132" i="36"/>
  <c r="M131" i="36"/>
  <c r="K131" i="36"/>
  <c r="M130" i="36"/>
  <c r="K130" i="36"/>
  <c r="M129" i="36"/>
  <c r="K129" i="36"/>
  <c r="M128" i="36"/>
  <c r="K128" i="36"/>
  <c r="M127" i="36"/>
  <c r="K127" i="36"/>
  <c r="M126" i="36"/>
  <c r="K126" i="36"/>
  <c r="M125" i="36"/>
  <c r="K125" i="36"/>
  <c r="M124" i="36"/>
  <c r="K124" i="36"/>
  <c r="M123" i="36"/>
  <c r="K123" i="36"/>
  <c r="M122" i="36"/>
  <c r="K122" i="36"/>
  <c r="M121" i="36"/>
  <c r="K121" i="36"/>
  <c r="M120" i="36"/>
  <c r="K120" i="36"/>
  <c r="M119" i="36"/>
  <c r="K119" i="36"/>
  <c r="M118" i="36"/>
  <c r="K118" i="36"/>
  <c r="M117" i="36"/>
  <c r="K117" i="36"/>
  <c r="M116" i="36"/>
  <c r="K116" i="36"/>
  <c r="M115" i="36"/>
  <c r="K115" i="36"/>
  <c r="M114" i="36"/>
  <c r="K114" i="36"/>
  <c r="M113" i="36"/>
  <c r="K113" i="36"/>
  <c r="M112" i="36"/>
  <c r="K112" i="36"/>
  <c r="M111" i="36"/>
  <c r="K111" i="36"/>
  <c r="M110" i="36"/>
  <c r="K110" i="36"/>
  <c r="M109" i="36"/>
  <c r="K109" i="36"/>
  <c r="M108" i="36"/>
  <c r="K108" i="36"/>
  <c r="M107" i="36"/>
  <c r="K107" i="36"/>
  <c r="M106" i="36"/>
  <c r="K106" i="36"/>
  <c r="M105" i="36"/>
  <c r="K105" i="36"/>
  <c r="M104" i="36"/>
  <c r="K104" i="36"/>
  <c r="M103" i="36"/>
  <c r="K103" i="36"/>
  <c r="M102" i="36"/>
  <c r="K102" i="36"/>
  <c r="M101" i="36"/>
  <c r="K101" i="36"/>
  <c r="M100" i="36"/>
  <c r="K100" i="36"/>
  <c r="M99" i="36"/>
  <c r="K99" i="36"/>
  <c r="M98" i="36"/>
  <c r="K98" i="36"/>
  <c r="M97" i="36"/>
  <c r="K97" i="36"/>
  <c r="M96" i="36"/>
  <c r="K96" i="36"/>
  <c r="M95" i="36"/>
  <c r="K95" i="36"/>
  <c r="L93" i="36"/>
  <c r="B89" i="36"/>
  <c r="H89" i="36"/>
  <c r="G41" i="41" s="1"/>
  <c r="F89" i="36"/>
  <c r="E41" i="41" s="1"/>
  <c r="E89" i="36"/>
  <c r="D41" i="41" s="1"/>
  <c r="M268" i="35"/>
  <c r="K268" i="35"/>
  <c r="M267" i="35"/>
  <c r="K267" i="35"/>
  <c r="M266" i="35"/>
  <c r="K266" i="35"/>
  <c r="M265" i="35"/>
  <c r="K265" i="35"/>
  <c r="M264" i="35"/>
  <c r="K264" i="35"/>
  <c r="M263" i="35"/>
  <c r="K263" i="35"/>
  <c r="M262" i="35"/>
  <c r="K262" i="35"/>
  <c r="M261" i="35"/>
  <c r="K261" i="35"/>
  <c r="M260" i="35"/>
  <c r="K260" i="35"/>
  <c r="M259" i="35"/>
  <c r="K259" i="35"/>
  <c r="M258" i="35"/>
  <c r="K258" i="35"/>
  <c r="M257" i="35"/>
  <c r="K257" i="35"/>
  <c r="M256" i="35"/>
  <c r="K256" i="35"/>
  <c r="M255" i="35"/>
  <c r="K255" i="35"/>
  <c r="M254" i="35"/>
  <c r="K254" i="35"/>
  <c r="M253" i="35"/>
  <c r="K253" i="35"/>
  <c r="M252" i="35"/>
  <c r="K252" i="35"/>
  <c r="M251" i="35"/>
  <c r="K251" i="35"/>
  <c r="M250" i="35"/>
  <c r="K250" i="35"/>
  <c r="M249" i="35"/>
  <c r="K249" i="35"/>
  <c r="M248" i="35"/>
  <c r="K248" i="35"/>
  <c r="M247" i="35"/>
  <c r="K247" i="35"/>
  <c r="M246" i="35"/>
  <c r="K246" i="35"/>
  <c r="M245" i="35"/>
  <c r="K245" i="35"/>
  <c r="M244" i="35"/>
  <c r="K244" i="35"/>
  <c r="M243" i="35"/>
  <c r="K243" i="35"/>
  <c r="M242" i="35"/>
  <c r="K242" i="35"/>
  <c r="M241" i="35"/>
  <c r="K241" i="35"/>
  <c r="M240" i="35"/>
  <c r="K240" i="35"/>
  <c r="M239" i="35"/>
  <c r="K239" i="35"/>
  <c r="M238" i="35"/>
  <c r="K238" i="35"/>
  <c r="M237" i="35"/>
  <c r="K237" i="35"/>
  <c r="M236" i="35"/>
  <c r="K236" i="35"/>
  <c r="M235" i="35"/>
  <c r="K235" i="35"/>
  <c r="M234" i="35"/>
  <c r="K234" i="35"/>
  <c r="M233" i="35"/>
  <c r="K233" i="35"/>
  <c r="M232" i="35"/>
  <c r="K232" i="35"/>
  <c r="M231" i="35"/>
  <c r="K231" i="35"/>
  <c r="M230" i="35"/>
  <c r="K230" i="35"/>
  <c r="M229" i="35"/>
  <c r="K229" i="35"/>
  <c r="M228" i="35"/>
  <c r="K228" i="35"/>
  <c r="M227" i="35"/>
  <c r="K227" i="35"/>
  <c r="M226" i="35"/>
  <c r="K226" i="35"/>
  <c r="M225" i="35"/>
  <c r="K225" i="35"/>
  <c r="M224" i="35"/>
  <c r="K224" i="35"/>
  <c r="M223" i="35"/>
  <c r="K223" i="35"/>
  <c r="M222" i="35"/>
  <c r="K222" i="35"/>
  <c r="M221" i="35"/>
  <c r="K221" i="35"/>
  <c r="M220" i="35"/>
  <c r="K220" i="35"/>
  <c r="M219" i="35"/>
  <c r="K219" i="35"/>
  <c r="M218" i="35"/>
  <c r="K218" i="35"/>
  <c r="M217" i="35"/>
  <c r="K217" i="35"/>
  <c r="M216" i="35"/>
  <c r="K216" i="35"/>
  <c r="M215" i="35"/>
  <c r="K215" i="35"/>
  <c r="M214" i="35"/>
  <c r="K214" i="35"/>
  <c r="M213" i="35"/>
  <c r="K213" i="35"/>
  <c r="M212" i="35"/>
  <c r="K212" i="35"/>
  <c r="M211" i="35"/>
  <c r="K211" i="35"/>
  <c r="M210" i="35"/>
  <c r="K210" i="35"/>
  <c r="M209" i="35"/>
  <c r="K209" i="35"/>
  <c r="M208" i="35"/>
  <c r="K208" i="35"/>
  <c r="M207" i="35"/>
  <c r="K207" i="35"/>
  <c r="M206" i="35"/>
  <c r="K206" i="35"/>
  <c r="M205" i="35"/>
  <c r="K205" i="35"/>
  <c r="M204" i="35"/>
  <c r="K204" i="35"/>
  <c r="M203" i="35"/>
  <c r="K203" i="35"/>
  <c r="M202" i="35"/>
  <c r="K202" i="35"/>
  <c r="M201" i="35"/>
  <c r="K201" i="35"/>
  <c r="M200" i="35"/>
  <c r="K200" i="35"/>
  <c r="M199" i="35"/>
  <c r="K199" i="35"/>
  <c r="M198" i="35"/>
  <c r="K198" i="35"/>
  <c r="M197" i="35"/>
  <c r="K197" i="35"/>
  <c r="M196" i="35"/>
  <c r="K196" i="35"/>
  <c r="M195" i="35"/>
  <c r="K195" i="35"/>
  <c r="M194" i="35"/>
  <c r="K194" i="35"/>
  <c r="M193" i="35"/>
  <c r="K193" i="35"/>
  <c r="M192" i="35"/>
  <c r="K192" i="35"/>
  <c r="M191" i="35"/>
  <c r="K191" i="35"/>
  <c r="M190" i="35"/>
  <c r="K190" i="35"/>
  <c r="M189" i="35"/>
  <c r="K189" i="35"/>
  <c r="M188" i="35"/>
  <c r="K188" i="35"/>
  <c r="M187" i="35"/>
  <c r="K187" i="35"/>
  <c r="M186" i="35"/>
  <c r="K186" i="35"/>
  <c r="M185" i="35"/>
  <c r="K185" i="35"/>
  <c r="M184" i="35"/>
  <c r="K184" i="35"/>
  <c r="M183" i="35"/>
  <c r="K183" i="35"/>
  <c r="M182" i="35"/>
  <c r="K182" i="35"/>
  <c r="M181" i="35"/>
  <c r="K181" i="35"/>
  <c r="M180" i="35"/>
  <c r="K180" i="35"/>
  <c r="M179" i="35"/>
  <c r="K179" i="35"/>
  <c r="M178" i="35"/>
  <c r="K178" i="35"/>
  <c r="M177" i="35"/>
  <c r="K177" i="35"/>
  <c r="M176" i="35"/>
  <c r="K176" i="35"/>
  <c r="M175" i="35"/>
  <c r="K175" i="35"/>
  <c r="M174" i="35"/>
  <c r="K174" i="35"/>
  <c r="M173" i="35"/>
  <c r="K173" i="35"/>
  <c r="M172" i="35"/>
  <c r="K172" i="35"/>
  <c r="M171" i="35"/>
  <c r="K171" i="35"/>
  <c r="M170" i="35"/>
  <c r="K170" i="35"/>
  <c r="M169" i="35"/>
  <c r="K169" i="35"/>
  <c r="M168" i="35"/>
  <c r="K168" i="35"/>
  <c r="M167" i="35"/>
  <c r="K167" i="35"/>
  <c r="M166" i="35"/>
  <c r="K166" i="35"/>
  <c r="M165" i="35"/>
  <c r="K165" i="35"/>
  <c r="M164" i="35"/>
  <c r="K164" i="35"/>
  <c r="M163" i="35"/>
  <c r="K163" i="35"/>
  <c r="M162" i="35"/>
  <c r="K162" i="35"/>
  <c r="M161" i="35"/>
  <c r="K161" i="35"/>
  <c r="M160" i="35"/>
  <c r="K160" i="35"/>
  <c r="M159" i="35"/>
  <c r="K159" i="35"/>
  <c r="M158" i="35"/>
  <c r="K158" i="35"/>
  <c r="M157" i="35"/>
  <c r="K157" i="35"/>
  <c r="M156" i="35"/>
  <c r="K156" i="35"/>
  <c r="M155" i="35"/>
  <c r="K155" i="35"/>
  <c r="M154" i="35"/>
  <c r="K154" i="35"/>
  <c r="M153" i="35"/>
  <c r="K153" i="35"/>
  <c r="M152" i="35"/>
  <c r="K152" i="35"/>
  <c r="M151" i="35"/>
  <c r="K151" i="35"/>
  <c r="M150" i="35"/>
  <c r="K150" i="35"/>
  <c r="M149" i="35"/>
  <c r="K149" i="35"/>
  <c r="M148" i="35"/>
  <c r="K148" i="35"/>
  <c r="M147" i="35"/>
  <c r="K147" i="35"/>
  <c r="M146" i="35"/>
  <c r="K146" i="35"/>
  <c r="M145" i="35"/>
  <c r="K145" i="35"/>
  <c r="M144" i="35"/>
  <c r="K144" i="35"/>
  <c r="M143" i="35"/>
  <c r="K143" i="35"/>
  <c r="M142" i="35"/>
  <c r="K142" i="35"/>
  <c r="M141" i="35"/>
  <c r="K141" i="35"/>
  <c r="M140" i="35"/>
  <c r="K140" i="35"/>
  <c r="M139" i="35"/>
  <c r="K139" i="35"/>
  <c r="M138" i="35"/>
  <c r="K138" i="35"/>
  <c r="M137" i="35"/>
  <c r="K137" i="35"/>
  <c r="M136" i="35"/>
  <c r="K136" i="35"/>
  <c r="M135" i="35"/>
  <c r="K135" i="35"/>
  <c r="M134" i="35"/>
  <c r="K134" i="35"/>
  <c r="M133" i="35"/>
  <c r="K133" i="35"/>
  <c r="M132" i="35"/>
  <c r="K132" i="35"/>
  <c r="M131" i="35"/>
  <c r="K131" i="35"/>
  <c r="M130" i="35"/>
  <c r="K130" i="35"/>
  <c r="M129" i="35"/>
  <c r="K129" i="35"/>
  <c r="M128" i="35"/>
  <c r="K128" i="35"/>
  <c r="M127" i="35"/>
  <c r="K127" i="35"/>
  <c r="M126" i="35"/>
  <c r="K126" i="35"/>
  <c r="M125" i="35"/>
  <c r="K125" i="35"/>
  <c r="M124" i="35"/>
  <c r="K124" i="35"/>
  <c r="M123" i="35"/>
  <c r="K123" i="35"/>
  <c r="M122" i="35"/>
  <c r="K122" i="35"/>
  <c r="M121" i="35"/>
  <c r="K121" i="35"/>
  <c r="M120" i="35"/>
  <c r="K120" i="35"/>
  <c r="M119" i="35"/>
  <c r="K119" i="35"/>
  <c r="M118" i="35"/>
  <c r="K118" i="35"/>
  <c r="M117" i="35"/>
  <c r="K117" i="35"/>
  <c r="M116" i="35"/>
  <c r="K116" i="35"/>
  <c r="M115" i="35"/>
  <c r="K115" i="35"/>
  <c r="M114" i="35"/>
  <c r="K114" i="35"/>
  <c r="M113" i="35"/>
  <c r="K113" i="35"/>
  <c r="M112" i="35"/>
  <c r="K112" i="35"/>
  <c r="M111" i="35"/>
  <c r="K111" i="35"/>
  <c r="M110" i="35"/>
  <c r="K110" i="35"/>
  <c r="M109" i="35"/>
  <c r="K109" i="35"/>
  <c r="M108" i="35"/>
  <c r="K108" i="35"/>
  <c r="M107" i="35"/>
  <c r="K107" i="35"/>
  <c r="M106" i="35"/>
  <c r="K106" i="35"/>
  <c r="M105" i="35"/>
  <c r="K105" i="35"/>
  <c r="M104" i="35"/>
  <c r="K104" i="35"/>
  <c r="M103" i="35"/>
  <c r="K103" i="35"/>
  <c r="M102" i="35"/>
  <c r="K102" i="35"/>
  <c r="M101" i="35"/>
  <c r="K101" i="35"/>
  <c r="M100" i="35"/>
  <c r="K100" i="35"/>
  <c r="M99" i="35"/>
  <c r="K99" i="35"/>
  <c r="M98" i="35"/>
  <c r="K98" i="35"/>
  <c r="M97" i="35"/>
  <c r="K97" i="35"/>
  <c r="M96" i="35"/>
  <c r="K96" i="35"/>
  <c r="M95" i="35"/>
  <c r="K95" i="35"/>
  <c r="L93" i="35"/>
  <c r="E89" i="35"/>
  <c r="D40" i="41" s="1"/>
  <c r="B89" i="35"/>
  <c r="H89" i="35"/>
  <c r="G40" i="41" s="1"/>
  <c r="M268" i="34"/>
  <c r="K268" i="34"/>
  <c r="M267" i="34"/>
  <c r="K267" i="34"/>
  <c r="M266" i="34"/>
  <c r="K266" i="34"/>
  <c r="M265" i="34"/>
  <c r="K265" i="34"/>
  <c r="M264" i="34"/>
  <c r="K264" i="34"/>
  <c r="M263" i="34"/>
  <c r="K263" i="34"/>
  <c r="M262" i="34"/>
  <c r="K262" i="34"/>
  <c r="M261" i="34"/>
  <c r="K261" i="34"/>
  <c r="M260" i="34"/>
  <c r="K260" i="34"/>
  <c r="M259" i="34"/>
  <c r="K259" i="34"/>
  <c r="M258" i="34"/>
  <c r="K258" i="34"/>
  <c r="M257" i="34"/>
  <c r="K257" i="34"/>
  <c r="M256" i="34"/>
  <c r="K256" i="34"/>
  <c r="M255" i="34"/>
  <c r="K255" i="34"/>
  <c r="M254" i="34"/>
  <c r="K254" i="34"/>
  <c r="M253" i="34"/>
  <c r="K253" i="34"/>
  <c r="M252" i="34"/>
  <c r="K252" i="34"/>
  <c r="M251" i="34"/>
  <c r="K251" i="34"/>
  <c r="M250" i="34"/>
  <c r="K250" i="34"/>
  <c r="M249" i="34"/>
  <c r="K249" i="34"/>
  <c r="M248" i="34"/>
  <c r="K248" i="34"/>
  <c r="M247" i="34"/>
  <c r="K247" i="34"/>
  <c r="M246" i="34"/>
  <c r="K246" i="34"/>
  <c r="M245" i="34"/>
  <c r="K245" i="34"/>
  <c r="M244" i="34"/>
  <c r="K244" i="34"/>
  <c r="M243" i="34"/>
  <c r="K243" i="34"/>
  <c r="M242" i="34"/>
  <c r="K242" i="34"/>
  <c r="M241" i="34"/>
  <c r="K241" i="34"/>
  <c r="M240" i="34"/>
  <c r="K240" i="34"/>
  <c r="M239" i="34"/>
  <c r="K239" i="34"/>
  <c r="M238" i="34"/>
  <c r="K238" i="34"/>
  <c r="M237" i="34"/>
  <c r="K237" i="34"/>
  <c r="M236" i="34"/>
  <c r="K236" i="34"/>
  <c r="M235" i="34"/>
  <c r="K235" i="34"/>
  <c r="M234" i="34"/>
  <c r="K234" i="34"/>
  <c r="M233" i="34"/>
  <c r="K233" i="34"/>
  <c r="M232" i="34"/>
  <c r="K232" i="34"/>
  <c r="M231" i="34"/>
  <c r="K231" i="34"/>
  <c r="M230" i="34"/>
  <c r="K230" i="34"/>
  <c r="M229" i="34"/>
  <c r="K229" i="34"/>
  <c r="M228" i="34"/>
  <c r="K228" i="34"/>
  <c r="M227" i="34"/>
  <c r="K227" i="34"/>
  <c r="M226" i="34"/>
  <c r="K226" i="34"/>
  <c r="M225" i="34"/>
  <c r="K225" i="34"/>
  <c r="M224" i="34"/>
  <c r="K224" i="34"/>
  <c r="M223" i="34"/>
  <c r="K223" i="34"/>
  <c r="M222" i="34"/>
  <c r="K222" i="34"/>
  <c r="M221" i="34"/>
  <c r="K221" i="34"/>
  <c r="M220" i="34"/>
  <c r="K220" i="34"/>
  <c r="M219" i="34"/>
  <c r="K219" i="34"/>
  <c r="M218" i="34"/>
  <c r="K218" i="34"/>
  <c r="M217" i="34"/>
  <c r="K217" i="34"/>
  <c r="M216" i="34"/>
  <c r="K216" i="34"/>
  <c r="M215" i="34"/>
  <c r="K215" i="34"/>
  <c r="M214" i="34"/>
  <c r="K214" i="34"/>
  <c r="M213" i="34"/>
  <c r="K213" i="34"/>
  <c r="M212" i="34"/>
  <c r="K212" i="34"/>
  <c r="M211" i="34"/>
  <c r="K211" i="34"/>
  <c r="M210" i="34"/>
  <c r="K210" i="34"/>
  <c r="M209" i="34"/>
  <c r="K209" i="34"/>
  <c r="M208" i="34"/>
  <c r="K208" i="34"/>
  <c r="M207" i="34"/>
  <c r="K207" i="34"/>
  <c r="M206" i="34"/>
  <c r="K206" i="34"/>
  <c r="M205" i="34"/>
  <c r="K205" i="34"/>
  <c r="M204" i="34"/>
  <c r="K204" i="34"/>
  <c r="M203" i="34"/>
  <c r="K203" i="34"/>
  <c r="M202" i="34"/>
  <c r="K202" i="34"/>
  <c r="M201" i="34"/>
  <c r="K201" i="34"/>
  <c r="M200" i="34"/>
  <c r="K200" i="34"/>
  <c r="M199" i="34"/>
  <c r="K199" i="34"/>
  <c r="M198" i="34"/>
  <c r="K198" i="34"/>
  <c r="M197" i="34"/>
  <c r="K197" i="34"/>
  <c r="M196" i="34"/>
  <c r="K196" i="34"/>
  <c r="M195" i="34"/>
  <c r="K195" i="34"/>
  <c r="M194" i="34"/>
  <c r="K194" i="34"/>
  <c r="M193" i="34"/>
  <c r="K193" i="34"/>
  <c r="M192" i="34"/>
  <c r="K192" i="34"/>
  <c r="M191" i="34"/>
  <c r="K191" i="34"/>
  <c r="M190" i="34"/>
  <c r="K190" i="34"/>
  <c r="M189" i="34"/>
  <c r="K189" i="34"/>
  <c r="M188" i="34"/>
  <c r="K188" i="34"/>
  <c r="M187" i="34"/>
  <c r="K187" i="34"/>
  <c r="M186" i="34"/>
  <c r="K186" i="34"/>
  <c r="M185" i="34"/>
  <c r="K185" i="34"/>
  <c r="M184" i="34"/>
  <c r="K184" i="34"/>
  <c r="M183" i="34"/>
  <c r="K183" i="34"/>
  <c r="M182" i="34"/>
  <c r="K182" i="34"/>
  <c r="M181" i="34"/>
  <c r="K181" i="34"/>
  <c r="M180" i="34"/>
  <c r="K180" i="34"/>
  <c r="M179" i="34"/>
  <c r="K179" i="34"/>
  <c r="M178" i="34"/>
  <c r="K178" i="34"/>
  <c r="M177" i="34"/>
  <c r="K177" i="34"/>
  <c r="M176" i="34"/>
  <c r="K176" i="34"/>
  <c r="M175" i="34"/>
  <c r="K175" i="34"/>
  <c r="M174" i="34"/>
  <c r="K174" i="34"/>
  <c r="M173" i="34"/>
  <c r="K173" i="34"/>
  <c r="M172" i="34"/>
  <c r="K172" i="34"/>
  <c r="M171" i="34"/>
  <c r="K171" i="34"/>
  <c r="M170" i="34"/>
  <c r="K170" i="34"/>
  <c r="M169" i="34"/>
  <c r="K169" i="34"/>
  <c r="M168" i="34"/>
  <c r="K168" i="34"/>
  <c r="M167" i="34"/>
  <c r="K167" i="34"/>
  <c r="M166" i="34"/>
  <c r="K166" i="34"/>
  <c r="M165" i="34"/>
  <c r="K165" i="34"/>
  <c r="M164" i="34"/>
  <c r="K164" i="34"/>
  <c r="M163" i="34"/>
  <c r="K163" i="34"/>
  <c r="M162" i="34"/>
  <c r="K162" i="34"/>
  <c r="M161" i="34"/>
  <c r="K161" i="34"/>
  <c r="M160" i="34"/>
  <c r="K160" i="34"/>
  <c r="M159" i="34"/>
  <c r="K159" i="34"/>
  <c r="M158" i="34"/>
  <c r="K158" i="34"/>
  <c r="M157" i="34"/>
  <c r="K157" i="34"/>
  <c r="M156" i="34"/>
  <c r="K156" i="34"/>
  <c r="M155" i="34"/>
  <c r="K155" i="34"/>
  <c r="M154" i="34"/>
  <c r="K154" i="34"/>
  <c r="M153" i="34"/>
  <c r="K153" i="34"/>
  <c r="M152" i="34"/>
  <c r="K152" i="34"/>
  <c r="M151" i="34"/>
  <c r="K151" i="34"/>
  <c r="M150" i="34"/>
  <c r="K150" i="34"/>
  <c r="M149" i="34"/>
  <c r="K149" i="34"/>
  <c r="M148" i="34"/>
  <c r="K148" i="34"/>
  <c r="M147" i="34"/>
  <c r="K147" i="34"/>
  <c r="M146" i="34"/>
  <c r="K146" i="34"/>
  <c r="M145" i="34"/>
  <c r="K145" i="34"/>
  <c r="M144" i="34"/>
  <c r="K144" i="34"/>
  <c r="M143" i="34"/>
  <c r="K143" i="34"/>
  <c r="M142" i="34"/>
  <c r="K142" i="34"/>
  <c r="M141" i="34"/>
  <c r="K141" i="34"/>
  <c r="M140" i="34"/>
  <c r="K140" i="34"/>
  <c r="M139" i="34"/>
  <c r="K139" i="34"/>
  <c r="M138" i="34"/>
  <c r="K138" i="34"/>
  <c r="M137" i="34"/>
  <c r="K137" i="34"/>
  <c r="M136" i="34"/>
  <c r="K136" i="34"/>
  <c r="M135" i="34"/>
  <c r="K135" i="34"/>
  <c r="M134" i="34"/>
  <c r="K134" i="34"/>
  <c r="M133" i="34"/>
  <c r="K133" i="34"/>
  <c r="M132" i="34"/>
  <c r="K132" i="34"/>
  <c r="M131" i="34"/>
  <c r="K131" i="34"/>
  <c r="M130" i="34"/>
  <c r="K130" i="34"/>
  <c r="M129" i="34"/>
  <c r="K129" i="34"/>
  <c r="M128" i="34"/>
  <c r="K128" i="34"/>
  <c r="M127" i="34"/>
  <c r="K127" i="34"/>
  <c r="M126" i="34"/>
  <c r="K126" i="34"/>
  <c r="M125" i="34"/>
  <c r="K125" i="34"/>
  <c r="M124" i="34"/>
  <c r="K124" i="34"/>
  <c r="M123" i="34"/>
  <c r="K123" i="34"/>
  <c r="M122" i="34"/>
  <c r="K122" i="34"/>
  <c r="M121" i="34"/>
  <c r="K121" i="34"/>
  <c r="M120" i="34"/>
  <c r="K120" i="34"/>
  <c r="M119" i="34"/>
  <c r="K119" i="34"/>
  <c r="M118" i="34"/>
  <c r="K118" i="34"/>
  <c r="M117" i="34"/>
  <c r="K117" i="34"/>
  <c r="M116" i="34"/>
  <c r="K116" i="34"/>
  <c r="M115" i="34"/>
  <c r="K115" i="34"/>
  <c r="M114" i="34"/>
  <c r="K114" i="34"/>
  <c r="M113" i="34"/>
  <c r="K113" i="34"/>
  <c r="M112" i="34"/>
  <c r="K112" i="34"/>
  <c r="M111" i="34"/>
  <c r="K111" i="34"/>
  <c r="M110" i="34"/>
  <c r="K110" i="34"/>
  <c r="M109" i="34"/>
  <c r="K109" i="34"/>
  <c r="M108" i="34"/>
  <c r="K108" i="34"/>
  <c r="M107" i="34"/>
  <c r="K107" i="34"/>
  <c r="M106" i="34"/>
  <c r="K106" i="34"/>
  <c r="M105" i="34"/>
  <c r="K105" i="34"/>
  <c r="M104" i="34"/>
  <c r="K104" i="34"/>
  <c r="M103" i="34"/>
  <c r="K103" i="34"/>
  <c r="M102" i="34"/>
  <c r="K102" i="34"/>
  <c r="M101" i="34"/>
  <c r="K101" i="34"/>
  <c r="M100" i="34"/>
  <c r="K100" i="34"/>
  <c r="M99" i="34"/>
  <c r="K99" i="34"/>
  <c r="M98" i="34"/>
  <c r="K98" i="34"/>
  <c r="M97" i="34"/>
  <c r="K97" i="34"/>
  <c r="M96" i="34"/>
  <c r="K96" i="34"/>
  <c r="M95" i="34"/>
  <c r="K95" i="34"/>
  <c r="L93" i="34"/>
  <c r="B89" i="34"/>
  <c r="H89" i="34"/>
  <c r="G39" i="41" s="1"/>
  <c r="F89" i="34"/>
  <c r="E89" i="34"/>
  <c r="D39" i="41" s="1"/>
  <c r="M268" i="33"/>
  <c r="K268" i="33"/>
  <c r="M267" i="33"/>
  <c r="K267" i="33"/>
  <c r="M266" i="33"/>
  <c r="K266" i="33"/>
  <c r="M265" i="33"/>
  <c r="K265" i="33"/>
  <c r="M264" i="33"/>
  <c r="K264" i="33"/>
  <c r="M263" i="33"/>
  <c r="K263" i="33"/>
  <c r="M262" i="33"/>
  <c r="K262" i="33"/>
  <c r="M261" i="33"/>
  <c r="K261" i="33"/>
  <c r="M260" i="33"/>
  <c r="K260" i="33"/>
  <c r="M259" i="33"/>
  <c r="K259" i="33"/>
  <c r="M258" i="33"/>
  <c r="K258" i="33"/>
  <c r="M257" i="33"/>
  <c r="K257" i="33"/>
  <c r="M256" i="33"/>
  <c r="K256" i="33"/>
  <c r="M255" i="33"/>
  <c r="K255" i="33"/>
  <c r="M254" i="33"/>
  <c r="K254" i="33"/>
  <c r="M253" i="33"/>
  <c r="K253" i="33"/>
  <c r="M252" i="33"/>
  <c r="K252" i="33"/>
  <c r="M251" i="33"/>
  <c r="K251" i="33"/>
  <c r="M250" i="33"/>
  <c r="K250" i="33"/>
  <c r="M249" i="33"/>
  <c r="K249" i="33"/>
  <c r="M248" i="33"/>
  <c r="K248" i="33"/>
  <c r="M247" i="33"/>
  <c r="K247" i="33"/>
  <c r="M246" i="33"/>
  <c r="K246" i="33"/>
  <c r="M245" i="33"/>
  <c r="K245" i="33"/>
  <c r="M244" i="33"/>
  <c r="K244" i="33"/>
  <c r="M243" i="33"/>
  <c r="K243" i="33"/>
  <c r="M242" i="33"/>
  <c r="K242" i="33"/>
  <c r="M241" i="33"/>
  <c r="K241" i="33"/>
  <c r="M240" i="33"/>
  <c r="K240" i="33"/>
  <c r="M239" i="33"/>
  <c r="K239" i="33"/>
  <c r="M238" i="33"/>
  <c r="K238" i="33"/>
  <c r="M237" i="33"/>
  <c r="K237" i="33"/>
  <c r="M236" i="33"/>
  <c r="K236" i="33"/>
  <c r="M235" i="33"/>
  <c r="K235" i="33"/>
  <c r="M234" i="33"/>
  <c r="K234" i="33"/>
  <c r="M233" i="33"/>
  <c r="K233" i="33"/>
  <c r="M232" i="33"/>
  <c r="K232" i="33"/>
  <c r="M231" i="33"/>
  <c r="K231" i="33"/>
  <c r="M230" i="33"/>
  <c r="K230" i="33"/>
  <c r="M229" i="33"/>
  <c r="K229" i="33"/>
  <c r="M228" i="33"/>
  <c r="K228" i="33"/>
  <c r="M227" i="33"/>
  <c r="K227" i="33"/>
  <c r="M226" i="33"/>
  <c r="K226" i="33"/>
  <c r="M225" i="33"/>
  <c r="K225" i="33"/>
  <c r="M224" i="33"/>
  <c r="K224" i="33"/>
  <c r="M223" i="33"/>
  <c r="K223" i="33"/>
  <c r="M222" i="33"/>
  <c r="K222" i="33"/>
  <c r="M221" i="33"/>
  <c r="K221" i="33"/>
  <c r="M220" i="33"/>
  <c r="K220" i="33"/>
  <c r="M219" i="33"/>
  <c r="K219" i="33"/>
  <c r="M218" i="33"/>
  <c r="K218" i="33"/>
  <c r="M217" i="33"/>
  <c r="K217" i="33"/>
  <c r="M216" i="33"/>
  <c r="K216" i="33"/>
  <c r="M215" i="33"/>
  <c r="K215" i="33"/>
  <c r="M214" i="33"/>
  <c r="K214" i="33"/>
  <c r="M213" i="33"/>
  <c r="K213" i="33"/>
  <c r="M212" i="33"/>
  <c r="K212" i="33"/>
  <c r="M211" i="33"/>
  <c r="K211" i="33"/>
  <c r="M210" i="33"/>
  <c r="K210" i="33"/>
  <c r="M209" i="33"/>
  <c r="K209" i="33"/>
  <c r="M208" i="33"/>
  <c r="K208" i="33"/>
  <c r="M207" i="33"/>
  <c r="K207" i="33"/>
  <c r="M206" i="33"/>
  <c r="K206" i="33"/>
  <c r="M205" i="33"/>
  <c r="K205" i="33"/>
  <c r="M204" i="33"/>
  <c r="K204" i="33"/>
  <c r="M203" i="33"/>
  <c r="K203" i="33"/>
  <c r="M202" i="33"/>
  <c r="K202" i="33"/>
  <c r="M201" i="33"/>
  <c r="K201" i="33"/>
  <c r="M200" i="33"/>
  <c r="K200" i="33"/>
  <c r="M199" i="33"/>
  <c r="K199" i="33"/>
  <c r="M198" i="33"/>
  <c r="K198" i="33"/>
  <c r="M197" i="33"/>
  <c r="K197" i="33"/>
  <c r="M196" i="33"/>
  <c r="K196" i="33"/>
  <c r="M195" i="33"/>
  <c r="K195" i="33"/>
  <c r="M194" i="33"/>
  <c r="K194" i="33"/>
  <c r="M193" i="33"/>
  <c r="K193" i="33"/>
  <c r="M192" i="33"/>
  <c r="K192" i="33"/>
  <c r="M191" i="33"/>
  <c r="K191" i="33"/>
  <c r="M190" i="33"/>
  <c r="K190" i="33"/>
  <c r="M189" i="33"/>
  <c r="K189" i="33"/>
  <c r="M188" i="33"/>
  <c r="K188" i="33"/>
  <c r="M187" i="33"/>
  <c r="K187" i="33"/>
  <c r="M186" i="33"/>
  <c r="K186" i="33"/>
  <c r="M185" i="33"/>
  <c r="K185" i="33"/>
  <c r="M184" i="33"/>
  <c r="K184" i="33"/>
  <c r="M183" i="33"/>
  <c r="K183" i="33"/>
  <c r="M182" i="33"/>
  <c r="K182" i="33"/>
  <c r="M181" i="33"/>
  <c r="K181" i="33"/>
  <c r="M180" i="33"/>
  <c r="K180" i="33"/>
  <c r="M179" i="33"/>
  <c r="K179" i="33"/>
  <c r="M178" i="33"/>
  <c r="K178" i="33"/>
  <c r="M177" i="33"/>
  <c r="K177" i="33"/>
  <c r="M176" i="33"/>
  <c r="K176" i="33"/>
  <c r="M175" i="33"/>
  <c r="K175" i="33"/>
  <c r="M174" i="33"/>
  <c r="K174" i="33"/>
  <c r="M173" i="33"/>
  <c r="K173" i="33"/>
  <c r="M172" i="33"/>
  <c r="K172" i="33"/>
  <c r="M171" i="33"/>
  <c r="K171" i="33"/>
  <c r="M170" i="33"/>
  <c r="K170" i="33"/>
  <c r="M169" i="33"/>
  <c r="K169" i="33"/>
  <c r="M168" i="33"/>
  <c r="K168" i="33"/>
  <c r="M167" i="33"/>
  <c r="K167" i="33"/>
  <c r="M166" i="33"/>
  <c r="K166" i="33"/>
  <c r="M165" i="33"/>
  <c r="K165" i="33"/>
  <c r="M164" i="33"/>
  <c r="K164" i="33"/>
  <c r="M163" i="33"/>
  <c r="K163" i="33"/>
  <c r="M162" i="33"/>
  <c r="K162" i="33"/>
  <c r="M161" i="33"/>
  <c r="K161" i="33"/>
  <c r="M160" i="33"/>
  <c r="K160" i="33"/>
  <c r="M159" i="33"/>
  <c r="K159" i="33"/>
  <c r="M158" i="33"/>
  <c r="K158" i="33"/>
  <c r="M157" i="33"/>
  <c r="K157" i="33"/>
  <c r="M156" i="33"/>
  <c r="K156" i="33"/>
  <c r="M155" i="33"/>
  <c r="K155" i="33"/>
  <c r="M154" i="33"/>
  <c r="K154" i="33"/>
  <c r="M153" i="33"/>
  <c r="K153" i="33"/>
  <c r="M152" i="33"/>
  <c r="K152" i="33"/>
  <c r="M151" i="33"/>
  <c r="K151" i="33"/>
  <c r="M150" i="33"/>
  <c r="K150" i="33"/>
  <c r="M149" i="33"/>
  <c r="K149" i="33"/>
  <c r="M148" i="33"/>
  <c r="K148" i="33"/>
  <c r="M147" i="33"/>
  <c r="K147" i="33"/>
  <c r="M146" i="33"/>
  <c r="K146" i="33"/>
  <c r="M145" i="33"/>
  <c r="K145" i="33"/>
  <c r="M144" i="33"/>
  <c r="K144" i="33"/>
  <c r="M143" i="33"/>
  <c r="K143" i="33"/>
  <c r="M142" i="33"/>
  <c r="K142" i="33"/>
  <c r="M141" i="33"/>
  <c r="K141" i="33"/>
  <c r="M140" i="33"/>
  <c r="K140" i="33"/>
  <c r="M139" i="33"/>
  <c r="K139" i="33"/>
  <c r="M138" i="33"/>
  <c r="K138" i="33"/>
  <c r="M137" i="33"/>
  <c r="K137" i="33"/>
  <c r="M136" i="33"/>
  <c r="K136" i="33"/>
  <c r="M135" i="33"/>
  <c r="K135" i="33"/>
  <c r="M134" i="33"/>
  <c r="K134" i="33"/>
  <c r="M133" i="33"/>
  <c r="K133" i="33"/>
  <c r="M132" i="33"/>
  <c r="K132" i="33"/>
  <c r="M131" i="33"/>
  <c r="K131" i="33"/>
  <c r="M130" i="33"/>
  <c r="K130" i="33"/>
  <c r="M129" i="33"/>
  <c r="K129" i="33"/>
  <c r="M128" i="33"/>
  <c r="K128" i="33"/>
  <c r="M127" i="33"/>
  <c r="K127" i="33"/>
  <c r="M126" i="33"/>
  <c r="K126" i="33"/>
  <c r="M125" i="33"/>
  <c r="K125" i="33"/>
  <c r="M124" i="33"/>
  <c r="K124" i="33"/>
  <c r="M123" i="33"/>
  <c r="K123" i="33"/>
  <c r="M122" i="33"/>
  <c r="K122" i="33"/>
  <c r="M121" i="33"/>
  <c r="K121" i="33"/>
  <c r="M120" i="33"/>
  <c r="K120" i="33"/>
  <c r="M119" i="33"/>
  <c r="K119" i="33"/>
  <c r="M118" i="33"/>
  <c r="K118" i="33"/>
  <c r="M117" i="33"/>
  <c r="K117" i="33"/>
  <c r="M116" i="33"/>
  <c r="K116" i="33"/>
  <c r="M115" i="33"/>
  <c r="K115" i="33"/>
  <c r="M114" i="33"/>
  <c r="K114" i="33"/>
  <c r="M113" i="33"/>
  <c r="K113" i="33"/>
  <c r="M112" i="33"/>
  <c r="K112" i="33"/>
  <c r="M111" i="33"/>
  <c r="K111" i="33"/>
  <c r="M110" i="33"/>
  <c r="K110" i="33"/>
  <c r="M109" i="33"/>
  <c r="K109" i="33"/>
  <c r="M108" i="33"/>
  <c r="K108" i="33"/>
  <c r="M107" i="33"/>
  <c r="K107" i="33"/>
  <c r="M106" i="33"/>
  <c r="K106" i="33"/>
  <c r="M105" i="33"/>
  <c r="K105" i="33"/>
  <c r="M104" i="33"/>
  <c r="K104" i="33"/>
  <c r="M103" i="33"/>
  <c r="K103" i="33"/>
  <c r="M102" i="33"/>
  <c r="K102" i="33"/>
  <c r="M101" i="33"/>
  <c r="K101" i="33"/>
  <c r="M100" i="33"/>
  <c r="K100" i="33"/>
  <c r="M99" i="33"/>
  <c r="K99" i="33"/>
  <c r="M98" i="33"/>
  <c r="K98" i="33"/>
  <c r="M97" i="33"/>
  <c r="K97" i="33"/>
  <c r="M96" i="33"/>
  <c r="K96" i="33"/>
  <c r="M95" i="33"/>
  <c r="K95" i="33"/>
  <c r="L93" i="33"/>
  <c r="B89" i="33"/>
  <c r="H89" i="33"/>
  <c r="G38" i="41" s="1"/>
  <c r="F89" i="33"/>
  <c r="M268" i="32"/>
  <c r="K268" i="32"/>
  <c r="M267" i="32"/>
  <c r="K267" i="32"/>
  <c r="M266" i="32"/>
  <c r="K266" i="32"/>
  <c r="M265" i="32"/>
  <c r="K265" i="32"/>
  <c r="M264" i="32"/>
  <c r="K264" i="32"/>
  <c r="M263" i="32"/>
  <c r="K263" i="32"/>
  <c r="M262" i="32"/>
  <c r="K262" i="32"/>
  <c r="M261" i="32"/>
  <c r="K261" i="32"/>
  <c r="M260" i="32"/>
  <c r="K260" i="32"/>
  <c r="M259" i="32"/>
  <c r="K259" i="32"/>
  <c r="M258" i="32"/>
  <c r="K258" i="32"/>
  <c r="M257" i="32"/>
  <c r="K257" i="32"/>
  <c r="M256" i="32"/>
  <c r="K256" i="32"/>
  <c r="M255" i="32"/>
  <c r="K255" i="32"/>
  <c r="M254" i="32"/>
  <c r="K254" i="32"/>
  <c r="M253" i="32"/>
  <c r="K253" i="32"/>
  <c r="M252" i="32"/>
  <c r="K252" i="32"/>
  <c r="M251" i="32"/>
  <c r="K251" i="32"/>
  <c r="M250" i="32"/>
  <c r="K250" i="32"/>
  <c r="M249" i="32"/>
  <c r="K249" i="32"/>
  <c r="M248" i="32"/>
  <c r="K248" i="32"/>
  <c r="M247" i="32"/>
  <c r="K247" i="32"/>
  <c r="M246" i="32"/>
  <c r="K246" i="32"/>
  <c r="M245" i="32"/>
  <c r="K245" i="32"/>
  <c r="M244" i="32"/>
  <c r="K244" i="32"/>
  <c r="M243" i="32"/>
  <c r="K243" i="32"/>
  <c r="M242" i="32"/>
  <c r="K242" i="32"/>
  <c r="M241" i="32"/>
  <c r="K241" i="32"/>
  <c r="M240" i="32"/>
  <c r="K240" i="32"/>
  <c r="M239" i="32"/>
  <c r="K239" i="32"/>
  <c r="M238" i="32"/>
  <c r="K238" i="32"/>
  <c r="M237" i="32"/>
  <c r="K237" i="32"/>
  <c r="M236" i="32"/>
  <c r="K236" i="32"/>
  <c r="M235" i="32"/>
  <c r="K235" i="32"/>
  <c r="M234" i="32"/>
  <c r="K234" i="32"/>
  <c r="M233" i="32"/>
  <c r="K233" i="32"/>
  <c r="M232" i="32"/>
  <c r="K232" i="32"/>
  <c r="M231" i="32"/>
  <c r="K231" i="32"/>
  <c r="M230" i="32"/>
  <c r="K230" i="32"/>
  <c r="M229" i="32"/>
  <c r="K229" i="32"/>
  <c r="M228" i="32"/>
  <c r="K228" i="32"/>
  <c r="M227" i="32"/>
  <c r="K227" i="32"/>
  <c r="M226" i="32"/>
  <c r="K226" i="32"/>
  <c r="M225" i="32"/>
  <c r="K225" i="32"/>
  <c r="M224" i="32"/>
  <c r="K224" i="32"/>
  <c r="M223" i="32"/>
  <c r="K223" i="32"/>
  <c r="M222" i="32"/>
  <c r="K222" i="32"/>
  <c r="M221" i="32"/>
  <c r="K221" i="32"/>
  <c r="M220" i="32"/>
  <c r="K220" i="32"/>
  <c r="M219" i="32"/>
  <c r="K219" i="32"/>
  <c r="M218" i="32"/>
  <c r="K218" i="32"/>
  <c r="M217" i="32"/>
  <c r="K217" i="32"/>
  <c r="M216" i="32"/>
  <c r="K216" i="32"/>
  <c r="M215" i="32"/>
  <c r="K215" i="32"/>
  <c r="M214" i="32"/>
  <c r="K214" i="32"/>
  <c r="M213" i="32"/>
  <c r="K213" i="32"/>
  <c r="M212" i="32"/>
  <c r="K212" i="32"/>
  <c r="M211" i="32"/>
  <c r="K211" i="32"/>
  <c r="M210" i="32"/>
  <c r="K210" i="32"/>
  <c r="M209" i="32"/>
  <c r="K209" i="32"/>
  <c r="M208" i="32"/>
  <c r="K208" i="32"/>
  <c r="M207" i="32"/>
  <c r="K207" i="32"/>
  <c r="M206" i="32"/>
  <c r="K206" i="32"/>
  <c r="M205" i="32"/>
  <c r="K205" i="32"/>
  <c r="M204" i="32"/>
  <c r="K204" i="32"/>
  <c r="M203" i="32"/>
  <c r="K203" i="32"/>
  <c r="M202" i="32"/>
  <c r="K202" i="32"/>
  <c r="M201" i="32"/>
  <c r="K201" i="32"/>
  <c r="M200" i="32"/>
  <c r="K200" i="32"/>
  <c r="M199" i="32"/>
  <c r="K199" i="32"/>
  <c r="M198" i="32"/>
  <c r="K198" i="32"/>
  <c r="M197" i="32"/>
  <c r="K197" i="32"/>
  <c r="M196" i="32"/>
  <c r="K196" i="32"/>
  <c r="M195" i="32"/>
  <c r="K195" i="32"/>
  <c r="M194" i="32"/>
  <c r="K194" i="32"/>
  <c r="M193" i="32"/>
  <c r="K193" i="32"/>
  <c r="M192" i="32"/>
  <c r="K192" i="32"/>
  <c r="M191" i="32"/>
  <c r="K191" i="32"/>
  <c r="M190" i="32"/>
  <c r="K190" i="32"/>
  <c r="M189" i="32"/>
  <c r="K189" i="32"/>
  <c r="M188" i="32"/>
  <c r="K188" i="32"/>
  <c r="M187" i="32"/>
  <c r="K187" i="32"/>
  <c r="M186" i="32"/>
  <c r="K186" i="32"/>
  <c r="M185" i="32"/>
  <c r="K185" i="32"/>
  <c r="M184" i="32"/>
  <c r="K184" i="32"/>
  <c r="M183" i="32"/>
  <c r="K183" i="32"/>
  <c r="M182" i="32"/>
  <c r="K182" i="32"/>
  <c r="M181" i="32"/>
  <c r="K181" i="32"/>
  <c r="M180" i="32"/>
  <c r="K180" i="32"/>
  <c r="M179" i="32"/>
  <c r="K179" i="32"/>
  <c r="M178" i="32"/>
  <c r="K178" i="32"/>
  <c r="M177" i="32"/>
  <c r="K177" i="32"/>
  <c r="M176" i="32"/>
  <c r="K176" i="32"/>
  <c r="M175" i="32"/>
  <c r="K175" i="32"/>
  <c r="M174" i="32"/>
  <c r="K174" i="32"/>
  <c r="M173" i="32"/>
  <c r="K173" i="32"/>
  <c r="M172" i="32"/>
  <c r="K172" i="32"/>
  <c r="M171" i="32"/>
  <c r="K171" i="32"/>
  <c r="M170" i="32"/>
  <c r="K170" i="32"/>
  <c r="M169" i="32"/>
  <c r="K169" i="32"/>
  <c r="M168" i="32"/>
  <c r="K168" i="32"/>
  <c r="M167" i="32"/>
  <c r="K167" i="32"/>
  <c r="M166" i="32"/>
  <c r="K166" i="32"/>
  <c r="M165" i="32"/>
  <c r="K165" i="32"/>
  <c r="M164" i="32"/>
  <c r="K164" i="32"/>
  <c r="M163" i="32"/>
  <c r="K163" i="32"/>
  <c r="M162" i="32"/>
  <c r="K162" i="32"/>
  <c r="M161" i="32"/>
  <c r="K161" i="32"/>
  <c r="M160" i="32"/>
  <c r="K160" i="32"/>
  <c r="M159" i="32"/>
  <c r="K159" i="32"/>
  <c r="M158" i="32"/>
  <c r="K158" i="32"/>
  <c r="M157" i="32"/>
  <c r="K157" i="32"/>
  <c r="M156" i="32"/>
  <c r="K156" i="32"/>
  <c r="M155" i="32"/>
  <c r="K155" i="32"/>
  <c r="M154" i="32"/>
  <c r="K154" i="32"/>
  <c r="M153" i="32"/>
  <c r="K153" i="32"/>
  <c r="M152" i="32"/>
  <c r="K152" i="32"/>
  <c r="M151" i="32"/>
  <c r="K151" i="32"/>
  <c r="M150" i="32"/>
  <c r="K150" i="32"/>
  <c r="M149" i="32"/>
  <c r="K149" i="32"/>
  <c r="M148" i="32"/>
  <c r="K148" i="32"/>
  <c r="M147" i="32"/>
  <c r="K147" i="32"/>
  <c r="M146" i="32"/>
  <c r="K146" i="32"/>
  <c r="M145" i="32"/>
  <c r="K145" i="32"/>
  <c r="M144" i="32"/>
  <c r="K144" i="32"/>
  <c r="M143" i="32"/>
  <c r="K143" i="32"/>
  <c r="M142" i="32"/>
  <c r="K142" i="32"/>
  <c r="M141" i="32"/>
  <c r="K141" i="32"/>
  <c r="M140" i="32"/>
  <c r="K140" i="32"/>
  <c r="M139" i="32"/>
  <c r="K139" i="32"/>
  <c r="M138" i="32"/>
  <c r="K138" i="32"/>
  <c r="M137" i="32"/>
  <c r="K137" i="32"/>
  <c r="M136" i="32"/>
  <c r="K136" i="32"/>
  <c r="M135" i="32"/>
  <c r="K135" i="32"/>
  <c r="M134" i="32"/>
  <c r="K134" i="32"/>
  <c r="M133" i="32"/>
  <c r="K133" i="32"/>
  <c r="M132" i="32"/>
  <c r="K132" i="32"/>
  <c r="M131" i="32"/>
  <c r="K131" i="32"/>
  <c r="M130" i="32"/>
  <c r="K130" i="32"/>
  <c r="M129" i="32"/>
  <c r="K129" i="32"/>
  <c r="M128" i="32"/>
  <c r="K128" i="32"/>
  <c r="M127" i="32"/>
  <c r="K127" i="32"/>
  <c r="M126" i="32"/>
  <c r="K126" i="32"/>
  <c r="M125" i="32"/>
  <c r="K125" i="32"/>
  <c r="M124" i="32"/>
  <c r="K124" i="32"/>
  <c r="M123" i="32"/>
  <c r="K123" i="32"/>
  <c r="M122" i="32"/>
  <c r="K122" i="32"/>
  <c r="M121" i="32"/>
  <c r="K121" i="32"/>
  <c r="M120" i="32"/>
  <c r="K120" i="32"/>
  <c r="M119" i="32"/>
  <c r="K119" i="32"/>
  <c r="M118" i="32"/>
  <c r="K118" i="32"/>
  <c r="M117" i="32"/>
  <c r="K117" i="32"/>
  <c r="M116" i="32"/>
  <c r="K116" i="32"/>
  <c r="M115" i="32"/>
  <c r="K115" i="32"/>
  <c r="M114" i="32"/>
  <c r="K114" i="32"/>
  <c r="M113" i="32"/>
  <c r="K113" i="32"/>
  <c r="M112" i="32"/>
  <c r="K112" i="32"/>
  <c r="M111" i="32"/>
  <c r="K111" i="32"/>
  <c r="M110" i="32"/>
  <c r="K110" i="32"/>
  <c r="M109" i="32"/>
  <c r="K109" i="32"/>
  <c r="M108" i="32"/>
  <c r="K108" i="32"/>
  <c r="M107" i="32"/>
  <c r="K107" i="32"/>
  <c r="M106" i="32"/>
  <c r="K106" i="32"/>
  <c r="M105" i="32"/>
  <c r="K105" i="32"/>
  <c r="M104" i="32"/>
  <c r="K104" i="32"/>
  <c r="M103" i="32"/>
  <c r="K103" i="32"/>
  <c r="M102" i="32"/>
  <c r="K102" i="32"/>
  <c r="M101" i="32"/>
  <c r="K101" i="32"/>
  <c r="M100" i="32"/>
  <c r="K100" i="32"/>
  <c r="M99" i="32"/>
  <c r="K99" i="32"/>
  <c r="M98" i="32"/>
  <c r="K98" i="32"/>
  <c r="M97" i="32"/>
  <c r="K97" i="32"/>
  <c r="M96" i="32"/>
  <c r="K96" i="32"/>
  <c r="M95" i="32"/>
  <c r="K95" i="32"/>
  <c r="L93" i="32"/>
  <c r="F89" i="32"/>
  <c r="E37" i="41" s="1"/>
  <c r="E89" i="32"/>
  <c r="D37" i="41" s="1"/>
  <c r="B89" i="32"/>
  <c r="H89" i="32"/>
  <c r="G37" i="41" s="1"/>
  <c r="M268" i="31"/>
  <c r="K268" i="31"/>
  <c r="M267" i="31"/>
  <c r="K267" i="31"/>
  <c r="M266" i="31"/>
  <c r="K266" i="31"/>
  <c r="M265" i="31"/>
  <c r="K265" i="31"/>
  <c r="M264" i="31"/>
  <c r="K264" i="31"/>
  <c r="M263" i="31"/>
  <c r="K263" i="31"/>
  <c r="M262" i="31"/>
  <c r="K262" i="31"/>
  <c r="M261" i="31"/>
  <c r="K261" i="31"/>
  <c r="M260" i="31"/>
  <c r="K260" i="31"/>
  <c r="M259" i="31"/>
  <c r="K259" i="31"/>
  <c r="M258" i="31"/>
  <c r="K258" i="31"/>
  <c r="M257" i="31"/>
  <c r="K257" i="31"/>
  <c r="M256" i="31"/>
  <c r="K256" i="31"/>
  <c r="M255" i="31"/>
  <c r="K255" i="31"/>
  <c r="M254" i="31"/>
  <c r="K254" i="31"/>
  <c r="M253" i="31"/>
  <c r="K253" i="31"/>
  <c r="M252" i="31"/>
  <c r="K252" i="31"/>
  <c r="M251" i="31"/>
  <c r="K251" i="31"/>
  <c r="M250" i="31"/>
  <c r="K250" i="31"/>
  <c r="M249" i="31"/>
  <c r="K249" i="31"/>
  <c r="M248" i="31"/>
  <c r="K248" i="31"/>
  <c r="M247" i="31"/>
  <c r="K247" i="31"/>
  <c r="M246" i="31"/>
  <c r="K246" i="31"/>
  <c r="M245" i="31"/>
  <c r="K245" i="31"/>
  <c r="M244" i="31"/>
  <c r="K244" i="31"/>
  <c r="M243" i="31"/>
  <c r="K243" i="31"/>
  <c r="M242" i="31"/>
  <c r="K242" i="31"/>
  <c r="M241" i="31"/>
  <c r="K241" i="31"/>
  <c r="M240" i="31"/>
  <c r="K240" i="31"/>
  <c r="M239" i="31"/>
  <c r="K239" i="31"/>
  <c r="M238" i="31"/>
  <c r="K238" i="31"/>
  <c r="M237" i="31"/>
  <c r="K237" i="31"/>
  <c r="M236" i="31"/>
  <c r="K236" i="31"/>
  <c r="M235" i="31"/>
  <c r="K235" i="31"/>
  <c r="M234" i="31"/>
  <c r="K234" i="31"/>
  <c r="M233" i="31"/>
  <c r="K233" i="31"/>
  <c r="M232" i="31"/>
  <c r="K232" i="31"/>
  <c r="M231" i="31"/>
  <c r="K231" i="31"/>
  <c r="M230" i="31"/>
  <c r="K230" i="31"/>
  <c r="M229" i="31"/>
  <c r="K229" i="31"/>
  <c r="M228" i="31"/>
  <c r="K228" i="31"/>
  <c r="M227" i="31"/>
  <c r="K227" i="31"/>
  <c r="M226" i="31"/>
  <c r="K226" i="31"/>
  <c r="M225" i="31"/>
  <c r="K225" i="31"/>
  <c r="M224" i="31"/>
  <c r="K224" i="31"/>
  <c r="M223" i="31"/>
  <c r="K223" i="31"/>
  <c r="M222" i="31"/>
  <c r="K222" i="31"/>
  <c r="M221" i="31"/>
  <c r="K221" i="31"/>
  <c r="M220" i="31"/>
  <c r="K220" i="31"/>
  <c r="M219" i="31"/>
  <c r="K219" i="31"/>
  <c r="M218" i="31"/>
  <c r="K218" i="31"/>
  <c r="M217" i="31"/>
  <c r="K217" i="31"/>
  <c r="M216" i="31"/>
  <c r="K216" i="31"/>
  <c r="M215" i="31"/>
  <c r="K215" i="31"/>
  <c r="M214" i="31"/>
  <c r="K214" i="31"/>
  <c r="M213" i="31"/>
  <c r="K213" i="31"/>
  <c r="M212" i="31"/>
  <c r="K212" i="31"/>
  <c r="M211" i="31"/>
  <c r="K211" i="31"/>
  <c r="M210" i="31"/>
  <c r="K210" i="31"/>
  <c r="M209" i="31"/>
  <c r="K209" i="31"/>
  <c r="M208" i="31"/>
  <c r="K208" i="31"/>
  <c r="M207" i="31"/>
  <c r="K207" i="31"/>
  <c r="M206" i="31"/>
  <c r="K206" i="31"/>
  <c r="M205" i="31"/>
  <c r="K205" i="31"/>
  <c r="M204" i="31"/>
  <c r="K204" i="31"/>
  <c r="M203" i="31"/>
  <c r="K203" i="31"/>
  <c r="M202" i="31"/>
  <c r="K202" i="31"/>
  <c r="M201" i="31"/>
  <c r="K201" i="31"/>
  <c r="M200" i="31"/>
  <c r="K200" i="31"/>
  <c r="M199" i="31"/>
  <c r="K199" i="31"/>
  <c r="M198" i="31"/>
  <c r="K198" i="31"/>
  <c r="M197" i="31"/>
  <c r="K197" i="31"/>
  <c r="M196" i="31"/>
  <c r="K196" i="31"/>
  <c r="M195" i="31"/>
  <c r="K195" i="31"/>
  <c r="M194" i="31"/>
  <c r="K194" i="31"/>
  <c r="M193" i="31"/>
  <c r="K193" i="31"/>
  <c r="M192" i="31"/>
  <c r="K192" i="31"/>
  <c r="M191" i="31"/>
  <c r="K191" i="31"/>
  <c r="M190" i="31"/>
  <c r="K190" i="31"/>
  <c r="M189" i="31"/>
  <c r="K189" i="31"/>
  <c r="M188" i="31"/>
  <c r="K188" i="31"/>
  <c r="M187" i="31"/>
  <c r="K187" i="31"/>
  <c r="M186" i="31"/>
  <c r="K186" i="31"/>
  <c r="M185" i="31"/>
  <c r="K185" i="31"/>
  <c r="M184" i="31"/>
  <c r="K184" i="31"/>
  <c r="M183" i="31"/>
  <c r="K183" i="31"/>
  <c r="M182" i="31"/>
  <c r="K182" i="31"/>
  <c r="M181" i="31"/>
  <c r="K181" i="31"/>
  <c r="M180" i="31"/>
  <c r="K180" i="31"/>
  <c r="M179" i="31"/>
  <c r="K179" i="31"/>
  <c r="M178" i="31"/>
  <c r="K178" i="31"/>
  <c r="M177" i="31"/>
  <c r="K177" i="31"/>
  <c r="M176" i="31"/>
  <c r="K176" i="31"/>
  <c r="M175" i="31"/>
  <c r="K175" i="31"/>
  <c r="M174" i="31"/>
  <c r="K174" i="31"/>
  <c r="M173" i="31"/>
  <c r="K173" i="31"/>
  <c r="M172" i="31"/>
  <c r="K172" i="31"/>
  <c r="M171" i="31"/>
  <c r="K171" i="31"/>
  <c r="M170" i="31"/>
  <c r="K170" i="31"/>
  <c r="M169" i="31"/>
  <c r="K169" i="31"/>
  <c r="M168" i="31"/>
  <c r="K168" i="31"/>
  <c r="M167" i="31"/>
  <c r="K167" i="31"/>
  <c r="M166" i="31"/>
  <c r="K166" i="31"/>
  <c r="M165" i="31"/>
  <c r="K165" i="31"/>
  <c r="M164" i="31"/>
  <c r="K164" i="31"/>
  <c r="M163" i="31"/>
  <c r="K163" i="31"/>
  <c r="M162" i="31"/>
  <c r="K162" i="31"/>
  <c r="M161" i="31"/>
  <c r="K161" i="31"/>
  <c r="M160" i="31"/>
  <c r="K160" i="31"/>
  <c r="M159" i="31"/>
  <c r="K159" i="31"/>
  <c r="M158" i="31"/>
  <c r="K158" i="31"/>
  <c r="M157" i="31"/>
  <c r="K157" i="31"/>
  <c r="M156" i="31"/>
  <c r="K156" i="31"/>
  <c r="M155" i="31"/>
  <c r="K155" i="31"/>
  <c r="M154" i="31"/>
  <c r="K154" i="31"/>
  <c r="M153" i="31"/>
  <c r="K153" i="31"/>
  <c r="M152" i="31"/>
  <c r="K152" i="31"/>
  <c r="M151" i="31"/>
  <c r="K151" i="31"/>
  <c r="M150" i="31"/>
  <c r="K150" i="31"/>
  <c r="M149" i="31"/>
  <c r="K149" i="31"/>
  <c r="M148" i="31"/>
  <c r="K148" i="31"/>
  <c r="M147" i="31"/>
  <c r="K147" i="31"/>
  <c r="M146" i="31"/>
  <c r="K146" i="31"/>
  <c r="M145" i="31"/>
  <c r="K145" i="31"/>
  <c r="M144" i="31"/>
  <c r="K144" i="31"/>
  <c r="M143" i="31"/>
  <c r="K143" i="31"/>
  <c r="M142" i="31"/>
  <c r="K142" i="31"/>
  <c r="M141" i="31"/>
  <c r="K141" i="31"/>
  <c r="M140" i="31"/>
  <c r="K140" i="31"/>
  <c r="M139" i="31"/>
  <c r="K139" i="31"/>
  <c r="M138" i="31"/>
  <c r="K138" i="31"/>
  <c r="M137" i="31"/>
  <c r="K137" i="31"/>
  <c r="M136" i="31"/>
  <c r="K136" i="31"/>
  <c r="M135" i="31"/>
  <c r="K135" i="31"/>
  <c r="M134" i="31"/>
  <c r="K134" i="31"/>
  <c r="M133" i="31"/>
  <c r="K133" i="31"/>
  <c r="M132" i="31"/>
  <c r="K132" i="31"/>
  <c r="M131" i="31"/>
  <c r="K131" i="31"/>
  <c r="M130" i="31"/>
  <c r="K130" i="31"/>
  <c r="M129" i="31"/>
  <c r="K129" i="31"/>
  <c r="M128" i="31"/>
  <c r="K128" i="31"/>
  <c r="M127" i="31"/>
  <c r="K127" i="31"/>
  <c r="M126" i="31"/>
  <c r="K126" i="31"/>
  <c r="M125" i="31"/>
  <c r="K125" i="31"/>
  <c r="M124" i="31"/>
  <c r="K124" i="31"/>
  <c r="M123" i="31"/>
  <c r="K123" i="31"/>
  <c r="M122" i="31"/>
  <c r="K122" i="31"/>
  <c r="M121" i="31"/>
  <c r="K121" i="31"/>
  <c r="M120" i="31"/>
  <c r="K120" i="31"/>
  <c r="M119" i="31"/>
  <c r="K119" i="31"/>
  <c r="M118" i="31"/>
  <c r="K118" i="31"/>
  <c r="M117" i="31"/>
  <c r="K117" i="31"/>
  <c r="M116" i="31"/>
  <c r="K116" i="31"/>
  <c r="M115" i="31"/>
  <c r="K115" i="31"/>
  <c r="M114" i="31"/>
  <c r="K114" i="31"/>
  <c r="M113" i="31"/>
  <c r="K113" i="31"/>
  <c r="M112" i="31"/>
  <c r="K112" i="31"/>
  <c r="M111" i="31"/>
  <c r="K111" i="31"/>
  <c r="M110" i="31"/>
  <c r="K110" i="31"/>
  <c r="M109" i="31"/>
  <c r="K109" i="31"/>
  <c r="M108" i="31"/>
  <c r="K108" i="31"/>
  <c r="M107" i="31"/>
  <c r="K107" i="31"/>
  <c r="M106" i="31"/>
  <c r="K106" i="31"/>
  <c r="M105" i="31"/>
  <c r="K105" i="31"/>
  <c r="M104" i="31"/>
  <c r="K104" i="31"/>
  <c r="M103" i="31"/>
  <c r="K103" i="31"/>
  <c r="M102" i="31"/>
  <c r="K102" i="31"/>
  <c r="M101" i="31"/>
  <c r="K101" i="31"/>
  <c r="M100" i="31"/>
  <c r="K100" i="31"/>
  <c r="M99" i="31"/>
  <c r="K99" i="31"/>
  <c r="M98" i="31"/>
  <c r="K98" i="31"/>
  <c r="M97" i="31"/>
  <c r="K97" i="31"/>
  <c r="M96" i="31"/>
  <c r="K96" i="31"/>
  <c r="M95" i="31"/>
  <c r="K95" i="31"/>
  <c r="L93" i="31"/>
  <c r="B89" i="31"/>
  <c r="H89" i="31"/>
  <c r="G36" i="41" s="1"/>
  <c r="E89" i="31"/>
  <c r="D36" i="41" s="1"/>
  <c r="M268" i="30"/>
  <c r="K268" i="30"/>
  <c r="M267" i="30"/>
  <c r="K267" i="30"/>
  <c r="M266" i="30"/>
  <c r="K266" i="30"/>
  <c r="M265" i="30"/>
  <c r="K265" i="30"/>
  <c r="M264" i="30"/>
  <c r="K264" i="30"/>
  <c r="M263" i="30"/>
  <c r="K263" i="30"/>
  <c r="M262" i="30"/>
  <c r="K262" i="30"/>
  <c r="M261" i="30"/>
  <c r="K261" i="30"/>
  <c r="M260" i="30"/>
  <c r="K260" i="30"/>
  <c r="M259" i="30"/>
  <c r="K259" i="30"/>
  <c r="M258" i="30"/>
  <c r="K258" i="30"/>
  <c r="M257" i="30"/>
  <c r="K257" i="30"/>
  <c r="M256" i="30"/>
  <c r="K256" i="30"/>
  <c r="M255" i="30"/>
  <c r="K255" i="30"/>
  <c r="M254" i="30"/>
  <c r="K254" i="30"/>
  <c r="M253" i="30"/>
  <c r="K253" i="30"/>
  <c r="M252" i="30"/>
  <c r="K252" i="30"/>
  <c r="M251" i="30"/>
  <c r="K251" i="30"/>
  <c r="M250" i="30"/>
  <c r="K250" i="30"/>
  <c r="M249" i="30"/>
  <c r="K249" i="30"/>
  <c r="M248" i="30"/>
  <c r="K248" i="30"/>
  <c r="M247" i="30"/>
  <c r="K247" i="30"/>
  <c r="M246" i="30"/>
  <c r="K246" i="30"/>
  <c r="M245" i="30"/>
  <c r="K245" i="30"/>
  <c r="M244" i="30"/>
  <c r="K244" i="30"/>
  <c r="M243" i="30"/>
  <c r="K243" i="30"/>
  <c r="M242" i="30"/>
  <c r="K242" i="30"/>
  <c r="M241" i="30"/>
  <c r="K241" i="30"/>
  <c r="M240" i="30"/>
  <c r="K240" i="30"/>
  <c r="M239" i="30"/>
  <c r="K239" i="30"/>
  <c r="M238" i="30"/>
  <c r="K238" i="30"/>
  <c r="M237" i="30"/>
  <c r="K237" i="30"/>
  <c r="M236" i="30"/>
  <c r="K236" i="30"/>
  <c r="M235" i="30"/>
  <c r="K235" i="30"/>
  <c r="M234" i="30"/>
  <c r="K234" i="30"/>
  <c r="M233" i="30"/>
  <c r="K233" i="30"/>
  <c r="M232" i="30"/>
  <c r="K232" i="30"/>
  <c r="M231" i="30"/>
  <c r="K231" i="30"/>
  <c r="M230" i="30"/>
  <c r="K230" i="30"/>
  <c r="M229" i="30"/>
  <c r="K229" i="30"/>
  <c r="M228" i="30"/>
  <c r="K228" i="30"/>
  <c r="M227" i="30"/>
  <c r="K227" i="30"/>
  <c r="M226" i="30"/>
  <c r="K226" i="30"/>
  <c r="M225" i="30"/>
  <c r="K225" i="30"/>
  <c r="M224" i="30"/>
  <c r="K224" i="30"/>
  <c r="M223" i="30"/>
  <c r="K223" i="30"/>
  <c r="M222" i="30"/>
  <c r="K222" i="30"/>
  <c r="M221" i="30"/>
  <c r="K221" i="30"/>
  <c r="M220" i="30"/>
  <c r="K220" i="30"/>
  <c r="M219" i="30"/>
  <c r="K219" i="30"/>
  <c r="M218" i="30"/>
  <c r="K218" i="30"/>
  <c r="M217" i="30"/>
  <c r="K217" i="30"/>
  <c r="M216" i="30"/>
  <c r="K216" i="30"/>
  <c r="M215" i="30"/>
  <c r="K215" i="30"/>
  <c r="M214" i="30"/>
  <c r="K214" i="30"/>
  <c r="M213" i="30"/>
  <c r="K213" i="30"/>
  <c r="M212" i="30"/>
  <c r="K212" i="30"/>
  <c r="M211" i="30"/>
  <c r="K211" i="30"/>
  <c r="M210" i="30"/>
  <c r="K210" i="30"/>
  <c r="M209" i="30"/>
  <c r="K209" i="30"/>
  <c r="M208" i="30"/>
  <c r="K208" i="30"/>
  <c r="M207" i="30"/>
  <c r="K207" i="30"/>
  <c r="M206" i="30"/>
  <c r="K206" i="30"/>
  <c r="M205" i="30"/>
  <c r="K205" i="30"/>
  <c r="M204" i="30"/>
  <c r="K204" i="30"/>
  <c r="M203" i="30"/>
  <c r="K203" i="30"/>
  <c r="M202" i="30"/>
  <c r="K202" i="30"/>
  <c r="M201" i="30"/>
  <c r="K201" i="30"/>
  <c r="M200" i="30"/>
  <c r="K200" i="30"/>
  <c r="M199" i="30"/>
  <c r="K199" i="30"/>
  <c r="M198" i="30"/>
  <c r="K198" i="30"/>
  <c r="M197" i="30"/>
  <c r="K197" i="30"/>
  <c r="M196" i="30"/>
  <c r="K196" i="30"/>
  <c r="M195" i="30"/>
  <c r="K195" i="30"/>
  <c r="M194" i="30"/>
  <c r="K194" i="30"/>
  <c r="M193" i="30"/>
  <c r="K193" i="30"/>
  <c r="M192" i="30"/>
  <c r="K192" i="30"/>
  <c r="M191" i="30"/>
  <c r="K191" i="30"/>
  <c r="M190" i="30"/>
  <c r="K190" i="30"/>
  <c r="M189" i="30"/>
  <c r="K189" i="30"/>
  <c r="M188" i="30"/>
  <c r="K188" i="30"/>
  <c r="M187" i="30"/>
  <c r="K187" i="30"/>
  <c r="M186" i="30"/>
  <c r="K186" i="30"/>
  <c r="M185" i="30"/>
  <c r="K185" i="30"/>
  <c r="M184" i="30"/>
  <c r="K184" i="30"/>
  <c r="M183" i="30"/>
  <c r="K183" i="30"/>
  <c r="M182" i="30"/>
  <c r="K182" i="30"/>
  <c r="M181" i="30"/>
  <c r="K181" i="30"/>
  <c r="M180" i="30"/>
  <c r="K180" i="30"/>
  <c r="M179" i="30"/>
  <c r="K179" i="30"/>
  <c r="M178" i="30"/>
  <c r="K178" i="30"/>
  <c r="M177" i="30"/>
  <c r="K177" i="30"/>
  <c r="M176" i="30"/>
  <c r="K176" i="30"/>
  <c r="M175" i="30"/>
  <c r="K175" i="30"/>
  <c r="M174" i="30"/>
  <c r="K174" i="30"/>
  <c r="M173" i="30"/>
  <c r="K173" i="30"/>
  <c r="M172" i="30"/>
  <c r="K172" i="30"/>
  <c r="M171" i="30"/>
  <c r="K171" i="30"/>
  <c r="M170" i="30"/>
  <c r="K170" i="30"/>
  <c r="M169" i="30"/>
  <c r="K169" i="30"/>
  <c r="M168" i="30"/>
  <c r="K168" i="30"/>
  <c r="M167" i="30"/>
  <c r="K167" i="30"/>
  <c r="M166" i="30"/>
  <c r="K166" i="30"/>
  <c r="M165" i="30"/>
  <c r="K165" i="30"/>
  <c r="M164" i="30"/>
  <c r="K164" i="30"/>
  <c r="M163" i="30"/>
  <c r="K163" i="30"/>
  <c r="M162" i="30"/>
  <c r="K162" i="30"/>
  <c r="M161" i="30"/>
  <c r="K161" i="30"/>
  <c r="M160" i="30"/>
  <c r="K160" i="30"/>
  <c r="M159" i="30"/>
  <c r="K159" i="30"/>
  <c r="M158" i="30"/>
  <c r="K158" i="30"/>
  <c r="M157" i="30"/>
  <c r="K157" i="30"/>
  <c r="M156" i="30"/>
  <c r="K156" i="30"/>
  <c r="M155" i="30"/>
  <c r="K155" i="30"/>
  <c r="M154" i="30"/>
  <c r="K154" i="30"/>
  <c r="M153" i="30"/>
  <c r="K153" i="30"/>
  <c r="M152" i="30"/>
  <c r="K152" i="30"/>
  <c r="M151" i="30"/>
  <c r="K151" i="30"/>
  <c r="M150" i="30"/>
  <c r="K150" i="30"/>
  <c r="M149" i="30"/>
  <c r="K149" i="30"/>
  <c r="M148" i="30"/>
  <c r="K148" i="30"/>
  <c r="M147" i="30"/>
  <c r="K147" i="30"/>
  <c r="M146" i="30"/>
  <c r="K146" i="30"/>
  <c r="M145" i="30"/>
  <c r="K145" i="30"/>
  <c r="M144" i="30"/>
  <c r="K144" i="30"/>
  <c r="M143" i="30"/>
  <c r="K143" i="30"/>
  <c r="M142" i="30"/>
  <c r="K142" i="30"/>
  <c r="M141" i="30"/>
  <c r="K141" i="30"/>
  <c r="M140" i="30"/>
  <c r="K140" i="30"/>
  <c r="M139" i="30"/>
  <c r="K139" i="30"/>
  <c r="M138" i="30"/>
  <c r="K138" i="30"/>
  <c r="M137" i="30"/>
  <c r="K137" i="30"/>
  <c r="M136" i="30"/>
  <c r="K136" i="30"/>
  <c r="M135" i="30"/>
  <c r="K135" i="30"/>
  <c r="M134" i="30"/>
  <c r="K134" i="30"/>
  <c r="M133" i="30"/>
  <c r="K133" i="30"/>
  <c r="M132" i="30"/>
  <c r="K132" i="30"/>
  <c r="M131" i="30"/>
  <c r="K131" i="30"/>
  <c r="M130" i="30"/>
  <c r="K130" i="30"/>
  <c r="M129" i="30"/>
  <c r="K129" i="30"/>
  <c r="M128" i="30"/>
  <c r="K128" i="30"/>
  <c r="M127" i="30"/>
  <c r="K127" i="30"/>
  <c r="M126" i="30"/>
  <c r="K126" i="30"/>
  <c r="M125" i="30"/>
  <c r="K125" i="30"/>
  <c r="M124" i="30"/>
  <c r="K124" i="30"/>
  <c r="M123" i="30"/>
  <c r="K123" i="30"/>
  <c r="M122" i="30"/>
  <c r="K122" i="30"/>
  <c r="M121" i="30"/>
  <c r="K121" i="30"/>
  <c r="M120" i="30"/>
  <c r="K120" i="30"/>
  <c r="M119" i="30"/>
  <c r="K119" i="30"/>
  <c r="M118" i="30"/>
  <c r="K118" i="30"/>
  <c r="M117" i="30"/>
  <c r="K117" i="30"/>
  <c r="M116" i="30"/>
  <c r="K116" i="30"/>
  <c r="M115" i="30"/>
  <c r="K115" i="30"/>
  <c r="M114" i="30"/>
  <c r="K114" i="30"/>
  <c r="M113" i="30"/>
  <c r="K113" i="30"/>
  <c r="M112" i="30"/>
  <c r="K112" i="30"/>
  <c r="M111" i="30"/>
  <c r="K111" i="30"/>
  <c r="M110" i="30"/>
  <c r="K110" i="30"/>
  <c r="M109" i="30"/>
  <c r="K109" i="30"/>
  <c r="M108" i="30"/>
  <c r="K108" i="30"/>
  <c r="M107" i="30"/>
  <c r="K107" i="30"/>
  <c r="M106" i="30"/>
  <c r="K106" i="30"/>
  <c r="M105" i="30"/>
  <c r="K105" i="30"/>
  <c r="M104" i="30"/>
  <c r="K104" i="30"/>
  <c r="M103" i="30"/>
  <c r="K103" i="30"/>
  <c r="M102" i="30"/>
  <c r="K102" i="30"/>
  <c r="M101" i="30"/>
  <c r="K101" i="30"/>
  <c r="M100" i="30"/>
  <c r="K100" i="30"/>
  <c r="M99" i="30"/>
  <c r="K99" i="30"/>
  <c r="M98" i="30"/>
  <c r="K98" i="30"/>
  <c r="M97" i="30"/>
  <c r="K97" i="30"/>
  <c r="M96" i="30"/>
  <c r="K96" i="30"/>
  <c r="M95" i="30"/>
  <c r="K95" i="30"/>
  <c r="L93" i="30"/>
  <c r="F89" i="30"/>
  <c r="E35" i="41" s="1"/>
  <c r="B89" i="30"/>
  <c r="H89" i="30"/>
  <c r="G35" i="41" s="1"/>
  <c r="E89" i="30"/>
  <c r="D35" i="41" s="1"/>
  <c r="M268" i="29"/>
  <c r="K268" i="29"/>
  <c r="M267" i="29"/>
  <c r="K267" i="29"/>
  <c r="M266" i="29"/>
  <c r="K266" i="29"/>
  <c r="M265" i="29"/>
  <c r="K265" i="29"/>
  <c r="M264" i="29"/>
  <c r="K264" i="29"/>
  <c r="M263" i="29"/>
  <c r="K263" i="29"/>
  <c r="M262" i="29"/>
  <c r="K262" i="29"/>
  <c r="M261" i="29"/>
  <c r="K261" i="29"/>
  <c r="M260" i="29"/>
  <c r="K260" i="29"/>
  <c r="M259" i="29"/>
  <c r="K259" i="29"/>
  <c r="M258" i="29"/>
  <c r="K258" i="29"/>
  <c r="M257" i="29"/>
  <c r="K257" i="29"/>
  <c r="M256" i="29"/>
  <c r="K256" i="29"/>
  <c r="M255" i="29"/>
  <c r="K255" i="29"/>
  <c r="M254" i="29"/>
  <c r="K254" i="29"/>
  <c r="M253" i="29"/>
  <c r="K253" i="29"/>
  <c r="M252" i="29"/>
  <c r="K252" i="29"/>
  <c r="M251" i="29"/>
  <c r="K251" i="29"/>
  <c r="M250" i="29"/>
  <c r="K250" i="29"/>
  <c r="M249" i="29"/>
  <c r="K249" i="29"/>
  <c r="M248" i="29"/>
  <c r="K248" i="29"/>
  <c r="M247" i="29"/>
  <c r="K247" i="29"/>
  <c r="M246" i="29"/>
  <c r="K246" i="29"/>
  <c r="M245" i="29"/>
  <c r="K245" i="29"/>
  <c r="M244" i="29"/>
  <c r="K244" i="29"/>
  <c r="M243" i="29"/>
  <c r="K243" i="29"/>
  <c r="M242" i="29"/>
  <c r="K242" i="29"/>
  <c r="M241" i="29"/>
  <c r="K241" i="29"/>
  <c r="M240" i="29"/>
  <c r="K240" i="29"/>
  <c r="M239" i="29"/>
  <c r="K239" i="29"/>
  <c r="M238" i="29"/>
  <c r="K238" i="29"/>
  <c r="M237" i="29"/>
  <c r="K237" i="29"/>
  <c r="M236" i="29"/>
  <c r="K236" i="29"/>
  <c r="M235" i="29"/>
  <c r="K235" i="29"/>
  <c r="M234" i="29"/>
  <c r="K234" i="29"/>
  <c r="M233" i="29"/>
  <c r="K233" i="29"/>
  <c r="M232" i="29"/>
  <c r="K232" i="29"/>
  <c r="M231" i="29"/>
  <c r="K231" i="29"/>
  <c r="M230" i="29"/>
  <c r="K230" i="29"/>
  <c r="M229" i="29"/>
  <c r="K229" i="29"/>
  <c r="M228" i="29"/>
  <c r="K228" i="29"/>
  <c r="M227" i="29"/>
  <c r="K227" i="29"/>
  <c r="M226" i="29"/>
  <c r="K226" i="29"/>
  <c r="M225" i="29"/>
  <c r="K225" i="29"/>
  <c r="M224" i="29"/>
  <c r="K224" i="29"/>
  <c r="M223" i="29"/>
  <c r="K223" i="29"/>
  <c r="M222" i="29"/>
  <c r="K222" i="29"/>
  <c r="M221" i="29"/>
  <c r="K221" i="29"/>
  <c r="M220" i="29"/>
  <c r="K220" i="29"/>
  <c r="M219" i="29"/>
  <c r="K219" i="29"/>
  <c r="M218" i="29"/>
  <c r="K218" i="29"/>
  <c r="M217" i="29"/>
  <c r="K217" i="29"/>
  <c r="M216" i="29"/>
  <c r="K216" i="29"/>
  <c r="M215" i="29"/>
  <c r="K215" i="29"/>
  <c r="M214" i="29"/>
  <c r="K214" i="29"/>
  <c r="M213" i="29"/>
  <c r="K213" i="29"/>
  <c r="M212" i="29"/>
  <c r="K212" i="29"/>
  <c r="M211" i="29"/>
  <c r="K211" i="29"/>
  <c r="M210" i="29"/>
  <c r="K210" i="29"/>
  <c r="M209" i="29"/>
  <c r="K209" i="29"/>
  <c r="M208" i="29"/>
  <c r="K208" i="29"/>
  <c r="M207" i="29"/>
  <c r="K207" i="29"/>
  <c r="M206" i="29"/>
  <c r="K206" i="29"/>
  <c r="M205" i="29"/>
  <c r="K205" i="29"/>
  <c r="M204" i="29"/>
  <c r="K204" i="29"/>
  <c r="M203" i="29"/>
  <c r="K203" i="29"/>
  <c r="M202" i="29"/>
  <c r="K202" i="29"/>
  <c r="M201" i="29"/>
  <c r="K201" i="29"/>
  <c r="M200" i="29"/>
  <c r="K200" i="29"/>
  <c r="M199" i="29"/>
  <c r="K199" i="29"/>
  <c r="M198" i="29"/>
  <c r="K198" i="29"/>
  <c r="M197" i="29"/>
  <c r="K197" i="29"/>
  <c r="M196" i="29"/>
  <c r="K196" i="29"/>
  <c r="M195" i="29"/>
  <c r="K195" i="29"/>
  <c r="M194" i="29"/>
  <c r="K194" i="29"/>
  <c r="M193" i="29"/>
  <c r="K193" i="29"/>
  <c r="M192" i="29"/>
  <c r="K192" i="29"/>
  <c r="M191" i="29"/>
  <c r="K191" i="29"/>
  <c r="M190" i="29"/>
  <c r="K190" i="29"/>
  <c r="M189" i="29"/>
  <c r="K189" i="29"/>
  <c r="M188" i="29"/>
  <c r="K188" i="29"/>
  <c r="M187" i="29"/>
  <c r="K187" i="29"/>
  <c r="M186" i="29"/>
  <c r="K186" i="29"/>
  <c r="M185" i="29"/>
  <c r="K185" i="29"/>
  <c r="M184" i="29"/>
  <c r="K184" i="29"/>
  <c r="M183" i="29"/>
  <c r="K183" i="29"/>
  <c r="M182" i="29"/>
  <c r="K182" i="29"/>
  <c r="M181" i="29"/>
  <c r="K181" i="29"/>
  <c r="M180" i="29"/>
  <c r="K180" i="29"/>
  <c r="M179" i="29"/>
  <c r="K179" i="29"/>
  <c r="M178" i="29"/>
  <c r="K178" i="29"/>
  <c r="M177" i="29"/>
  <c r="K177" i="29"/>
  <c r="M176" i="29"/>
  <c r="K176" i="29"/>
  <c r="M175" i="29"/>
  <c r="K175" i="29"/>
  <c r="M174" i="29"/>
  <c r="K174" i="29"/>
  <c r="M173" i="29"/>
  <c r="K173" i="29"/>
  <c r="M172" i="29"/>
  <c r="K172" i="29"/>
  <c r="M171" i="29"/>
  <c r="K171" i="29"/>
  <c r="M170" i="29"/>
  <c r="K170" i="29"/>
  <c r="M169" i="29"/>
  <c r="K169" i="29"/>
  <c r="M168" i="29"/>
  <c r="K168" i="29"/>
  <c r="M167" i="29"/>
  <c r="K167" i="29"/>
  <c r="M166" i="29"/>
  <c r="K166" i="29"/>
  <c r="M165" i="29"/>
  <c r="K165" i="29"/>
  <c r="M164" i="29"/>
  <c r="K164" i="29"/>
  <c r="M163" i="29"/>
  <c r="K163" i="29"/>
  <c r="M162" i="29"/>
  <c r="K162" i="29"/>
  <c r="M161" i="29"/>
  <c r="K161" i="29"/>
  <c r="M160" i="29"/>
  <c r="K160" i="29"/>
  <c r="M159" i="29"/>
  <c r="K159" i="29"/>
  <c r="M158" i="29"/>
  <c r="K158" i="29"/>
  <c r="M157" i="29"/>
  <c r="K157" i="29"/>
  <c r="M156" i="29"/>
  <c r="K156" i="29"/>
  <c r="M155" i="29"/>
  <c r="K155" i="29"/>
  <c r="M154" i="29"/>
  <c r="K154" i="29"/>
  <c r="M153" i="29"/>
  <c r="K153" i="29"/>
  <c r="M152" i="29"/>
  <c r="K152" i="29"/>
  <c r="M151" i="29"/>
  <c r="K151" i="29"/>
  <c r="M150" i="29"/>
  <c r="K150" i="29"/>
  <c r="M149" i="29"/>
  <c r="K149" i="29"/>
  <c r="M148" i="29"/>
  <c r="K148" i="29"/>
  <c r="M147" i="29"/>
  <c r="K147" i="29"/>
  <c r="M146" i="29"/>
  <c r="K146" i="29"/>
  <c r="M145" i="29"/>
  <c r="K145" i="29"/>
  <c r="M144" i="29"/>
  <c r="K144" i="29"/>
  <c r="M143" i="29"/>
  <c r="K143" i="29"/>
  <c r="M142" i="29"/>
  <c r="K142" i="29"/>
  <c r="M141" i="29"/>
  <c r="K141" i="29"/>
  <c r="M140" i="29"/>
  <c r="K140" i="29"/>
  <c r="M139" i="29"/>
  <c r="K139" i="29"/>
  <c r="M138" i="29"/>
  <c r="K138" i="29"/>
  <c r="M137" i="29"/>
  <c r="K137" i="29"/>
  <c r="M136" i="29"/>
  <c r="K136" i="29"/>
  <c r="M135" i="29"/>
  <c r="K135" i="29"/>
  <c r="M134" i="29"/>
  <c r="K134" i="29"/>
  <c r="M133" i="29"/>
  <c r="K133" i="29"/>
  <c r="M132" i="29"/>
  <c r="K132" i="29"/>
  <c r="M131" i="29"/>
  <c r="K131" i="29"/>
  <c r="M130" i="29"/>
  <c r="K130" i="29"/>
  <c r="M129" i="29"/>
  <c r="K129" i="29"/>
  <c r="M128" i="29"/>
  <c r="K128" i="29"/>
  <c r="M127" i="29"/>
  <c r="K127" i="29"/>
  <c r="M126" i="29"/>
  <c r="K126" i="29"/>
  <c r="M125" i="29"/>
  <c r="K125" i="29"/>
  <c r="M124" i="29"/>
  <c r="K124" i="29"/>
  <c r="M123" i="29"/>
  <c r="K123" i="29"/>
  <c r="M122" i="29"/>
  <c r="K122" i="29"/>
  <c r="M121" i="29"/>
  <c r="K121" i="29"/>
  <c r="M120" i="29"/>
  <c r="K120" i="29"/>
  <c r="M119" i="29"/>
  <c r="K119" i="29"/>
  <c r="M118" i="29"/>
  <c r="K118" i="29"/>
  <c r="M117" i="29"/>
  <c r="K117" i="29"/>
  <c r="M116" i="29"/>
  <c r="K116" i="29"/>
  <c r="M115" i="29"/>
  <c r="K115" i="29"/>
  <c r="M114" i="29"/>
  <c r="K114" i="29"/>
  <c r="M113" i="29"/>
  <c r="K113" i="29"/>
  <c r="M112" i="29"/>
  <c r="K112" i="29"/>
  <c r="M111" i="29"/>
  <c r="K111" i="29"/>
  <c r="M110" i="29"/>
  <c r="K110" i="29"/>
  <c r="M109" i="29"/>
  <c r="K109" i="29"/>
  <c r="M108" i="29"/>
  <c r="K108" i="29"/>
  <c r="M107" i="29"/>
  <c r="K107" i="29"/>
  <c r="M106" i="29"/>
  <c r="K106" i="29"/>
  <c r="M105" i="29"/>
  <c r="K105" i="29"/>
  <c r="M104" i="29"/>
  <c r="K104" i="29"/>
  <c r="M103" i="29"/>
  <c r="K103" i="29"/>
  <c r="M102" i="29"/>
  <c r="K102" i="29"/>
  <c r="M101" i="29"/>
  <c r="K101" i="29"/>
  <c r="M100" i="29"/>
  <c r="K100" i="29"/>
  <c r="M99" i="29"/>
  <c r="K99" i="29"/>
  <c r="M98" i="29"/>
  <c r="K98" i="29"/>
  <c r="M97" i="29"/>
  <c r="K97" i="29"/>
  <c r="M96" i="29"/>
  <c r="K96" i="29"/>
  <c r="M95" i="29"/>
  <c r="K95" i="29"/>
  <c r="L93" i="29"/>
  <c r="B89" i="29"/>
  <c r="H89" i="29"/>
  <c r="G34" i="41" s="1"/>
  <c r="F89" i="29"/>
  <c r="E34" i="41" s="1"/>
  <c r="E89" i="29"/>
  <c r="D34" i="41" s="1"/>
  <c r="M268" i="28"/>
  <c r="K268" i="28"/>
  <c r="M267" i="28"/>
  <c r="K267" i="28"/>
  <c r="M266" i="28"/>
  <c r="K266" i="28"/>
  <c r="M265" i="28"/>
  <c r="K265" i="28"/>
  <c r="M264" i="28"/>
  <c r="K264" i="28"/>
  <c r="M263" i="28"/>
  <c r="K263" i="28"/>
  <c r="M262" i="28"/>
  <c r="K262" i="28"/>
  <c r="M261" i="28"/>
  <c r="K261" i="28"/>
  <c r="M260" i="28"/>
  <c r="K260" i="28"/>
  <c r="M259" i="28"/>
  <c r="K259" i="28"/>
  <c r="M258" i="28"/>
  <c r="K258" i="28"/>
  <c r="M257" i="28"/>
  <c r="K257" i="28"/>
  <c r="M256" i="28"/>
  <c r="K256" i="28"/>
  <c r="M255" i="28"/>
  <c r="K255" i="28"/>
  <c r="M254" i="28"/>
  <c r="K254" i="28"/>
  <c r="M253" i="28"/>
  <c r="K253" i="28"/>
  <c r="M252" i="28"/>
  <c r="K252" i="28"/>
  <c r="M251" i="28"/>
  <c r="K251" i="28"/>
  <c r="M250" i="28"/>
  <c r="K250" i="28"/>
  <c r="M249" i="28"/>
  <c r="K249" i="28"/>
  <c r="M248" i="28"/>
  <c r="K248" i="28"/>
  <c r="M247" i="28"/>
  <c r="K247" i="28"/>
  <c r="M246" i="28"/>
  <c r="K246" i="28"/>
  <c r="M245" i="28"/>
  <c r="K245" i="28"/>
  <c r="M244" i="28"/>
  <c r="K244" i="28"/>
  <c r="M243" i="28"/>
  <c r="K243" i="28"/>
  <c r="M242" i="28"/>
  <c r="K242" i="28"/>
  <c r="M241" i="28"/>
  <c r="K241" i="28"/>
  <c r="M240" i="28"/>
  <c r="K240" i="28"/>
  <c r="M239" i="28"/>
  <c r="K239" i="28"/>
  <c r="M238" i="28"/>
  <c r="K238" i="28"/>
  <c r="M237" i="28"/>
  <c r="K237" i="28"/>
  <c r="M236" i="28"/>
  <c r="K236" i="28"/>
  <c r="M235" i="28"/>
  <c r="K235" i="28"/>
  <c r="M234" i="28"/>
  <c r="K234" i="28"/>
  <c r="M233" i="28"/>
  <c r="K233" i="28"/>
  <c r="M232" i="28"/>
  <c r="K232" i="28"/>
  <c r="M231" i="28"/>
  <c r="K231" i="28"/>
  <c r="M230" i="28"/>
  <c r="K230" i="28"/>
  <c r="M229" i="28"/>
  <c r="K229" i="28"/>
  <c r="M228" i="28"/>
  <c r="K228" i="28"/>
  <c r="M227" i="28"/>
  <c r="K227" i="28"/>
  <c r="M226" i="28"/>
  <c r="K226" i="28"/>
  <c r="M225" i="28"/>
  <c r="K225" i="28"/>
  <c r="M224" i="28"/>
  <c r="K224" i="28"/>
  <c r="M223" i="28"/>
  <c r="K223" i="28"/>
  <c r="M222" i="28"/>
  <c r="K222" i="28"/>
  <c r="M221" i="28"/>
  <c r="K221" i="28"/>
  <c r="M220" i="28"/>
  <c r="K220" i="28"/>
  <c r="M219" i="28"/>
  <c r="K219" i="28"/>
  <c r="M218" i="28"/>
  <c r="K218" i="28"/>
  <c r="M217" i="28"/>
  <c r="K217" i="28"/>
  <c r="M216" i="28"/>
  <c r="K216" i="28"/>
  <c r="M215" i="28"/>
  <c r="K215" i="28"/>
  <c r="M214" i="28"/>
  <c r="K214" i="28"/>
  <c r="M213" i="28"/>
  <c r="K213" i="28"/>
  <c r="M212" i="28"/>
  <c r="K212" i="28"/>
  <c r="M211" i="28"/>
  <c r="K211" i="28"/>
  <c r="M210" i="28"/>
  <c r="K210" i="28"/>
  <c r="M209" i="28"/>
  <c r="K209" i="28"/>
  <c r="M208" i="28"/>
  <c r="K208" i="28"/>
  <c r="M207" i="28"/>
  <c r="K207" i="28"/>
  <c r="M206" i="28"/>
  <c r="K206" i="28"/>
  <c r="M205" i="28"/>
  <c r="K205" i="28"/>
  <c r="M204" i="28"/>
  <c r="K204" i="28"/>
  <c r="M203" i="28"/>
  <c r="K203" i="28"/>
  <c r="M202" i="28"/>
  <c r="K202" i="28"/>
  <c r="M201" i="28"/>
  <c r="K201" i="28"/>
  <c r="M200" i="28"/>
  <c r="K200" i="28"/>
  <c r="M199" i="28"/>
  <c r="K199" i="28"/>
  <c r="M198" i="28"/>
  <c r="K198" i="28"/>
  <c r="M197" i="28"/>
  <c r="K197" i="28"/>
  <c r="M196" i="28"/>
  <c r="K196" i="28"/>
  <c r="M195" i="28"/>
  <c r="K195" i="28"/>
  <c r="M194" i="28"/>
  <c r="K194" i="28"/>
  <c r="M193" i="28"/>
  <c r="K193" i="28"/>
  <c r="M192" i="28"/>
  <c r="K192" i="28"/>
  <c r="M191" i="28"/>
  <c r="K191" i="28"/>
  <c r="M190" i="28"/>
  <c r="K190" i="28"/>
  <c r="M189" i="28"/>
  <c r="K189" i="28"/>
  <c r="M188" i="28"/>
  <c r="K188" i="28"/>
  <c r="M187" i="28"/>
  <c r="K187" i="28"/>
  <c r="M186" i="28"/>
  <c r="K186" i="28"/>
  <c r="M185" i="28"/>
  <c r="K185" i="28"/>
  <c r="M184" i="28"/>
  <c r="K184" i="28"/>
  <c r="M183" i="28"/>
  <c r="K183" i="28"/>
  <c r="M182" i="28"/>
  <c r="K182" i="28"/>
  <c r="M181" i="28"/>
  <c r="K181" i="28"/>
  <c r="M180" i="28"/>
  <c r="K180" i="28"/>
  <c r="M179" i="28"/>
  <c r="K179" i="28"/>
  <c r="M178" i="28"/>
  <c r="K178" i="28"/>
  <c r="M177" i="28"/>
  <c r="K177" i="28"/>
  <c r="M176" i="28"/>
  <c r="K176" i="28"/>
  <c r="M175" i="28"/>
  <c r="K175" i="28"/>
  <c r="M174" i="28"/>
  <c r="K174" i="28"/>
  <c r="M173" i="28"/>
  <c r="K173" i="28"/>
  <c r="M172" i="28"/>
  <c r="K172" i="28"/>
  <c r="M171" i="28"/>
  <c r="K171" i="28"/>
  <c r="M170" i="28"/>
  <c r="K170" i="28"/>
  <c r="M169" i="28"/>
  <c r="K169" i="28"/>
  <c r="M168" i="28"/>
  <c r="K168" i="28"/>
  <c r="M167" i="28"/>
  <c r="K167" i="28"/>
  <c r="M166" i="28"/>
  <c r="K166" i="28"/>
  <c r="M165" i="28"/>
  <c r="K165" i="28"/>
  <c r="M164" i="28"/>
  <c r="K164" i="28"/>
  <c r="M163" i="28"/>
  <c r="K163" i="28"/>
  <c r="M162" i="28"/>
  <c r="K162" i="28"/>
  <c r="M161" i="28"/>
  <c r="K161" i="28"/>
  <c r="M160" i="28"/>
  <c r="K160" i="28"/>
  <c r="M159" i="28"/>
  <c r="K159" i="28"/>
  <c r="M158" i="28"/>
  <c r="K158" i="28"/>
  <c r="M157" i="28"/>
  <c r="K157" i="28"/>
  <c r="M156" i="28"/>
  <c r="K156" i="28"/>
  <c r="M155" i="28"/>
  <c r="K155" i="28"/>
  <c r="M154" i="28"/>
  <c r="K154" i="28"/>
  <c r="M153" i="28"/>
  <c r="K153" i="28"/>
  <c r="M152" i="28"/>
  <c r="K152" i="28"/>
  <c r="M151" i="28"/>
  <c r="K151" i="28"/>
  <c r="M150" i="28"/>
  <c r="K150" i="28"/>
  <c r="M149" i="28"/>
  <c r="K149" i="28"/>
  <c r="M148" i="28"/>
  <c r="K148" i="28"/>
  <c r="M147" i="28"/>
  <c r="K147" i="28"/>
  <c r="M146" i="28"/>
  <c r="K146" i="28"/>
  <c r="M145" i="28"/>
  <c r="K145" i="28"/>
  <c r="M144" i="28"/>
  <c r="K144" i="28"/>
  <c r="M143" i="28"/>
  <c r="K143" i="28"/>
  <c r="M142" i="28"/>
  <c r="K142" i="28"/>
  <c r="M141" i="28"/>
  <c r="K141" i="28"/>
  <c r="M140" i="28"/>
  <c r="K140" i="28"/>
  <c r="M139" i="28"/>
  <c r="K139" i="28"/>
  <c r="M138" i="28"/>
  <c r="K138" i="28"/>
  <c r="M137" i="28"/>
  <c r="K137" i="28"/>
  <c r="M136" i="28"/>
  <c r="K136" i="28"/>
  <c r="M135" i="28"/>
  <c r="K135" i="28"/>
  <c r="M134" i="28"/>
  <c r="K134" i="28"/>
  <c r="M133" i="28"/>
  <c r="K133" i="28"/>
  <c r="M132" i="28"/>
  <c r="K132" i="28"/>
  <c r="M131" i="28"/>
  <c r="K131" i="28"/>
  <c r="M130" i="28"/>
  <c r="K130" i="28"/>
  <c r="M129" i="28"/>
  <c r="K129" i="28"/>
  <c r="M128" i="28"/>
  <c r="K128" i="28"/>
  <c r="M127" i="28"/>
  <c r="K127" i="28"/>
  <c r="M126" i="28"/>
  <c r="K126" i="28"/>
  <c r="M125" i="28"/>
  <c r="K125" i="28"/>
  <c r="M124" i="28"/>
  <c r="K124" i="28"/>
  <c r="M123" i="28"/>
  <c r="K123" i="28"/>
  <c r="M122" i="28"/>
  <c r="K122" i="28"/>
  <c r="M121" i="28"/>
  <c r="K121" i="28"/>
  <c r="M120" i="28"/>
  <c r="K120" i="28"/>
  <c r="M119" i="28"/>
  <c r="K119" i="28"/>
  <c r="M118" i="28"/>
  <c r="K118" i="28"/>
  <c r="M117" i="28"/>
  <c r="K117" i="28"/>
  <c r="M116" i="28"/>
  <c r="K116" i="28"/>
  <c r="M115" i="28"/>
  <c r="K115" i="28"/>
  <c r="M114" i="28"/>
  <c r="K114" i="28"/>
  <c r="M113" i="28"/>
  <c r="K113" i="28"/>
  <c r="M112" i="28"/>
  <c r="K112" i="28"/>
  <c r="M111" i="28"/>
  <c r="K111" i="28"/>
  <c r="M110" i="28"/>
  <c r="K110" i="28"/>
  <c r="M109" i="28"/>
  <c r="K109" i="28"/>
  <c r="M108" i="28"/>
  <c r="K108" i="28"/>
  <c r="M107" i="28"/>
  <c r="K107" i="28"/>
  <c r="M106" i="28"/>
  <c r="K106" i="28"/>
  <c r="M105" i="28"/>
  <c r="K105" i="28"/>
  <c r="M104" i="28"/>
  <c r="K104" i="28"/>
  <c r="M103" i="28"/>
  <c r="K103" i="28"/>
  <c r="M102" i="28"/>
  <c r="K102" i="28"/>
  <c r="M101" i="28"/>
  <c r="K101" i="28"/>
  <c r="M100" i="28"/>
  <c r="K100" i="28"/>
  <c r="M99" i="28"/>
  <c r="K99" i="28"/>
  <c r="M98" i="28"/>
  <c r="K98" i="28"/>
  <c r="M97" i="28"/>
  <c r="K97" i="28"/>
  <c r="M96" i="28"/>
  <c r="K96" i="28"/>
  <c r="M95" i="28"/>
  <c r="K95" i="28"/>
  <c r="L93" i="28"/>
  <c r="B89" i="28"/>
  <c r="H89" i="28"/>
  <c r="G33" i="41" s="1"/>
  <c r="F89" i="28"/>
  <c r="E33" i="41" s="1"/>
  <c r="E89" i="28"/>
  <c r="D33" i="41" s="1"/>
  <c r="M268" i="27"/>
  <c r="K268" i="27"/>
  <c r="M267" i="27"/>
  <c r="K267" i="27"/>
  <c r="M266" i="27"/>
  <c r="K266" i="27"/>
  <c r="M265" i="27"/>
  <c r="K265" i="27"/>
  <c r="M264" i="27"/>
  <c r="K264" i="27"/>
  <c r="M263" i="27"/>
  <c r="K263" i="27"/>
  <c r="M262" i="27"/>
  <c r="K262" i="27"/>
  <c r="M261" i="27"/>
  <c r="K261" i="27"/>
  <c r="M260" i="27"/>
  <c r="K260" i="27"/>
  <c r="M259" i="27"/>
  <c r="K259" i="27"/>
  <c r="M258" i="27"/>
  <c r="K258" i="27"/>
  <c r="M257" i="27"/>
  <c r="K257" i="27"/>
  <c r="M256" i="27"/>
  <c r="K256" i="27"/>
  <c r="M255" i="27"/>
  <c r="K255" i="27"/>
  <c r="M254" i="27"/>
  <c r="K254" i="27"/>
  <c r="M253" i="27"/>
  <c r="K253" i="27"/>
  <c r="M252" i="27"/>
  <c r="K252" i="27"/>
  <c r="M251" i="27"/>
  <c r="K251" i="27"/>
  <c r="M250" i="27"/>
  <c r="K250" i="27"/>
  <c r="M249" i="27"/>
  <c r="K249" i="27"/>
  <c r="M248" i="27"/>
  <c r="K248" i="27"/>
  <c r="M247" i="27"/>
  <c r="K247" i="27"/>
  <c r="M246" i="27"/>
  <c r="K246" i="27"/>
  <c r="M245" i="27"/>
  <c r="K245" i="27"/>
  <c r="M244" i="27"/>
  <c r="K244" i="27"/>
  <c r="M243" i="27"/>
  <c r="K243" i="27"/>
  <c r="M242" i="27"/>
  <c r="K242" i="27"/>
  <c r="M241" i="27"/>
  <c r="K241" i="27"/>
  <c r="M240" i="27"/>
  <c r="K240" i="27"/>
  <c r="M239" i="27"/>
  <c r="K239" i="27"/>
  <c r="M238" i="27"/>
  <c r="K238" i="27"/>
  <c r="M237" i="27"/>
  <c r="K237" i="27"/>
  <c r="M236" i="27"/>
  <c r="K236" i="27"/>
  <c r="M235" i="27"/>
  <c r="K235" i="27"/>
  <c r="M234" i="27"/>
  <c r="K234" i="27"/>
  <c r="M233" i="27"/>
  <c r="K233" i="27"/>
  <c r="M232" i="27"/>
  <c r="K232" i="27"/>
  <c r="M231" i="27"/>
  <c r="K231" i="27"/>
  <c r="M230" i="27"/>
  <c r="K230" i="27"/>
  <c r="M229" i="27"/>
  <c r="K229" i="27"/>
  <c r="M228" i="27"/>
  <c r="K228" i="27"/>
  <c r="M227" i="27"/>
  <c r="K227" i="27"/>
  <c r="M226" i="27"/>
  <c r="K226" i="27"/>
  <c r="M225" i="27"/>
  <c r="K225" i="27"/>
  <c r="M224" i="27"/>
  <c r="K224" i="27"/>
  <c r="M223" i="27"/>
  <c r="K223" i="27"/>
  <c r="M222" i="27"/>
  <c r="K222" i="27"/>
  <c r="M221" i="27"/>
  <c r="K221" i="27"/>
  <c r="M220" i="27"/>
  <c r="K220" i="27"/>
  <c r="M219" i="27"/>
  <c r="K219" i="27"/>
  <c r="M218" i="27"/>
  <c r="K218" i="27"/>
  <c r="M217" i="27"/>
  <c r="K217" i="27"/>
  <c r="M216" i="27"/>
  <c r="K216" i="27"/>
  <c r="M215" i="27"/>
  <c r="K215" i="27"/>
  <c r="M214" i="27"/>
  <c r="K214" i="27"/>
  <c r="M213" i="27"/>
  <c r="K213" i="27"/>
  <c r="M212" i="27"/>
  <c r="K212" i="27"/>
  <c r="M211" i="27"/>
  <c r="K211" i="27"/>
  <c r="M210" i="27"/>
  <c r="K210" i="27"/>
  <c r="M209" i="27"/>
  <c r="K209" i="27"/>
  <c r="M208" i="27"/>
  <c r="K208" i="27"/>
  <c r="M207" i="27"/>
  <c r="K207" i="27"/>
  <c r="M206" i="27"/>
  <c r="K206" i="27"/>
  <c r="M205" i="27"/>
  <c r="K205" i="27"/>
  <c r="M204" i="27"/>
  <c r="K204" i="27"/>
  <c r="M203" i="27"/>
  <c r="K203" i="27"/>
  <c r="M202" i="27"/>
  <c r="K202" i="27"/>
  <c r="M201" i="27"/>
  <c r="K201" i="27"/>
  <c r="M200" i="27"/>
  <c r="K200" i="27"/>
  <c r="M199" i="27"/>
  <c r="K199" i="27"/>
  <c r="M198" i="27"/>
  <c r="K198" i="27"/>
  <c r="M197" i="27"/>
  <c r="K197" i="27"/>
  <c r="M196" i="27"/>
  <c r="K196" i="27"/>
  <c r="M195" i="27"/>
  <c r="K195" i="27"/>
  <c r="M194" i="27"/>
  <c r="K194" i="27"/>
  <c r="M193" i="27"/>
  <c r="K193" i="27"/>
  <c r="M192" i="27"/>
  <c r="K192" i="27"/>
  <c r="M191" i="27"/>
  <c r="K191" i="27"/>
  <c r="M190" i="27"/>
  <c r="K190" i="27"/>
  <c r="M189" i="27"/>
  <c r="K189" i="27"/>
  <c r="M188" i="27"/>
  <c r="K188" i="27"/>
  <c r="M187" i="27"/>
  <c r="K187" i="27"/>
  <c r="M186" i="27"/>
  <c r="K186" i="27"/>
  <c r="M185" i="27"/>
  <c r="K185" i="27"/>
  <c r="M184" i="27"/>
  <c r="K184" i="27"/>
  <c r="M183" i="27"/>
  <c r="K183" i="27"/>
  <c r="M182" i="27"/>
  <c r="K182" i="27"/>
  <c r="M181" i="27"/>
  <c r="K181" i="27"/>
  <c r="M180" i="27"/>
  <c r="K180" i="27"/>
  <c r="M179" i="27"/>
  <c r="K179" i="27"/>
  <c r="M178" i="27"/>
  <c r="K178" i="27"/>
  <c r="M177" i="27"/>
  <c r="K177" i="27"/>
  <c r="M176" i="27"/>
  <c r="K176" i="27"/>
  <c r="M175" i="27"/>
  <c r="K175" i="27"/>
  <c r="M174" i="27"/>
  <c r="K174" i="27"/>
  <c r="M173" i="27"/>
  <c r="K173" i="27"/>
  <c r="M172" i="27"/>
  <c r="K172" i="27"/>
  <c r="M171" i="27"/>
  <c r="K171" i="27"/>
  <c r="M170" i="27"/>
  <c r="K170" i="27"/>
  <c r="M169" i="27"/>
  <c r="K169" i="27"/>
  <c r="M168" i="27"/>
  <c r="K168" i="27"/>
  <c r="M167" i="27"/>
  <c r="K167" i="27"/>
  <c r="M166" i="27"/>
  <c r="K166" i="27"/>
  <c r="M165" i="27"/>
  <c r="K165" i="27"/>
  <c r="M164" i="27"/>
  <c r="K164" i="27"/>
  <c r="M163" i="27"/>
  <c r="K163" i="27"/>
  <c r="M162" i="27"/>
  <c r="K162" i="27"/>
  <c r="M161" i="27"/>
  <c r="K161" i="27"/>
  <c r="M160" i="27"/>
  <c r="K160" i="27"/>
  <c r="M159" i="27"/>
  <c r="K159" i="27"/>
  <c r="M158" i="27"/>
  <c r="K158" i="27"/>
  <c r="M157" i="27"/>
  <c r="K157" i="27"/>
  <c r="M156" i="27"/>
  <c r="K156" i="27"/>
  <c r="M155" i="27"/>
  <c r="K155" i="27"/>
  <c r="M154" i="27"/>
  <c r="K154" i="27"/>
  <c r="M153" i="27"/>
  <c r="K153" i="27"/>
  <c r="M152" i="27"/>
  <c r="K152" i="27"/>
  <c r="M151" i="27"/>
  <c r="K151" i="27"/>
  <c r="M150" i="27"/>
  <c r="K150" i="27"/>
  <c r="M149" i="27"/>
  <c r="K149" i="27"/>
  <c r="M148" i="27"/>
  <c r="K148" i="27"/>
  <c r="M147" i="27"/>
  <c r="K147" i="27"/>
  <c r="M146" i="27"/>
  <c r="K146" i="27"/>
  <c r="M145" i="27"/>
  <c r="K145" i="27"/>
  <c r="M144" i="27"/>
  <c r="K144" i="27"/>
  <c r="M143" i="27"/>
  <c r="K143" i="27"/>
  <c r="M142" i="27"/>
  <c r="K142" i="27"/>
  <c r="M141" i="27"/>
  <c r="K141" i="27"/>
  <c r="M140" i="27"/>
  <c r="K140" i="27"/>
  <c r="M139" i="27"/>
  <c r="K139" i="27"/>
  <c r="M138" i="27"/>
  <c r="K138" i="27"/>
  <c r="M137" i="27"/>
  <c r="K137" i="27"/>
  <c r="M136" i="27"/>
  <c r="K136" i="27"/>
  <c r="M135" i="27"/>
  <c r="K135" i="27"/>
  <c r="M134" i="27"/>
  <c r="K134" i="27"/>
  <c r="M133" i="27"/>
  <c r="K133" i="27"/>
  <c r="M132" i="27"/>
  <c r="K132" i="27"/>
  <c r="M131" i="27"/>
  <c r="K131" i="27"/>
  <c r="M130" i="27"/>
  <c r="K130" i="27"/>
  <c r="M129" i="27"/>
  <c r="K129" i="27"/>
  <c r="M128" i="27"/>
  <c r="K128" i="27"/>
  <c r="M127" i="27"/>
  <c r="K127" i="27"/>
  <c r="M126" i="27"/>
  <c r="K126" i="27"/>
  <c r="M125" i="27"/>
  <c r="K125" i="27"/>
  <c r="M124" i="27"/>
  <c r="K124" i="27"/>
  <c r="M123" i="27"/>
  <c r="K123" i="27"/>
  <c r="M122" i="27"/>
  <c r="K122" i="27"/>
  <c r="M121" i="27"/>
  <c r="K121" i="27"/>
  <c r="M120" i="27"/>
  <c r="K120" i="27"/>
  <c r="M119" i="27"/>
  <c r="K119" i="27"/>
  <c r="M118" i="27"/>
  <c r="K118" i="27"/>
  <c r="M117" i="27"/>
  <c r="K117" i="27"/>
  <c r="M116" i="27"/>
  <c r="K116" i="27"/>
  <c r="M115" i="27"/>
  <c r="K115" i="27"/>
  <c r="M114" i="27"/>
  <c r="K114" i="27"/>
  <c r="M113" i="27"/>
  <c r="K113" i="27"/>
  <c r="M112" i="27"/>
  <c r="K112" i="27"/>
  <c r="M111" i="27"/>
  <c r="K111" i="27"/>
  <c r="M110" i="27"/>
  <c r="K110" i="27"/>
  <c r="M109" i="27"/>
  <c r="K109" i="27"/>
  <c r="M108" i="27"/>
  <c r="K108" i="27"/>
  <c r="M107" i="27"/>
  <c r="K107" i="27"/>
  <c r="M106" i="27"/>
  <c r="K106" i="27"/>
  <c r="M105" i="27"/>
  <c r="K105" i="27"/>
  <c r="M104" i="27"/>
  <c r="K104" i="27"/>
  <c r="M103" i="27"/>
  <c r="K103" i="27"/>
  <c r="M102" i="27"/>
  <c r="K102" i="27"/>
  <c r="M101" i="27"/>
  <c r="K101" i="27"/>
  <c r="M100" i="27"/>
  <c r="K100" i="27"/>
  <c r="M99" i="27"/>
  <c r="K99" i="27"/>
  <c r="M98" i="27"/>
  <c r="K98" i="27"/>
  <c r="M97" i="27"/>
  <c r="K97" i="27"/>
  <c r="M96" i="27"/>
  <c r="K96" i="27"/>
  <c r="M95" i="27"/>
  <c r="K95" i="27"/>
  <c r="L93" i="27"/>
  <c r="B89" i="27"/>
  <c r="A32" i="41" s="1"/>
  <c r="H89" i="27"/>
  <c r="G32" i="41" s="1"/>
  <c r="F89" i="27"/>
  <c r="E32" i="41" s="1"/>
  <c r="E89" i="27"/>
  <c r="D32" i="41" s="1"/>
  <c r="M268" i="26"/>
  <c r="K268" i="26"/>
  <c r="M267" i="26"/>
  <c r="K267" i="26"/>
  <c r="M266" i="26"/>
  <c r="K266" i="26"/>
  <c r="M265" i="26"/>
  <c r="K265" i="26"/>
  <c r="M264" i="26"/>
  <c r="K264" i="26"/>
  <c r="M263" i="26"/>
  <c r="K263" i="26"/>
  <c r="M262" i="26"/>
  <c r="K262" i="26"/>
  <c r="M261" i="26"/>
  <c r="K261" i="26"/>
  <c r="M260" i="26"/>
  <c r="K260" i="26"/>
  <c r="M259" i="26"/>
  <c r="K259" i="26"/>
  <c r="M258" i="26"/>
  <c r="K258" i="26"/>
  <c r="M257" i="26"/>
  <c r="K257" i="26"/>
  <c r="M256" i="26"/>
  <c r="K256" i="26"/>
  <c r="M255" i="26"/>
  <c r="K255" i="26"/>
  <c r="M254" i="26"/>
  <c r="K254" i="26"/>
  <c r="M253" i="26"/>
  <c r="K253" i="26"/>
  <c r="M252" i="26"/>
  <c r="K252" i="26"/>
  <c r="M251" i="26"/>
  <c r="K251" i="26"/>
  <c r="M250" i="26"/>
  <c r="K250" i="26"/>
  <c r="M249" i="26"/>
  <c r="K249" i="26"/>
  <c r="M248" i="26"/>
  <c r="K248" i="26"/>
  <c r="M247" i="26"/>
  <c r="K247" i="26"/>
  <c r="M246" i="26"/>
  <c r="K246" i="26"/>
  <c r="M245" i="26"/>
  <c r="K245" i="26"/>
  <c r="M244" i="26"/>
  <c r="K244" i="26"/>
  <c r="M243" i="26"/>
  <c r="K243" i="26"/>
  <c r="M242" i="26"/>
  <c r="K242" i="26"/>
  <c r="M241" i="26"/>
  <c r="K241" i="26"/>
  <c r="M240" i="26"/>
  <c r="K240" i="26"/>
  <c r="M239" i="26"/>
  <c r="K239" i="26"/>
  <c r="M238" i="26"/>
  <c r="K238" i="26"/>
  <c r="M237" i="26"/>
  <c r="K237" i="26"/>
  <c r="M236" i="26"/>
  <c r="K236" i="26"/>
  <c r="M235" i="26"/>
  <c r="K235" i="26"/>
  <c r="M234" i="26"/>
  <c r="K234" i="26"/>
  <c r="M233" i="26"/>
  <c r="K233" i="26"/>
  <c r="M232" i="26"/>
  <c r="K232" i="26"/>
  <c r="M231" i="26"/>
  <c r="K231" i="26"/>
  <c r="M230" i="26"/>
  <c r="K230" i="26"/>
  <c r="M229" i="26"/>
  <c r="K229" i="26"/>
  <c r="M228" i="26"/>
  <c r="K228" i="26"/>
  <c r="M227" i="26"/>
  <c r="K227" i="26"/>
  <c r="M226" i="26"/>
  <c r="K226" i="26"/>
  <c r="M225" i="26"/>
  <c r="K225" i="26"/>
  <c r="M224" i="26"/>
  <c r="K224" i="26"/>
  <c r="M223" i="26"/>
  <c r="K223" i="26"/>
  <c r="M222" i="26"/>
  <c r="K222" i="26"/>
  <c r="M221" i="26"/>
  <c r="K221" i="26"/>
  <c r="M220" i="26"/>
  <c r="K220" i="26"/>
  <c r="M219" i="26"/>
  <c r="K219" i="26"/>
  <c r="M218" i="26"/>
  <c r="K218" i="26"/>
  <c r="M217" i="26"/>
  <c r="K217" i="26"/>
  <c r="M216" i="26"/>
  <c r="K216" i="26"/>
  <c r="M215" i="26"/>
  <c r="K215" i="26"/>
  <c r="M214" i="26"/>
  <c r="K214" i="26"/>
  <c r="M213" i="26"/>
  <c r="K213" i="26"/>
  <c r="M212" i="26"/>
  <c r="K212" i="26"/>
  <c r="M211" i="26"/>
  <c r="K211" i="26"/>
  <c r="M210" i="26"/>
  <c r="K210" i="26"/>
  <c r="M209" i="26"/>
  <c r="K209" i="26"/>
  <c r="M208" i="26"/>
  <c r="K208" i="26"/>
  <c r="M207" i="26"/>
  <c r="K207" i="26"/>
  <c r="M206" i="26"/>
  <c r="K206" i="26"/>
  <c r="M205" i="26"/>
  <c r="K205" i="26"/>
  <c r="M204" i="26"/>
  <c r="K204" i="26"/>
  <c r="M203" i="26"/>
  <c r="K203" i="26"/>
  <c r="M202" i="26"/>
  <c r="K202" i="26"/>
  <c r="M201" i="26"/>
  <c r="K201" i="26"/>
  <c r="M200" i="26"/>
  <c r="K200" i="26"/>
  <c r="M199" i="26"/>
  <c r="K199" i="26"/>
  <c r="M198" i="26"/>
  <c r="K198" i="26"/>
  <c r="M197" i="26"/>
  <c r="K197" i="26"/>
  <c r="M196" i="26"/>
  <c r="K196" i="26"/>
  <c r="M195" i="26"/>
  <c r="K195" i="26"/>
  <c r="M194" i="26"/>
  <c r="K194" i="26"/>
  <c r="M193" i="26"/>
  <c r="K193" i="26"/>
  <c r="M192" i="26"/>
  <c r="K192" i="26"/>
  <c r="M191" i="26"/>
  <c r="K191" i="26"/>
  <c r="M190" i="26"/>
  <c r="K190" i="26"/>
  <c r="M189" i="26"/>
  <c r="K189" i="26"/>
  <c r="M188" i="26"/>
  <c r="K188" i="26"/>
  <c r="M187" i="26"/>
  <c r="K187" i="26"/>
  <c r="M186" i="26"/>
  <c r="K186" i="26"/>
  <c r="M185" i="26"/>
  <c r="K185" i="26"/>
  <c r="M184" i="26"/>
  <c r="K184" i="26"/>
  <c r="M183" i="26"/>
  <c r="K183" i="26"/>
  <c r="M182" i="26"/>
  <c r="K182" i="26"/>
  <c r="M181" i="26"/>
  <c r="K181" i="26"/>
  <c r="M180" i="26"/>
  <c r="K180" i="26"/>
  <c r="M179" i="26"/>
  <c r="K179" i="26"/>
  <c r="M178" i="26"/>
  <c r="K178" i="26"/>
  <c r="M177" i="26"/>
  <c r="K177" i="26"/>
  <c r="M176" i="26"/>
  <c r="K176" i="26"/>
  <c r="M175" i="26"/>
  <c r="K175" i="26"/>
  <c r="M174" i="26"/>
  <c r="K174" i="26"/>
  <c r="M173" i="26"/>
  <c r="K173" i="26"/>
  <c r="M172" i="26"/>
  <c r="K172" i="26"/>
  <c r="M171" i="26"/>
  <c r="K171" i="26"/>
  <c r="M170" i="26"/>
  <c r="K170" i="26"/>
  <c r="M169" i="26"/>
  <c r="K169" i="26"/>
  <c r="M168" i="26"/>
  <c r="K168" i="26"/>
  <c r="M167" i="26"/>
  <c r="K167" i="26"/>
  <c r="M166" i="26"/>
  <c r="K166" i="26"/>
  <c r="M165" i="26"/>
  <c r="K165" i="26"/>
  <c r="M164" i="26"/>
  <c r="K164" i="26"/>
  <c r="M163" i="26"/>
  <c r="K163" i="26"/>
  <c r="M162" i="26"/>
  <c r="K162" i="26"/>
  <c r="M161" i="26"/>
  <c r="K161" i="26"/>
  <c r="M160" i="26"/>
  <c r="K160" i="26"/>
  <c r="M159" i="26"/>
  <c r="K159" i="26"/>
  <c r="M158" i="26"/>
  <c r="K158" i="26"/>
  <c r="M157" i="26"/>
  <c r="K157" i="26"/>
  <c r="M156" i="26"/>
  <c r="K156" i="26"/>
  <c r="M155" i="26"/>
  <c r="K155" i="26"/>
  <c r="M154" i="26"/>
  <c r="K154" i="26"/>
  <c r="M153" i="26"/>
  <c r="K153" i="26"/>
  <c r="M152" i="26"/>
  <c r="K152" i="26"/>
  <c r="M151" i="26"/>
  <c r="K151" i="26"/>
  <c r="M150" i="26"/>
  <c r="K150" i="26"/>
  <c r="M149" i="26"/>
  <c r="K149" i="26"/>
  <c r="M148" i="26"/>
  <c r="K148" i="26"/>
  <c r="M147" i="26"/>
  <c r="K147" i="26"/>
  <c r="M146" i="26"/>
  <c r="K146" i="26"/>
  <c r="M145" i="26"/>
  <c r="K145" i="26"/>
  <c r="M144" i="26"/>
  <c r="K144" i="26"/>
  <c r="M143" i="26"/>
  <c r="K143" i="26"/>
  <c r="M142" i="26"/>
  <c r="K142" i="26"/>
  <c r="M141" i="26"/>
  <c r="K141" i="26"/>
  <c r="M140" i="26"/>
  <c r="K140" i="26"/>
  <c r="M139" i="26"/>
  <c r="K139" i="26"/>
  <c r="M138" i="26"/>
  <c r="K138" i="26"/>
  <c r="M137" i="26"/>
  <c r="K137" i="26"/>
  <c r="M136" i="26"/>
  <c r="K136" i="26"/>
  <c r="M135" i="26"/>
  <c r="K135" i="26"/>
  <c r="M134" i="26"/>
  <c r="K134" i="26"/>
  <c r="M133" i="26"/>
  <c r="K133" i="26"/>
  <c r="M132" i="26"/>
  <c r="K132" i="26"/>
  <c r="M131" i="26"/>
  <c r="K131" i="26"/>
  <c r="M130" i="26"/>
  <c r="K130" i="26"/>
  <c r="M129" i="26"/>
  <c r="K129" i="26"/>
  <c r="M128" i="26"/>
  <c r="K128" i="26"/>
  <c r="M127" i="26"/>
  <c r="K127" i="26"/>
  <c r="M126" i="26"/>
  <c r="K126" i="26"/>
  <c r="M125" i="26"/>
  <c r="K125" i="26"/>
  <c r="M124" i="26"/>
  <c r="K124" i="26"/>
  <c r="M123" i="26"/>
  <c r="K123" i="26"/>
  <c r="M122" i="26"/>
  <c r="K122" i="26"/>
  <c r="M121" i="26"/>
  <c r="K121" i="26"/>
  <c r="M120" i="26"/>
  <c r="K120" i="26"/>
  <c r="M119" i="26"/>
  <c r="K119" i="26"/>
  <c r="M118" i="26"/>
  <c r="K118" i="26"/>
  <c r="M117" i="26"/>
  <c r="K117" i="26"/>
  <c r="M116" i="26"/>
  <c r="K116" i="26"/>
  <c r="M115" i="26"/>
  <c r="K115" i="26"/>
  <c r="M114" i="26"/>
  <c r="K114" i="26"/>
  <c r="M113" i="26"/>
  <c r="K113" i="26"/>
  <c r="M112" i="26"/>
  <c r="K112" i="26"/>
  <c r="M111" i="26"/>
  <c r="K111" i="26"/>
  <c r="M110" i="26"/>
  <c r="K110" i="26"/>
  <c r="M109" i="26"/>
  <c r="K109" i="26"/>
  <c r="M108" i="26"/>
  <c r="K108" i="26"/>
  <c r="M107" i="26"/>
  <c r="K107" i="26"/>
  <c r="M106" i="26"/>
  <c r="K106" i="26"/>
  <c r="M105" i="26"/>
  <c r="K105" i="26"/>
  <c r="M104" i="26"/>
  <c r="K104" i="26"/>
  <c r="M103" i="26"/>
  <c r="K103" i="26"/>
  <c r="M102" i="26"/>
  <c r="K102" i="26"/>
  <c r="M101" i="26"/>
  <c r="K101" i="26"/>
  <c r="M100" i="26"/>
  <c r="K100" i="26"/>
  <c r="M99" i="26"/>
  <c r="K99" i="26"/>
  <c r="M98" i="26"/>
  <c r="K98" i="26"/>
  <c r="M97" i="26"/>
  <c r="K97" i="26"/>
  <c r="M96" i="26"/>
  <c r="K96" i="26"/>
  <c r="M95" i="26"/>
  <c r="K95" i="26"/>
  <c r="L93" i="26"/>
  <c r="B89" i="26"/>
  <c r="H89" i="26"/>
  <c r="G31" i="41" s="1"/>
  <c r="F89" i="26"/>
  <c r="E31" i="41" s="1"/>
  <c r="E89" i="26"/>
  <c r="D31" i="41" s="1"/>
  <c r="M268" i="25"/>
  <c r="K268" i="25"/>
  <c r="M267" i="25"/>
  <c r="K267" i="25"/>
  <c r="M266" i="25"/>
  <c r="K266" i="25"/>
  <c r="M265" i="25"/>
  <c r="K265" i="25"/>
  <c r="M264" i="25"/>
  <c r="K264" i="25"/>
  <c r="M263" i="25"/>
  <c r="K263" i="25"/>
  <c r="M262" i="25"/>
  <c r="K262" i="25"/>
  <c r="M261" i="25"/>
  <c r="K261" i="25"/>
  <c r="M260" i="25"/>
  <c r="K260" i="25"/>
  <c r="M259" i="25"/>
  <c r="K259" i="25"/>
  <c r="M258" i="25"/>
  <c r="K258" i="25"/>
  <c r="M257" i="25"/>
  <c r="K257" i="25"/>
  <c r="M256" i="25"/>
  <c r="K256" i="25"/>
  <c r="M255" i="25"/>
  <c r="K255" i="25"/>
  <c r="M254" i="25"/>
  <c r="K254" i="25"/>
  <c r="M253" i="25"/>
  <c r="K253" i="25"/>
  <c r="M252" i="25"/>
  <c r="K252" i="25"/>
  <c r="M251" i="25"/>
  <c r="K251" i="25"/>
  <c r="M250" i="25"/>
  <c r="K250" i="25"/>
  <c r="M249" i="25"/>
  <c r="K249" i="25"/>
  <c r="M248" i="25"/>
  <c r="K248" i="25"/>
  <c r="M247" i="25"/>
  <c r="K247" i="25"/>
  <c r="M246" i="25"/>
  <c r="K246" i="25"/>
  <c r="M245" i="25"/>
  <c r="K245" i="25"/>
  <c r="M244" i="25"/>
  <c r="K244" i="25"/>
  <c r="M243" i="25"/>
  <c r="K243" i="25"/>
  <c r="M242" i="25"/>
  <c r="K242" i="25"/>
  <c r="M241" i="25"/>
  <c r="K241" i="25"/>
  <c r="M240" i="25"/>
  <c r="K240" i="25"/>
  <c r="M239" i="25"/>
  <c r="K239" i="25"/>
  <c r="M238" i="25"/>
  <c r="K238" i="25"/>
  <c r="M237" i="25"/>
  <c r="K237" i="25"/>
  <c r="M236" i="25"/>
  <c r="K236" i="25"/>
  <c r="M235" i="25"/>
  <c r="K235" i="25"/>
  <c r="M234" i="25"/>
  <c r="K234" i="25"/>
  <c r="M233" i="25"/>
  <c r="K233" i="25"/>
  <c r="M232" i="25"/>
  <c r="K232" i="25"/>
  <c r="M231" i="25"/>
  <c r="K231" i="25"/>
  <c r="M230" i="25"/>
  <c r="K230" i="25"/>
  <c r="M229" i="25"/>
  <c r="K229" i="25"/>
  <c r="M228" i="25"/>
  <c r="K228" i="25"/>
  <c r="M227" i="25"/>
  <c r="K227" i="25"/>
  <c r="M226" i="25"/>
  <c r="K226" i="25"/>
  <c r="M225" i="25"/>
  <c r="K225" i="25"/>
  <c r="M224" i="25"/>
  <c r="K224" i="25"/>
  <c r="M223" i="25"/>
  <c r="K223" i="25"/>
  <c r="M222" i="25"/>
  <c r="K222" i="25"/>
  <c r="M221" i="25"/>
  <c r="K221" i="25"/>
  <c r="M220" i="25"/>
  <c r="K220" i="25"/>
  <c r="M219" i="25"/>
  <c r="K219" i="25"/>
  <c r="M218" i="25"/>
  <c r="K218" i="25"/>
  <c r="M217" i="25"/>
  <c r="K217" i="25"/>
  <c r="M216" i="25"/>
  <c r="K216" i="25"/>
  <c r="M215" i="25"/>
  <c r="K215" i="25"/>
  <c r="M214" i="25"/>
  <c r="K214" i="25"/>
  <c r="M213" i="25"/>
  <c r="K213" i="25"/>
  <c r="M212" i="25"/>
  <c r="K212" i="25"/>
  <c r="M211" i="25"/>
  <c r="K211" i="25"/>
  <c r="M210" i="25"/>
  <c r="K210" i="25"/>
  <c r="M209" i="25"/>
  <c r="K209" i="25"/>
  <c r="M208" i="25"/>
  <c r="K208" i="25"/>
  <c r="M207" i="25"/>
  <c r="K207" i="25"/>
  <c r="M206" i="25"/>
  <c r="K206" i="25"/>
  <c r="M205" i="25"/>
  <c r="K205" i="25"/>
  <c r="M204" i="25"/>
  <c r="K204" i="25"/>
  <c r="M203" i="25"/>
  <c r="K203" i="25"/>
  <c r="M202" i="25"/>
  <c r="K202" i="25"/>
  <c r="M201" i="25"/>
  <c r="K201" i="25"/>
  <c r="M200" i="25"/>
  <c r="K200" i="25"/>
  <c r="M199" i="25"/>
  <c r="K199" i="25"/>
  <c r="M198" i="25"/>
  <c r="K198" i="25"/>
  <c r="M197" i="25"/>
  <c r="K197" i="25"/>
  <c r="M196" i="25"/>
  <c r="K196" i="25"/>
  <c r="M195" i="25"/>
  <c r="K195" i="25"/>
  <c r="M194" i="25"/>
  <c r="K194" i="25"/>
  <c r="M193" i="25"/>
  <c r="K193" i="25"/>
  <c r="M192" i="25"/>
  <c r="K192" i="25"/>
  <c r="M191" i="25"/>
  <c r="K191" i="25"/>
  <c r="M190" i="25"/>
  <c r="K190" i="25"/>
  <c r="M189" i="25"/>
  <c r="K189" i="25"/>
  <c r="M188" i="25"/>
  <c r="K188" i="25"/>
  <c r="M187" i="25"/>
  <c r="K187" i="25"/>
  <c r="M186" i="25"/>
  <c r="K186" i="25"/>
  <c r="M185" i="25"/>
  <c r="K185" i="25"/>
  <c r="M184" i="25"/>
  <c r="K184" i="25"/>
  <c r="M183" i="25"/>
  <c r="K183" i="25"/>
  <c r="M182" i="25"/>
  <c r="K182" i="25"/>
  <c r="M181" i="25"/>
  <c r="K181" i="25"/>
  <c r="M180" i="25"/>
  <c r="K180" i="25"/>
  <c r="M179" i="25"/>
  <c r="K179" i="25"/>
  <c r="M178" i="25"/>
  <c r="K178" i="25"/>
  <c r="M177" i="25"/>
  <c r="K177" i="25"/>
  <c r="M176" i="25"/>
  <c r="K176" i="25"/>
  <c r="M175" i="25"/>
  <c r="K175" i="25"/>
  <c r="M174" i="25"/>
  <c r="K174" i="25"/>
  <c r="M173" i="25"/>
  <c r="K173" i="25"/>
  <c r="M172" i="25"/>
  <c r="K172" i="25"/>
  <c r="M171" i="25"/>
  <c r="K171" i="25"/>
  <c r="M170" i="25"/>
  <c r="K170" i="25"/>
  <c r="M169" i="25"/>
  <c r="K169" i="25"/>
  <c r="M168" i="25"/>
  <c r="K168" i="25"/>
  <c r="M167" i="25"/>
  <c r="K167" i="25"/>
  <c r="M166" i="25"/>
  <c r="K166" i="25"/>
  <c r="M165" i="25"/>
  <c r="K165" i="25"/>
  <c r="M164" i="25"/>
  <c r="K164" i="25"/>
  <c r="M163" i="25"/>
  <c r="K163" i="25"/>
  <c r="M162" i="25"/>
  <c r="K162" i="25"/>
  <c r="M161" i="25"/>
  <c r="K161" i="25"/>
  <c r="M160" i="25"/>
  <c r="K160" i="25"/>
  <c r="M159" i="25"/>
  <c r="K159" i="25"/>
  <c r="M158" i="25"/>
  <c r="K158" i="25"/>
  <c r="M157" i="25"/>
  <c r="K157" i="25"/>
  <c r="M156" i="25"/>
  <c r="K156" i="25"/>
  <c r="M155" i="25"/>
  <c r="K155" i="25"/>
  <c r="M154" i="25"/>
  <c r="K154" i="25"/>
  <c r="M153" i="25"/>
  <c r="K153" i="25"/>
  <c r="M152" i="25"/>
  <c r="K152" i="25"/>
  <c r="M151" i="25"/>
  <c r="K151" i="25"/>
  <c r="M150" i="25"/>
  <c r="K150" i="25"/>
  <c r="M149" i="25"/>
  <c r="K149" i="25"/>
  <c r="M148" i="25"/>
  <c r="K148" i="25"/>
  <c r="M147" i="25"/>
  <c r="K147" i="25"/>
  <c r="M146" i="25"/>
  <c r="K146" i="25"/>
  <c r="M145" i="25"/>
  <c r="K145" i="25"/>
  <c r="M144" i="25"/>
  <c r="K144" i="25"/>
  <c r="M143" i="25"/>
  <c r="K143" i="25"/>
  <c r="M142" i="25"/>
  <c r="K142" i="25"/>
  <c r="M141" i="25"/>
  <c r="K141" i="25"/>
  <c r="M140" i="25"/>
  <c r="K140" i="25"/>
  <c r="M139" i="25"/>
  <c r="K139" i="25"/>
  <c r="M138" i="25"/>
  <c r="K138" i="25"/>
  <c r="M137" i="25"/>
  <c r="K137" i="25"/>
  <c r="M136" i="25"/>
  <c r="K136" i="25"/>
  <c r="M135" i="25"/>
  <c r="K135" i="25"/>
  <c r="M134" i="25"/>
  <c r="K134" i="25"/>
  <c r="M133" i="25"/>
  <c r="K133" i="25"/>
  <c r="M132" i="25"/>
  <c r="K132" i="25"/>
  <c r="M131" i="25"/>
  <c r="K131" i="25"/>
  <c r="M130" i="25"/>
  <c r="K130" i="25"/>
  <c r="M129" i="25"/>
  <c r="K129" i="25"/>
  <c r="M128" i="25"/>
  <c r="K128" i="25"/>
  <c r="M127" i="25"/>
  <c r="K127" i="25"/>
  <c r="M126" i="25"/>
  <c r="K126" i="25"/>
  <c r="M125" i="25"/>
  <c r="K125" i="25"/>
  <c r="M124" i="25"/>
  <c r="K124" i="25"/>
  <c r="M123" i="25"/>
  <c r="K123" i="25"/>
  <c r="M122" i="25"/>
  <c r="K122" i="25"/>
  <c r="M121" i="25"/>
  <c r="K121" i="25"/>
  <c r="M120" i="25"/>
  <c r="K120" i="25"/>
  <c r="M119" i="25"/>
  <c r="K119" i="25"/>
  <c r="M118" i="25"/>
  <c r="K118" i="25"/>
  <c r="M117" i="25"/>
  <c r="K117" i="25"/>
  <c r="M116" i="25"/>
  <c r="K116" i="25"/>
  <c r="M115" i="25"/>
  <c r="K115" i="25"/>
  <c r="M114" i="25"/>
  <c r="K114" i="25"/>
  <c r="M113" i="25"/>
  <c r="K113" i="25"/>
  <c r="M112" i="25"/>
  <c r="K112" i="25"/>
  <c r="M111" i="25"/>
  <c r="K111" i="25"/>
  <c r="M110" i="25"/>
  <c r="K110" i="25"/>
  <c r="M109" i="25"/>
  <c r="K109" i="25"/>
  <c r="M108" i="25"/>
  <c r="K108" i="25"/>
  <c r="M107" i="25"/>
  <c r="K107" i="25"/>
  <c r="M106" i="25"/>
  <c r="K106" i="25"/>
  <c r="M105" i="25"/>
  <c r="K105" i="25"/>
  <c r="M104" i="25"/>
  <c r="K104" i="25"/>
  <c r="M103" i="25"/>
  <c r="K103" i="25"/>
  <c r="M102" i="25"/>
  <c r="K102" i="25"/>
  <c r="M101" i="25"/>
  <c r="K101" i="25"/>
  <c r="M100" i="25"/>
  <c r="K100" i="25"/>
  <c r="M99" i="25"/>
  <c r="K99" i="25"/>
  <c r="M98" i="25"/>
  <c r="K98" i="25"/>
  <c r="M97" i="25"/>
  <c r="K97" i="25"/>
  <c r="M96" i="25"/>
  <c r="K96" i="25"/>
  <c r="M95" i="25"/>
  <c r="K95" i="25"/>
  <c r="L93" i="25"/>
  <c r="B89" i="25"/>
  <c r="H89" i="25"/>
  <c r="F89" i="25"/>
  <c r="E30" i="41" s="1"/>
  <c r="E89" i="25"/>
  <c r="D30" i="41" s="1"/>
  <c r="M268" i="24"/>
  <c r="K268" i="24"/>
  <c r="M267" i="24"/>
  <c r="K267" i="24"/>
  <c r="M266" i="24"/>
  <c r="K266" i="24"/>
  <c r="M265" i="24"/>
  <c r="K265" i="24"/>
  <c r="M264" i="24"/>
  <c r="K264" i="24"/>
  <c r="M263" i="24"/>
  <c r="K263" i="24"/>
  <c r="M262" i="24"/>
  <c r="K262" i="24"/>
  <c r="M261" i="24"/>
  <c r="K261" i="24"/>
  <c r="M260" i="24"/>
  <c r="K260" i="24"/>
  <c r="M259" i="24"/>
  <c r="K259" i="24"/>
  <c r="M258" i="24"/>
  <c r="K258" i="24"/>
  <c r="M257" i="24"/>
  <c r="K257" i="24"/>
  <c r="M256" i="24"/>
  <c r="K256" i="24"/>
  <c r="M255" i="24"/>
  <c r="K255" i="24"/>
  <c r="M254" i="24"/>
  <c r="K254" i="24"/>
  <c r="M253" i="24"/>
  <c r="K253" i="24"/>
  <c r="M252" i="24"/>
  <c r="K252" i="24"/>
  <c r="M251" i="24"/>
  <c r="K251" i="24"/>
  <c r="M250" i="24"/>
  <c r="K250" i="24"/>
  <c r="M249" i="24"/>
  <c r="K249" i="24"/>
  <c r="M248" i="24"/>
  <c r="K248" i="24"/>
  <c r="M247" i="24"/>
  <c r="K247" i="24"/>
  <c r="M246" i="24"/>
  <c r="K246" i="24"/>
  <c r="M245" i="24"/>
  <c r="K245" i="24"/>
  <c r="M244" i="24"/>
  <c r="K244" i="24"/>
  <c r="M243" i="24"/>
  <c r="K243" i="24"/>
  <c r="M242" i="24"/>
  <c r="K242" i="24"/>
  <c r="M241" i="24"/>
  <c r="K241" i="24"/>
  <c r="M240" i="24"/>
  <c r="K240" i="24"/>
  <c r="M239" i="24"/>
  <c r="K239" i="24"/>
  <c r="M238" i="24"/>
  <c r="K238" i="24"/>
  <c r="M237" i="24"/>
  <c r="K237" i="24"/>
  <c r="M236" i="24"/>
  <c r="K236" i="24"/>
  <c r="M235" i="24"/>
  <c r="K235" i="24"/>
  <c r="M234" i="24"/>
  <c r="K234" i="24"/>
  <c r="M233" i="24"/>
  <c r="K233" i="24"/>
  <c r="M232" i="24"/>
  <c r="K232" i="24"/>
  <c r="M231" i="24"/>
  <c r="K231" i="24"/>
  <c r="M230" i="24"/>
  <c r="K230" i="24"/>
  <c r="M229" i="24"/>
  <c r="K229" i="24"/>
  <c r="M228" i="24"/>
  <c r="K228" i="24"/>
  <c r="M227" i="24"/>
  <c r="K227" i="24"/>
  <c r="M226" i="24"/>
  <c r="K226" i="24"/>
  <c r="M225" i="24"/>
  <c r="K225" i="24"/>
  <c r="M224" i="24"/>
  <c r="K224" i="24"/>
  <c r="M223" i="24"/>
  <c r="K223" i="24"/>
  <c r="M222" i="24"/>
  <c r="K222" i="24"/>
  <c r="M221" i="24"/>
  <c r="K221" i="24"/>
  <c r="M220" i="24"/>
  <c r="K220" i="24"/>
  <c r="M219" i="24"/>
  <c r="K219" i="24"/>
  <c r="M218" i="24"/>
  <c r="K218" i="24"/>
  <c r="M217" i="24"/>
  <c r="K217" i="24"/>
  <c r="M216" i="24"/>
  <c r="K216" i="24"/>
  <c r="M215" i="24"/>
  <c r="K215" i="24"/>
  <c r="M214" i="24"/>
  <c r="K214" i="24"/>
  <c r="M213" i="24"/>
  <c r="K213" i="24"/>
  <c r="M212" i="24"/>
  <c r="K212" i="24"/>
  <c r="M211" i="24"/>
  <c r="K211" i="24"/>
  <c r="M210" i="24"/>
  <c r="K210" i="24"/>
  <c r="M209" i="24"/>
  <c r="K209" i="24"/>
  <c r="M208" i="24"/>
  <c r="K208" i="24"/>
  <c r="M207" i="24"/>
  <c r="K207" i="24"/>
  <c r="M206" i="24"/>
  <c r="K206" i="24"/>
  <c r="M205" i="24"/>
  <c r="K205" i="24"/>
  <c r="M204" i="24"/>
  <c r="K204" i="24"/>
  <c r="M203" i="24"/>
  <c r="K203" i="24"/>
  <c r="M202" i="24"/>
  <c r="K202" i="24"/>
  <c r="M201" i="24"/>
  <c r="K201" i="24"/>
  <c r="M200" i="24"/>
  <c r="K200" i="24"/>
  <c r="M199" i="24"/>
  <c r="K199" i="24"/>
  <c r="M198" i="24"/>
  <c r="K198" i="24"/>
  <c r="M197" i="24"/>
  <c r="K197" i="24"/>
  <c r="M196" i="24"/>
  <c r="K196" i="24"/>
  <c r="M195" i="24"/>
  <c r="K195" i="24"/>
  <c r="M194" i="24"/>
  <c r="K194" i="24"/>
  <c r="M193" i="24"/>
  <c r="K193" i="24"/>
  <c r="M192" i="24"/>
  <c r="K192" i="24"/>
  <c r="M191" i="24"/>
  <c r="K191" i="24"/>
  <c r="M190" i="24"/>
  <c r="K190" i="24"/>
  <c r="M189" i="24"/>
  <c r="K189" i="24"/>
  <c r="M188" i="24"/>
  <c r="K188" i="24"/>
  <c r="M187" i="24"/>
  <c r="K187" i="24"/>
  <c r="M186" i="24"/>
  <c r="K186" i="24"/>
  <c r="M185" i="24"/>
  <c r="K185" i="24"/>
  <c r="M184" i="24"/>
  <c r="K184" i="24"/>
  <c r="M183" i="24"/>
  <c r="K183" i="24"/>
  <c r="M182" i="24"/>
  <c r="K182" i="24"/>
  <c r="M181" i="24"/>
  <c r="K181" i="24"/>
  <c r="M180" i="24"/>
  <c r="K180" i="24"/>
  <c r="M179" i="24"/>
  <c r="K179" i="24"/>
  <c r="M178" i="24"/>
  <c r="K178" i="24"/>
  <c r="M177" i="24"/>
  <c r="K177" i="24"/>
  <c r="M176" i="24"/>
  <c r="K176" i="24"/>
  <c r="M175" i="24"/>
  <c r="K175" i="24"/>
  <c r="M174" i="24"/>
  <c r="K174" i="24"/>
  <c r="M173" i="24"/>
  <c r="K173" i="24"/>
  <c r="M172" i="24"/>
  <c r="K172" i="24"/>
  <c r="M171" i="24"/>
  <c r="K171" i="24"/>
  <c r="M170" i="24"/>
  <c r="K170" i="24"/>
  <c r="M169" i="24"/>
  <c r="K169" i="24"/>
  <c r="M168" i="24"/>
  <c r="K168" i="24"/>
  <c r="M167" i="24"/>
  <c r="K167" i="24"/>
  <c r="M166" i="24"/>
  <c r="K166" i="24"/>
  <c r="M165" i="24"/>
  <c r="K165" i="24"/>
  <c r="M164" i="24"/>
  <c r="K164" i="24"/>
  <c r="M163" i="24"/>
  <c r="K163" i="24"/>
  <c r="M162" i="24"/>
  <c r="K162" i="24"/>
  <c r="M161" i="24"/>
  <c r="K161" i="24"/>
  <c r="M160" i="24"/>
  <c r="K160" i="24"/>
  <c r="M159" i="24"/>
  <c r="K159" i="24"/>
  <c r="M158" i="24"/>
  <c r="K158" i="24"/>
  <c r="M157" i="24"/>
  <c r="K157" i="24"/>
  <c r="M156" i="24"/>
  <c r="K156" i="24"/>
  <c r="M155" i="24"/>
  <c r="K155" i="24"/>
  <c r="M154" i="24"/>
  <c r="K154" i="24"/>
  <c r="M153" i="24"/>
  <c r="K153" i="24"/>
  <c r="M152" i="24"/>
  <c r="K152" i="24"/>
  <c r="M151" i="24"/>
  <c r="K151" i="24"/>
  <c r="M150" i="24"/>
  <c r="K150" i="24"/>
  <c r="M149" i="24"/>
  <c r="K149" i="24"/>
  <c r="M148" i="24"/>
  <c r="K148" i="24"/>
  <c r="M147" i="24"/>
  <c r="K147" i="24"/>
  <c r="M146" i="24"/>
  <c r="K146" i="24"/>
  <c r="M145" i="24"/>
  <c r="K145" i="24"/>
  <c r="M144" i="24"/>
  <c r="K144" i="24"/>
  <c r="M143" i="24"/>
  <c r="K143" i="24"/>
  <c r="M142" i="24"/>
  <c r="K142" i="24"/>
  <c r="M141" i="24"/>
  <c r="K141" i="24"/>
  <c r="M140" i="24"/>
  <c r="K140" i="24"/>
  <c r="M139" i="24"/>
  <c r="K139" i="24"/>
  <c r="M138" i="24"/>
  <c r="K138" i="24"/>
  <c r="M137" i="24"/>
  <c r="K137" i="24"/>
  <c r="M136" i="24"/>
  <c r="K136" i="24"/>
  <c r="M135" i="24"/>
  <c r="K135" i="24"/>
  <c r="M134" i="24"/>
  <c r="K134" i="24"/>
  <c r="M133" i="24"/>
  <c r="K133" i="24"/>
  <c r="M132" i="24"/>
  <c r="K132" i="24"/>
  <c r="M131" i="24"/>
  <c r="K131" i="24"/>
  <c r="M130" i="24"/>
  <c r="K130" i="24"/>
  <c r="M129" i="24"/>
  <c r="K129" i="24"/>
  <c r="M128" i="24"/>
  <c r="K128" i="24"/>
  <c r="M127" i="24"/>
  <c r="K127" i="24"/>
  <c r="M126" i="24"/>
  <c r="K126" i="24"/>
  <c r="M125" i="24"/>
  <c r="K125" i="24"/>
  <c r="M124" i="24"/>
  <c r="K124" i="24"/>
  <c r="M123" i="24"/>
  <c r="K123" i="24"/>
  <c r="M122" i="24"/>
  <c r="K122" i="24"/>
  <c r="M121" i="24"/>
  <c r="K121" i="24"/>
  <c r="M120" i="24"/>
  <c r="K120" i="24"/>
  <c r="M119" i="24"/>
  <c r="K119" i="24"/>
  <c r="M118" i="24"/>
  <c r="K118" i="24"/>
  <c r="M117" i="24"/>
  <c r="K117" i="24"/>
  <c r="M116" i="24"/>
  <c r="K116" i="24"/>
  <c r="M115" i="24"/>
  <c r="K115" i="24"/>
  <c r="M114" i="24"/>
  <c r="K114" i="24"/>
  <c r="M113" i="24"/>
  <c r="K113" i="24"/>
  <c r="M112" i="24"/>
  <c r="K112" i="24"/>
  <c r="M111" i="24"/>
  <c r="K111" i="24"/>
  <c r="M110" i="24"/>
  <c r="K110" i="24"/>
  <c r="M109" i="24"/>
  <c r="K109" i="24"/>
  <c r="M108" i="24"/>
  <c r="K108" i="24"/>
  <c r="M107" i="24"/>
  <c r="K107" i="24"/>
  <c r="M106" i="24"/>
  <c r="K106" i="24"/>
  <c r="M105" i="24"/>
  <c r="K105" i="24"/>
  <c r="M104" i="24"/>
  <c r="K104" i="24"/>
  <c r="M103" i="24"/>
  <c r="K103" i="24"/>
  <c r="M102" i="24"/>
  <c r="K102" i="24"/>
  <c r="M101" i="24"/>
  <c r="K101" i="24"/>
  <c r="M100" i="24"/>
  <c r="K100" i="24"/>
  <c r="M99" i="24"/>
  <c r="K99" i="24"/>
  <c r="M98" i="24"/>
  <c r="K98" i="24"/>
  <c r="M97" i="24"/>
  <c r="K97" i="24"/>
  <c r="M96" i="24"/>
  <c r="K96" i="24"/>
  <c r="M95" i="24"/>
  <c r="K95" i="24"/>
  <c r="L93" i="24"/>
  <c r="B89" i="24"/>
  <c r="H89" i="24"/>
  <c r="G29" i="41" s="1"/>
  <c r="F89" i="24"/>
  <c r="E29" i="41" s="1"/>
  <c r="E89" i="24"/>
  <c r="D29" i="41" s="1"/>
  <c r="M273" i="23"/>
  <c r="K273" i="23"/>
  <c r="M272" i="23"/>
  <c r="K272" i="23"/>
  <c r="M271" i="23"/>
  <c r="K271" i="23"/>
  <c r="M270" i="23"/>
  <c r="K270" i="23"/>
  <c r="M269" i="23"/>
  <c r="K269" i="23"/>
  <c r="M268" i="23"/>
  <c r="K268" i="23"/>
  <c r="M267" i="23"/>
  <c r="K267" i="23"/>
  <c r="M266" i="23"/>
  <c r="K266" i="23"/>
  <c r="M265" i="23"/>
  <c r="K265" i="23"/>
  <c r="M264" i="23"/>
  <c r="K264" i="23"/>
  <c r="M263" i="23"/>
  <c r="K263" i="23"/>
  <c r="M262" i="23"/>
  <c r="K262" i="23"/>
  <c r="M261" i="23"/>
  <c r="K261" i="23"/>
  <c r="M260" i="23"/>
  <c r="K260" i="23"/>
  <c r="M259" i="23"/>
  <c r="K259" i="23"/>
  <c r="M258" i="23"/>
  <c r="K258" i="23"/>
  <c r="M257" i="23"/>
  <c r="K257" i="23"/>
  <c r="M256" i="23"/>
  <c r="K256" i="23"/>
  <c r="M255" i="23"/>
  <c r="K255" i="23"/>
  <c r="M254" i="23"/>
  <c r="K254" i="23"/>
  <c r="M253" i="23"/>
  <c r="K253" i="23"/>
  <c r="M252" i="23"/>
  <c r="K252" i="23"/>
  <c r="M251" i="23"/>
  <c r="K251" i="23"/>
  <c r="M250" i="23"/>
  <c r="K250" i="23"/>
  <c r="M249" i="23"/>
  <c r="K249" i="23"/>
  <c r="M248" i="23"/>
  <c r="K248" i="23"/>
  <c r="M247" i="23"/>
  <c r="K247" i="23"/>
  <c r="M246" i="23"/>
  <c r="K246" i="23"/>
  <c r="M245" i="23"/>
  <c r="K245" i="23"/>
  <c r="M244" i="23"/>
  <c r="K244" i="23"/>
  <c r="M243" i="23"/>
  <c r="K243" i="23"/>
  <c r="M242" i="23"/>
  <c r="K242" i="23"/>
  <c r="M241" i="23"/>
  <c r="K241" i="23"/>
  <c r="M240" i="23"/>
  <c r="K240" i="23"/>
  <c r="M239" i="23"/>
  <c r="K239" i="23"/>
  <c r="M238" i="23"/>
  <c r="K238" i="23"/>
  <c r="M237" i="23"/>
  <c r="K237" i="23"/>
  <c r="M236" i="23"/>
  <c r="K236" i="23"/>
  <c r="M235" i="23"/>
  <c r="K235" i="23"/>
  <c r="M234" i="23"/>
  <c r="K234" i="23"/>
  <c r="M233" i="23"/>
  <c r="K233" i="23"/>
  <c r="M232" i="23"/>
  <c r="K232" i="23"/>
  <c r="M231" i="23"/>
  <c r="K231" i="23"/>
  <c r="M230" i="23"/>
  <c r="K230" i="23"/>
  <c r="M229" i="23"/>
  <c r="K229" i="23"/>
  <c r="M228" i="23"/>
  <c r="K228" i="23"/>
  <c r="M227" i="23"/>
  <c r="K227" i="23"/>
  <c r="M226" i="23"/>
  <c r="K226" i="23"/>
  <c r="M225" i="23"/>
  <c r="K225" i="23"/>
  <c r="M224" i="23"/>
  <c r="K224" i="23"/>
  <c r="M223" i="23"/>
  <c r="K223" i="23"/>
  <c r="M222" i="23"/>
  <c r="K222" i="23"/>
  <c r="M221" i="23"/>
  <c r="K221" i="23"/>
  <c r="M220" i="23"/>
  <c r="K220" i="23"/>
  <c r="M219" i="23"/>
  <c r="K219" i="23"/>
  <c r="M218" i="23"/>
  <c r="K218" i="23"/>
  <c r="M217" i="23"/>
  <c r="K217" i="23"/>
  <c r="M216" i="23"/>
  <c r="K216" i="23"/>
  <c r="M215" i="23"/>
  <c r="K215" i="23"/>
  <c r="M214" i="23"/>
  <c r="K214" i="23"/>
  <c r="M213" i="23"/>
  <c r="K213" i="23"/>
  <c r="M212" i="23"/>
  <c r="K212" i="23"/>
  <c r="M211" i="23"/>
  <c r="K211" i="23"/>
  <c r="M210" i="23"/>
  <c r="K210" i="23"/>
  <c r="M209" i="23"/>
  <c r="K209" i="23"/>
  <c r="M208" i="23"/>
  <c r="K208" i="23"/>
  <c r="M207" i="23"/>
  <c r="K207" i="23"/>
  <c r="M206" i="23"/>
  <c r="K206" i="23"/>
  <c r="M205" i="23"/>
  <c r="K205" i="23"/>
  <c r="M204" i="23"/>
  <c r="K204" i="23"/>
  <c r="M203" i="23"/>
  <c r="K203" i="23"/>
  <c r="M202" i="23"/>
  <c r="K202" i="23"/>
  <c r="M201" i="23"/>
  <c r="K201" i="23"/>
  <c r="M200" i="23"/>
  <c r="K200" i="23"/>
  <c r="M199" i="23"/>
  <c r="K199" i="23"/>
  <c r="M198" i="23"/>
  <c r="K198" i="23"/>
  <c r="M197" i="23"/>
  <c r="K197" i="23"/>
  <c r="M196" i="23"/>
  <c r="K196" i="23"/>
  <c r="M195" i="23"/>
  <c r="K195" i="23"/>
  <c r="M194" i="23"/>
  <c r="K194" i="23"/>
  <c r="M193" i="23"/>
  <c r="K193" i="23"/>
  <c r="M192" i="23"/>
  <c r="K192" i="23"/>
  <c r="M191" i="23"/>
  <c r="K191" i="23"/>
  <c r="M190" i="23"/>
  <c r="K190" i="23"/>
  <c r="M189" i="23"/>
  <c r="K189" i="23"/>
  <c r="M188" i="23"/>
  <c r="K188" i="23"/>
  <c r="M187" i="23"/>
  <c r="K187" i="23"/>
  <c r="M186" i="23"/>
  <c r="K186" i="23"/>
  <c r="M185" i="23"/>
  <c r="K185" i="23"/>
  <c r="M184" i="23"/>
  <c r="K184" i="23"/>
  <c r="M183" i="23"/>
  <c r="K183" i="23"/>
  <c r="M182" i="23"/>
  <c r="K182" i="23"/>
  <c r="M181" i="23"/>
  <c r="K181" i="23"/>
  <c r="M180" i="23"/>
  <c r="K180" i="23"/>
  <c r="M179" i="23"/>
  <c r="K179" i="23"/>
  <c r="M178" i="23"/>
  <c r="K178" i="23"/>
  <c r="M177" i="23"/>
  <c r="K177" i="23"/>
  <c r="M176" i="23"/>
  <c r="K176" i="23"/>
  <c r="M175" i="23"/>
  <c r="K175" i="23"/>
  <c r="M174" i="23"/>
  <c r="K174" i="23"/>
  <c r="M173" i="23"/>
  <c r="K173" i="23"/>
  <c r="M172" i="23"/>
  <c r="K172" i="23"/>
  <c r="M171" i="23"/>
  <c r="K171" i="23"/>
  <c r="M170" i="23"/>
  <c r="K170" i="23"/>
  <c r="M169" i="23"/>
  <c r="K169" i="23"/>
  <c r="M168" i="23"/>
  <c r="K168" i="23"/>
  <c r="M167" i="23"/>
  <c r="K167" i="23"/>
  <c r="M166" i="23"/>
  <c r="K166" i="23"/>
  <c r="M165" i="23"/>
  <c r="K165" i="23"/>
  <c r="M164" i="23"/>
  <c r="K164" i="23"/>
  <c r="M163" i="23"/>
  <c r="K163" i="23"/>
  <c r="M162" i="23"/>
  <c r="K162" i="23"/>
  <c r="M161" i="23"/>
  <c r="K161" i="23"/>
  <c r="M160" i="23"/>
  <c r="K160" i="23"/>
  <c r="M159" i="23"/>
  <c r="K159" i="23"/>
  <c r="M158" i="23"/>
  <c r="K158" i="23"/>
  <c r="M157" i="23"/>
  <c r="K157" i="23"/>
  <c r="M156" i="23"/>
  <c r="K156" i="23"/>
  <c r="M155" i="23"/>
  <c r="K155" i="23"/>
  <c r="M154" i="23"/>
  <c r="K154" i="23"/>
  <c r="M153" i="23"/>
  <c r="K153" i="23"/>
  <c r="M152" i="23"/>
  <c r="K152" i="23"/>
  <c r="M151" i="23"/>
  <c r="K151" i="23"/>
  <c r="M150" i="23"/>
  <c r="K150" i="23"/>
  <c r="M149" i="23"/>
  <c r="K149" i="23"/>
  <c r="M148" i="23"/>
  <c r="K148" i="23"/>
  <c r="M147" i="23"/>
  <c r="K147" i="23"/>
  <c r="M146" i="23"/>
  <c r="K146" i="23"/>
  <c r="M145" i="23"/>
  <c r="K145" i="23"/>
  <c r="M144" i="23"/>
  <c r="K144" i="23"/>
  <c r="M143" i="23"/>
  <c r="K143" i="23"/>
  <c r="M142" i="23"/>
  <c r="K142" i="23"/>
  <c r="M141" i="23"/>
  <c r="K141" i="23"/>
  <c r="M140" i="23"/>
  <c r="K140" i="23"/>
  <c r="M139" i="23"/>
  <c r="K139" i="23"/>
  <c r="M138" i="23"/>
  <c r="K138" i="23"/>
  <c r="M137" i="23"/>
  <c r="K137" i="23"/>
  <c r="M136" i="23"/>
  <c r="K136" i="23"/>
  <c r="M135" i="23"/>
  <c r="K135" i="23"/>
  <c r="M134" i="23"/>
  <c r="K134" i="23"/>
  <c r="M133" i="23"/>
  <c r="K133" i="23"/>
  <c r="M132" i="23"/>
  <c r="K132" i="23"/>
  <c r="M131" i="23"/>
  <c r="K131" i="23"/>
  <c r="M130" i="23"/>
  <c r="K130" i="23"/>
  <c r="M129" i="23"/>
  <c r="K129" i="23"/>
  <c r="M128" i="23"/>
  <c r="K128" i="23"/>
  <c r="M127" i="23"/>
  <c r="K127" i="23"/>
  <c r="M126" i="23"/>
  <c r="K126" i="23"/>
  <c r="M125" i="23"/>
  <c r="K125" i="23"/>
  <c r="M124" i="23"/>
  <c r="K124" i="23"/>
  <c r="M123" i="23"/>
  <c r="K123" i="23"/>
  <c r="M122" i="23"/>
  <c r="K122" i="23"/>
  <c r="M121" i="23"/>
  <c r="K121" i="23"/>
  <c r="M120" i="23"/>
  <c r="K120" i="23"/>
  <c r="M119" i="23"/>
  <c r="K119" i="23"/>
  <c r="M118" i="23"/>
  <c r="K118" i="23"/>
  <c r="M117" i="23"/>
  <c r="K117" i="23"/>
  <c r="M116" i="23"/>
  <c r="K116" i="23"/>
  <c r="M115" i="23"/>
  <c r="K115" i="23"/>
  <c r="M114" i="23"/>
  <c r="K114" i="23"/>
  <c r="M113" i="23"/>
  <c r="K113" i="23"/>
  <c r="M112" i="23"/>
  <c r="K112" i="23"/>
  <c r="M111" i="23"/>
  <c r="K111" i="23"/>
  <c r="M110" i="23"/>
  <c r="K110" i="23"/>
  <c r="M109" i="23"/>
  <c r="K109" i="23"/>
  <c r="M108" i="23"/>
  <c r="K108" i="23"/>
  <c r="M107" i="23"/>
  <c r="K107" i="23"/>
  <c r="M106" i="23"/>
  <c r="K106" i="23"/>
  <c r="M105" i="23"/>
  <c r="K105" i="23"/>
  <c r="M104" i="23"/>
  <c r="K104" i="23"/>
  <c r="M103" i="23"/>
  <c r="K103" i="23"/>
  <c r="M102" i="23"/>
  <c r="K102" i="23"/>
  <c r="M101" i="23"/>
  <c r="K101" i="23"/>
  <c r="M100" i="23"/>
  <c r="K100" i="23"/>
  <c r="L98" i="23"/>
  <c r="B94" i="23"/>
  <c r="H94" i="23"/>
  <c r="G28" i="41" s="1"/>
  <c r="E94" i="23"/>
  <c r="D28" i="41" s="1"/>
  <c r="M268" i="22"/>
  <c r="K268" i="22"/>
  <c r="M267" i="22"/>
  <c r="K267" i="22"/>
  <c r="M266" i="22"/>
  <c r="K266" i="22"/>
  <c r="M265" i="22"/>
  <c r="K265" i="22"/>
  <c r="M264" i="22"/>
  <c r="K264" i="22"/>
  <c r="M263" i="22"/>
  <c r="K263" i="22"/>
  <c r="M262" i="22"/>
  <c r="K262" i="22"/>
  <c r="M261" i="22"/>
  <c r="K261" i="22"/>
  <c r="M260" i="22"/>
  <c r="K260" i="22"/>
  <c r="M259" i="22"/>
  <c r="K259" i="22"/>
  <c r="M258" i="22"/>
  <c r="K258" i="22"/>
  <c r="M257" i="22"/>
  <c r="K257" i="22"/>
  <c r="M256" i="22"/>
  <c r="K256" i="22"/>
  <c r="M255" i="22"/>
  <c r="K255" i="22"/>
  <c r="M254" i="22"/>
  <c r="K254" i="22"/>
  <c r="M253" i="22"/>
  <c r="K253" i="22"/>
  <c r="M252" i="22"/>
  <c r="K252" i="22"/>
  <c r="M251" i="22"/>
  <c r="K251" i="22"/>
  <c r="M250" i="22"/>
  <c r="K250" i="22"/>
  <c r="M249" i="22"/>
  <c r="K249" i="22"/>
  <c r="M248" i="22"/>
  <c r="K248" i="22"/>
  <c r="M247" i="22"/>
  <c r="K247" i="22"/>
  <c r="M246" i="22"/>
  <c r="K246" i="22"/>
  <c r="M245" i="22"/>
  <c r="K245" i="22"/>
  <c r="M244" i="22"/>
  <c r="K244" i="22"/>
  <c r="M243" i="22"/>
  <c r="K243" i="22"/>
  <c r="M242" i="22"/>
  <c r="K242" i="22"/>
  <c r="M241" i="22"/>
  <c r="K241" i="22"/>
  <c r="M240" i="22"/>
  <c r="K240" i="22"/>
  <c r="M239" i="22"/>
  <c r="K239" i="22"/>
  <c r="M238" i="22"/>
  <c r="K238" i="22"/>
  <c r="M237" i="22"/>
  <c r="K237" i="22"/>
  <c r="M236" i="22"/>
  <c r="K236" i="22"/>
  <c r="M235" i="22"/>
  <c r="K235" i="22"/>
  <c r="M234" i="22"/>
  <c r="K234" i="22"/>
  <c r="M233" i="22"/>
  <c r="K233" i="22"/>
  <c r="M232" i="22"/>
  <c r="K232" i="22"/>
  <c r="M231" i="22"/>
  <c r="K231" i="22"/>
  <c r="M230" i="22"/>
  <c r="K230" i="22"/>
  <c r="M229" i="22"/>
  <c r="K229" i="22"/>
  <c r="M228" i="22"/>
  <c r="K228" i="22"/>
  <c r="M227" i="22"/>
  <c r="K227" i="22"/>
  <c r="M226" i="22"/>
  <c r="K226" i="22"/>
  <c r="M225" i="22"/>
  <c r="K225" i="22"/>
  <c r="M224" i="22"/>
  <c r="K224" i="22"/>
  <c r="M223" i="22"/>
  <c r="K223" i="22"/>
  <c r="M222" i="22"/>
  <c r="K222" i="22"/>
  <c r="M221" i="22"/>
  <c r="K221" i="22"/>
  <c r="M220" i="22"/>
  <c r="K220" i="22"/>
  <c r="M219" i="22"/>
  <c r="K219" i="22"/>
  <c r="M218" i="22"/>
  <c r="K218" i="22"/>
  <c r="M217" i="22"/>
  <c r="K217" i="22"/>
  <c r="M216" i="22"/>
  <c r="K216" i="22"/>
  <c r="M215" i="22"/>
  <c r="K215" i="22"/>
  <c r="M214" i="22"/>
  <c r="K214" i="22"/>
  <c r="M213" i="22"/>
  <c r="K213" i="22"/>
  <c r="M212" i="22"/>
  <c r="K212" i="22"/>
  <c r="M211" i="22"/>
  <c r="K211" i="22"/>
  <c r="M210" i="22"/>
  <c r="K210" i="22"/>
  <c r="M209" i="22"/>
  <c r="K209" i="22"/>
  <c r="M208" i="22"/>
  <c r="K208" i="22"/>
  <c r="M207" i="22"/>
  <c r="K207" i="22"/>
  <c r="M206" i="22"/>
  <c r="K206" i="22"/>
  <c r="M205" i="22"/>
  <c r="K205" i="22"/>
  <c r="M204" i="22"/>
  <c r="K204" i="22"/>
  <c r="M203" i="22"/>
  <c r="K203" i="22"/>
  <c r="M202" i="22"/>
  <c r="K202" i="22"/>
  <c r="M201" i="22"/>
  <c r="K201" i="22"/>
  <c r="M200" i="22"/>
  <c r="K200" i="22"/>
  <c r="M199" i="22"/>
  <c r="K199" i="22"/>
  <c r="M198" i="22"/>
  <c r="K198" i="22"/>
  <c r="M197" i="22"/>
  <c r="K197" i="22"/>
  <c r="M196" i="22"/>
  <c r="K196" i="22"/>
  <c r="M195" i="22"/>
  <c r="K195" i="22"/>
  <c r="M194" i="22"/>
  <c r="K194" i="22"/>
  <c r="M193" i="22"/>
  <c r="K193" i="22"/>
  <c r="M192" i="22"/>
  <c r="K192" i="22"/>
  <c r="M191" i="22"/>
  <c r="K191" i="22"/>
  <c r="M190" i="22"/>
  <c r="K190" i="22"/>
  <c r="M189" i="22"/>
  <c r="K189" i="22"/>
  <c r="M188" i="22"/>
  <c r="K188" i="22"/>
  <c r="M187" i="22"/>
  <c r="K187" i="22"/>
  <c r="M186" i="22"/>
  <c r="K186" i="22"/>
  <c r="M185" i="22"/>
  <c r="K185" i="22"/>
  <c r="M184" i="22"/>
  <c r="K184" i="22"/>
  <c r="M183" i="22"/>
  <c r="K183" i="22"/>
  <c r="M182" i="22"/>
  <c r="K182" i="22"/>
  <c r="M181" i="22"/>
  <c r="K181" i="22"/>
  <c r="M180" i="22"/>
  <c r="K180" i="22"/>
  <c r="M179" i="22"/>
  <c r="K179" i="22"/>
  <c r="M178" i="22"/>
  <c r="K178" i="22"/>
  <c r="M177" i="22"/>
  <c r="K177" i="22"/>
  <c r="M176" i="22"/>
  <c r="K176" i="22"/>
  <c r="M175" i="22"/>
  <c r="K175" i="22"/>
  <c r="M174" i="22"/>
  <c r="K174" i="22"/>
  <c r="M173" i="22"/>
  <c r="K173" i="22"/>
  <c r="M172" i="22"/>
  <c r="K172" i="22"/>
  <c r="M171" i="22"/>
  <c r="K171" i="22"/>
  <c r="M170" i="22"/>
  <c r="K170" i="22"/>
  <c r="M169" i="22"/>
  <c r="K169" i="22"/>
  <c r="M168" i="22"/>
  <c r="K168" i="22"/>
  <c r="M167" i="22"/>
  <c r="K167" i="22"/>
  <c r="M166" i="22"/>
  <c r="K166" i="22"/>
  <c r="M165" i="22"/>
  <c r="K165" i="22"/>
  <c r="M164" i="22"/>
  <c r="K164" i="22"/>
  <c r="M163" i="22"/>
  <c r="K163" i="22"/>
  <c r="M162" i="22"/>
  <c r="K162" i="22"/>
  <c r="M161" i="22"/>
  <c r="K161" i="22"/>
  <c r="M160" i="22"/>
  <c r="K160" i="22"/>
  <c r="M159" i="22"/>
  <c r="K159" i="22"/>
  <c r="M158" i="22"/>
  <c r="K158" i="22"/>
  <c r="M157" i="22"/>
  <c r="K157" i="22"/>
  <c r="M156" i="22"/>
  <c r="K156" i="22"/>
  <c r="M155" i="22"/>
  <c r="K155" i="22"/>
  <c r="M154" i="22"/>
  <c r="K154" i="22"/>
  <c r="M153" i="22"/>
  <c r="K153" i="22"/>
  <c r="M152" i="22"/>
  <c r="K152" i="22"/>
  <c r="M151" i="22"/>
  <c r="K151" i="22"/>
  <c r="M150" i="22"/>
  <c r="K150" i="22"/>
  <c r="M149" i="22"/>
  <c r="K149" i="22"/>
  <c r="M148" i="22"/>
  <c r="K148" i="22"/>
  <c r="M147" i="22"/>
  <c r="K147" i="22"/>
  <c r="M146" i="22"/>
  <c r="K146" i="22"/>
  <c r="M145" i="22"/>
  <c r="K145" i="22"/>
  <c r="M144" i="22"/>
  <c r="K144" i="22"/>
  <c r="M143" i="22"/>
  <c r="K143" i="22"/>
  <c r="M142" i="22"/>
  <c r="K142" i="22"/>
  <c r="M141" i="22"/>
  <c r="K141" i="22"/>
  <c r="M140" i="22"/>
  <c r="K140" i="22"/>
  <c r="M139" i="22"/>
  <c r="K139" i="22"/>
  <c r="M138" i="22"/>
  <c r="K138" i="22"/>
  <c r="M137" i="22"/>
  <c r="K137" i="22"/>
  <c r="M136" i="22"/>
  <c r="K136" i="22"/>
  <c r="M135" i="22"/>
  <c r="K135" i="22"/>
  <c r="M134" i="22"/>
  <c r="K134" i="22"/>
  <c r="M133" i="22"/>
  <c r="K133" i="22"/>
  <c r="M132" i="22"/>
  <c r="K132" i="22"/>
  <c r="M131" i="22"/>
  <c r="K131" i="22"/>
  <c r="M130" i="22"/>
  <c r="K130" i="22"/>
  <c r="M129" i="22"/>
  <c r="K129" i="22"/>
  <c r="M128" i="22"/>
  <c r="K128" i="22"/>
  <c r="M127" i="22"/>
  <c r="K127" i="22"/>
  <c r="M126" i="22"/>
  <c r="K126" i="22"/>
  <c r="M125" i="22"/>
  <c r="K125" i="22"/>
  <c r="M124" i="22"/>
  <c r="K124" i="22"/>
  <c r="M123" i="22"/>
  <c r="K123" i="22"/>
  <c r="M122" i="22"/>
  <c r="K122" i="22"/>
  <c r="M121" i="22"/>
  <c r="K121" i="22"/>
  <c r="M120" i="22"/>
  <c r="K120" i="22"/>
  <c r="M119" i="22"/>
  <c r="K119" i="22"/>
  <c r="M118" i="22"/>
  <c r="K118" i="22"/>
  <c r="M117" i="22"/>
  <c r="K117" i="22"/>
  <c r="M116" i="22"/>
  <c r="K116" i="22"/>
  <c r="M115" i="22"/>
  <c r="K115" i="22"/>
  <c r="M114" i="22"/>
  <c r="K114" i="22"/>
  <c r="M113" i="22"/>
  <c r="K113" i="22"/>
  <c r="M112" i="22"/>
  <c r="K112" i="22"/>
  <c r="M111" i="22"/>
  <c r="K111" i="22"/>
  <c r="M110" i="22"/>
  <c r="K110" i="22"/>
  <c r="M109" i="22"/>
  <c r="K109" i="22"/>
  <c r="M108" i="22"/>
  <c r="K108" i="22"/>
  <c r="M107" i="22"/>
  <c r="K107" i="22"/>
  <c r="M106" i="22"/>
  <c r="K106" i="22"/>
  <c r="M105" i="22"/>
  <c r="K105" i="22"/>
  <c r="M104" i="22"/>
  <c r="K104" i="22"/>
  <c r="M103" i="22"/>
  <c r="K103" i="22"/>
  <c r="M102" i="22"/>
  <c r="K102" i="22"/>
  <c r="M101" i="22"/>
  <c r="K101" i="22"/>
  <c r="M100" i="22"/>
  <c r="K100" i="22"/>
  <c r="M99" i="22"/>
  <c r="K99" i="22"/>
  <c r="M98" i="22"/>
  <c r="K98" i="22"/>
  <c r="M97" i="22"/>
  <c r="K97" i="22"/>
  <c r="M96" i="22"/>
  <c r="K96" i="22"/>
  <c r="M95" i="22"/>
  <c r="K95" i="22"/>
  <c r="L93" i="22"/>
  <c r="B89" i="22"/>
  <c r="H89" i="22"/>
  <c r="G27" i="41" s="1"/>
  <c r="E89" i="22"/>
  <c r="D27" i="41" s="1"/>
  <c r="K268" i="21"/>
  <c r="K267" i="21"/>
  <c r="K266" i="21"/>
  <c r="K265" i="21"/>
  <c r="K264" i="21"/>
  <c r="K263" i="21"/>
  <c r="K262" i="21"/>
  <c r="K261" i="21"/>
  <c r="K260" i="21"/>
  <c r="K259" i="21"/>
  <c r="K258" i="21"/>
  <c r="K257" i="21"/>
  <c r="K256" i="21"/>
  <c r="K255" i="21"/>
  <c r="K254" i="21"/>
  <c r="K253" i="21"/>
  <c r="K252" i="21"/>
  <c r="K251" i="21"/>
  <c r="K250" i="21"/>
  <c r="K249" i="21"/>
  <c r="K248" i="21"/>
  <c r="K247" i="21"/>
  <c r="K246" i="21"/>
  <c r="K245" i="21"/>
  <c r="K244" i="21"/>
  <c r="K243" i="21"/>
  <c r="K242" i="21"/>
  <c r="K241" i="21"/>
  <c r="K240" i="21"/>
  <c r="K239" i="21"/>
  <c r="K238" i="21"/>
  <c r="K237" i="21"/>
  <c r="K236" i="21"/>
  <c r="K235" i="21"/>
  <c r="K234" i="21"/>
  <c r="K233" i="21"/>
  <c r="K232" i="21"/>
  <c r="K231" i="21"/>
  <c r="K230" i="21"/>
  <c r="K229" i="21"/>
  <c r="K228" i="21"/>
  <c r="K227" i="21"/>
  <c r="K226" i="21"/>
  <c r="K225" i="21"/>
  <c r="K224" i="21"/>
  <c r="K223" i="21"/>
  <c r="K222" i="21"/>
  <c r="K221" i="21"/>
  <c r="K220" i="21"/>
  <c r="K219" i="21"/>
  <c r="K218" i="21"/>
  <c r="K217" i="21"/>
  <c r="K216" i="21"/>
  <c r="K215" i="21"/>
  <c r="K214" i="21"/>
  <c r="K213" i="21"/>
  <c r="K212" i="21"/>
  <c r="K211" i="21"/>
  <c r="K210" i="21"/>
  <c r="K209" i="21"/>
  <c r="K208" i="21"/>
  <c r="K207" i="21"/>
  <c r="K206" i="21"/>
  <c r="K205" i="21"/>
  <c r="K204" i="21"/>
  <c r="K203" i="21"/>
  <c r="K202" i="21"/>
  <c r="K201" i="21"/>
  <c r="K200" i="21"/>
  <c r="K199" i="21"/>
  <c r="K198" i="21"/>
  <c r="K197" i="21"/>
  <c r="K196" i="21"/>
  <c r="K195" i="21"/>
  <c r="K194" i="21"/>
  <c r="K193" i="21"/>
  <c r="K192" i="21"/>
  <c r="K191" i="21"/>
  <c r="K190" i="21"/>
  <c r="K189" i="21"/>
  <c r="K188" i="21"/>
  <c r="K187" i="21"/>
  <c r="K186" i="21"/>
  <c r="K185" i="21"/>
  <c r="K184" i="21"/>
  <c r="K183" i="21"/>
  <c r="K182" i="21"/>
  <c r="K181" i="21"/>
  <c r="K180" i="21"/>
  <c r="K179" i="21"/>
  <c r="K178" i="21"/>
  <c r="K177" i="21"/>
  <c r="K176" i="21"/>
  <c r="K175" i="21"/>
  <c r="K174" i="21"/>
  <c r="K173" i="21"/>
  <c r="K172" i="21"/>
  <c r="K171" i="21"/>
  <c r="K170" i="21"/>
  <c r="K169" i="21"/>
  <c r="K168" i="21"/>
  <c r="K167" i="21"/>
  <c r="K166" i="21"/>
  <c r="K165" i="21"/>
  <c r="K164" i="21"/>
  <c r="K163" i="21"/>
  <c r="K162" i="21"/>
  <c r="K161" i="21"/>
  <c r="K160" i="21"/>
  <c r="K159" i="21"/>
  <c r="K158" i="21"/>
  <c r="K157" i="21"/>
  <c r="K156" i="21"/>
  <c r="K155" i="21"/>
  <c r="K154" i="21"/>
  <c r="K153" i="21"/>
  <c r="K152" i="21"/>
  <c r="K151" i="21"/>
  <c r="K150" i="21"/>
  <c r="K149" i="21"/>
  <c r="K148" i="21"/>
  <c r="K147" i="21"/>
  <c r="K146" i="21"/>
  <c r="K145" i="21"/>
  <c r="K144" i="21"/>
  <c r="K143" i="21"/>
  <c r="K142" i="21"/>
  <c r="K141" i="21"/>
  <c r="K140" i="21"/>
  <c r="K139" i="21"/>
  <c r="K138" i="21"/>
  <c r="K137" i="21"/>
  <c r="K136" i="21"/>
  <c r="K135" i="21"/>
  <c r="K134" i="21"/>
  <c r="K133" i="21"/>
  <c r="K132" i="21"/>
  <c r="K131" i="21"/>
  <c r="K130" i="21"/>
  <c r="K129" i="21"/>
  <c r="K128" i="21"/>
  <c r="K127" i="21"/>
  <c r="K126" i="21"/>
  <c r="K125" i="21"/>
  <c r="K124" i="21"/>
  <c r="K123" i="21"/>
  <c r="K122" i="21"/>
  <c r="K121" i="21"/>
  <c r="K120" i="21"/>
  <c r="K119" i="21"/>
  <c r="K118" i="21"/>
  <c r="K117" i="21"/>
  <c r="K116" i="21"/>
  <c r="K115" i="21"/>
  <c r="K114" i="21"/>
  <c r="K113" i="21"/>
  <c r="K112" i="21"/>
  <c r="K111" i="21"/>
  <c r="K110" i="21"/>
  <c r="K109" i="21"/>
  <c r="K108" i="21"/>
  <c r="K107" i="21"/>
  <c r="K106" i="21"/>
  <c r="K105" i="21"/>
  <c r="K104" i="21"/>
  <c r="K103" i="21"/>
  <c r="K102" i="21"/>
  <c r="K101" i="21"/>
  <c r="K100" i="21"/>
  <c r="K99" i="21"/>
  <c r="K98" i="21"/>
  <c r="K97" i="21"/>
  <c r="K96" i="21"/>
  <c r="K95" i="21"/>
  <c r="L93" i="21"/>
  <c r="B89" i="21"/>
  <c r="H89" i="21"/>
  <c r="G26" i="41" s="1"/>
  <c r="F89" i="21"/>
  <c r="E26" i="41" s="1"/>
  <c r="E89" i="21"/>
  <c r="D26" i="41" s="1"/>
  <c r="M268" i="20"/>
  <c r="K268" i="20"/>
  <c r="M267" i="20"/>
  <c r="K267" i="20"/>
  <c r="M266" i="20"/>
  <c r="K266" i="20"/>
  <c r="M265" i="20"/>
  <c r="K265" i="20"/>
  <c r="M264" i="20"/>
  <c r="K264" i="20"/>
  <c r="M263" i="20"/>
  <c r="K263" i="20"/>
  <c r="M262" i="20"/>
  <c r="K262" i="20"/>
  <c r="M261" i="20"/>
  <c r="K261" i="20"/>
  <c r="M260" i="20"/>
  <c r="K260" i="20"/>
  <c r="M259" i="20"/>
  <c r="K259" i="20"/>
  <c r="M258" i="20"/>
  <c r="K258" i="20"/>
  <c r="M257" i="20"/>
  <c r="K257" i="20"/>
  <c r="M256" i="20"/>
  <c r="K256" i="20"/>
  <c r="M255" i="20"/>
  <c r="K255" i="20"/>
  <c r="M254" i="20"/>
  <c r="K254" i="20"/>
  <c r="M253" i="20"/>
  <c r="K253" i="20"/>
  <c r="M252" i="20"/>
  <c r="K252" i="20"/>
  <c r="M251" i="20"/>
  <c r="K251" i="20"/>
  <c r="M250" i="20"/>
  <c r="K250" i="20"/>
  <c r="M249" i="20"/>
  <c r="K249" i="20"/>
  <c r="M248" i="20"/>
  <c r="K248" i="20"/>
  <c r="M247" i="20"/>
  <c r="K247" i="20"/>
  <c r="M246" i="20"/>
  <c r="K246" i="20"/>
  <c r="M245" i="20"/>
  <c r="K245" i="20"/>
  <c r="M244" i="20"/>
  <c r="K244" i="20"/>
  <c r="M243" i="20"/>
  <c r="K243" i="20"/>
  <c r="M242" i="20"/>
  <c r="K242" i="20"/>
  <c r="M241" i="20"/>
  <c r="K241" i="20"/>
  <c r="M240" i="20"/>
  <c r="K240" i="20"/>
  <c r="M239" i="20"/>
  <c r="K239" i="20"/>
  <c r="M238" i="20"/>
  <c r="K238" i="20"/>
  <c r="M237" i="20"/>
  <c r="K237" i="20"/>
  <c r="M236" i="20"/>
  <c r="K236" i="20"/>
  <c r="M235" i="20"/>
  <c r="K235" i="20"/>
  <c r="M234" i="20"/>
  <c r="K234" i="20"/>
  <c r="M233" i="20"/>
  <c r="K233" i="20"/>
  <c r="M232" i="20"/>
  <c r="K232" i="20"/>
  <c r="M231" i="20"/>
  <c r="K231" i="20"/>
  <c r="M230" i="20"/>
  <c r="K230" i="20"/>
  <c r="M229" i="20"/>
  <c r="K229" i="20"/>
  <c r="M228" i="20"/>
  <c r="K228" i="20"/>
  <c r="M227" i="20"/>
  <c r="K227" i="20"/>
  <c r="M226" i="20"/>
  <c r="K226" i="20"/>
  <c r="M225" i="20"/>
  <c r="K225" i="20"/>
  <c r="M224" i="20"/>
  <c r="K224" i="20"/>
  <c r="M223" i="20"/>
  <c r="K223" i="20"/>
  <c r="M222" i="20"/>
  <c r="K222" i="20"/>
  <c r="M221" i="20"/>
  <c r="K221" i="20"/>
  <c r="M220" i="20"/>
  <c r="K220" i="20"/>
  <c r="M219" i="20"/>
  <c r="K219" i="20"/>
  <c r="M218" i="20"/>
  <c r="K218" i="20"/>
  <c r="M217" i="20"/>
  <c r="K217" i="20"/>
  <c r="M216" i="20"/>
  <c r="K216" i="20"/>
  <c r="M215" i="20"/>
  <c r="K215" i="20"/>
  <c r="M214" i="20"/>
  <c r="K214" i="20"/>
  <c r="M213" i="20"/>
  <c r="K213" i="20"/>
  <c r="M212" i="20"/>
  <c r="K212" i="20"/>
  <c r="M211" i="20"/>
  <c r="K211" i="20"/>
  <c r="M210" i="20"/>
  <c r="K210" i="20"/>
  <c r="M209" i="20"/>
  <c r="K209" i="20"/>
  <c r="M208" i="20"/>
  <c r="K208" i="20"/>
  <c r="M207" i="20"/>
  <c r="K207" i="20"/>
  <c r="M206" i="20"/>
  <c r="K206" i="20"/>
  <c r="M205" i="20"/>
  <c r="K205" i="20"/>
  <c r="M204" i="20"/>
  <c r="K204" i="20"/>
  <c r="M203" i="20"/>
  <c r="K203" i="20"/>
  <c r="M202" i="20"/>
  <c r="K202" i="20"/>
  <c r="M201" i="20"/>
  <c r="K201" i="20"/>
  <c r="M200" i="20"/>
  <c r="K200" i="20"/>
  <c r="M199" i="20"/>
  <c r="K199" i="20"/>
  <c r="M198" i="20"/>
  <c r="K198" i="20"/>
  <c r="M197" i="20"/>
  <c r="K197" i="20"/>
  <c r="M196" i="20"/>
  <c r="K196" i="20"/>
  <c r="M195" i="20"/>
  <c r="K195" i="20"/>
  <c r="M194" i="20"/>
  <c r="K194" i="20"/>
  <c r="M193" i="20"/>
  <c r="K193" i="20"/>
  <c r="M192" i="20"/>
  <c r="K192" i="20"/>
  <c r="M191" i="20"/>
  <c r="K191" i="20"/>
  <c r="M190" i="20"/>
  <c r="K190" i="20"/>
  <c r="M189" i="20"/>
  <c r="K189" i="20"/>
  <c r="M188" i="20"/>
  <c r="K188" i="20"/>
  <c r="M187" i="20"/>
  <c r="K187" i="20"/>
  <c r="M186" i="20"/>
  <c r="K186" i="20"/>
  <c r="M185" i="20"/>
  <c r="K185" i="20"/>
  <c r="M184" i="20"/>
  <c r="K184" i="20"/>
  <c r="M183" i="20"/>
  <c r="K183" i="20"/>
  <c r="M182" i="20"/>
  <c r="K182" i="20"/>
  <c r="M181" i="20"/>
  <c r="K181" i="20"/>
  <c r="M180" i="20"/>
  <c r="K180" i="20"/>
  <c r="M179" i="20"/>
  <c r="K179" i="20"/>
  <c r="M178" i="20"/>
  <c r="K178" i="20"/>
  <c r="M177" i="20"/>
  <c r="K177" i="20"/>
  <c r="M176" i="20"/>
  <c r="K176" i="20"/>
  <c r="M175" i="20"/>
  <c r="K175" i="20"/>
  <c r="M174" i="20"/>
  <c r="K174" i="20"/>
  <c r="M173" i="20"/>
  <c r="K173" i="20"/>
  <c r="M172" i="20"/>
  <c r="K172" i="20"/>
  <c r="M171" i="20"/>
  <c r="K171" i="20"/>
  <c r="M170" i="20"/>
  <c r="K170" i="20"/>
  <c r="M169" i="20"/>
  <c r="K169" i="20"/>
  <c r="M168" i="20"/>
  <c r="K168" i="20"/>
  <c r="M167" i="20"/>
  <c r="K167" i="20"/>
  <c r="M166" i="20"/>
  <c r="K166" i="20"/>
  <c r="M165" i="20"/>
  <c r="K165" i="20"/>
  <c r="M164" i="20"/>
  <c r="K164" i="20"/>
  <c r="M163" i="20"/>
  <c r="K163" i="20"/>
  <c r="M162" i="20"/>
  <c r="K162" i="20"/>
  <c r="M161" i="20"/>
  <c r="K161" i="20"/>
  <c r="M160" i="20"/>
  <c r="K160" i="20"/>
  <c r="M159" i="20"/>
  <c r="K159" i="20"/>
  <c r="M158" i="20"/>
  <c r="K158" i="20"/>
  <c r="M157" i="20"/>
  <c r="K157" i="20"/>
  <c r="M156" i="20"/>
  <c r="K156" i="20"/>
  <c r="M155" i="20"/>
  <c r="K155" i="20"/>
  <c r="M154" i="20"/>
  <c r="K154" i="20"/>
  <c r="M153" i="20"/>
  <c r="K153" i="20"/>
  <c r="M152" i="20"/>
  <c r="K152" i="20"/>
  <c r="M151" i="20"/>
  <c r="K151" i="20"/>
  <c r="M150" i="20"/>
  <c r="K150" i="20"/>
  <c r="M149" i="20"/>
  <c r="K149" i="20"/>
  <c r="M148" i="20"/>
  <c r="K148" i="20"/>
  <c r="M147" i="20"/>
  <c r="K147" i="20"/>
  <c r="M146" i="20"/>
  <c r="K146" i="20"/>
  <c r="M145" i="20"/>
  <c r="K145" i="20"/>
  <c r="M144" i="20"/>
  <c r="K144" i="20"/>
  <c r="M143" i="20"/>
  <c r="K143" i="20"/>
  <c r="M142" i="20"/>
  <c r="K142" i="20"/>
  <c r="M141" i="20"/>
  <c r="K141" i="20"/>
  <c r="M140" i="20"/>
  <c r="K140" i="20"/>
  <c r="M139" i="20"/>
  <c r="K139" i="20"/>
  <c r="M138" i="20"/>
  <c r="K138" i="20"/>
  <c r="M137" i="20"/>
  <c r="K137" i="20"/>
  <c r="M136" i="20"/>
  <c r="K136" i="20"/>
  <c r="M135" i="20"/>
  <c r="K135" i="20"/>
  <c r="M134" i="20"/>
  <c r="K134" i="20"/>
  <c r="M133" i="20"/>
  <c r="K133" i="20"/>
  <c r="M132" i="20"/>
  <c r="K132" i="20"/>
  <c r="M131" i="20"/>
  <c r="K131" i="20"/>
  <c r="M130" i="20"/>
  <c r="K130" i="20"/>
  <c r="M129" i="20"/>
  <c r="K129" i="20"/>
  <c r="M128" i="20"/>
  <c r="K128" i="20"/>
  <c r="M127" i="20"/>
  <c r="K127" i="20"/>
  <c r="M126" i="20"/>
  <c r="K126" i="20"/>
  <c r="M125" i="20"/>
  <c r="K125" i="20"/>
  <c r="M124" i="20"/>
  <c r="K124" i="20"/>
  <c r="M123" i="20"/>
  <c r="K123" i="20"/>
  <c r="M122" i="20"/>
  <c r="K122" i="20"/>
  <c r="M121" i="20"/>
  <c r="K121" i="20"/>
  <c r="M120" i="20"/>
  <c r="K120" i="20"/>
  <c r="M119" i="20"/>
  <c r="K119" i="20"/>
  <c r="M118" i="20"/>
  <c r="K118" i="20"/>
  <c r="M117" i="20"/>
  <c r="K117" i="20"/>
  <c r="M116" i="20"/>
  <c r="K116" i="20"/>
  <c r="M115" i="20"/>
  <c r="K115" i="20"/>
  <c r="M114" i="20"/>
  <c r="K114" i="20"/>
  <c r="M113" i="20"/>
  <c r="K113" i="20"/>
  <c r="M112" i="20"/>
  <c r="K112" i="20"/>
  <c r="M111" i="20"/>
  <c r="K111" i="20"/>
  <c r="M110" i="20"/>
  <c r="K110" i="20"/>
  <c r="M109" i="20"/>
  <c r="K109" i="20"/>
  <c r="M108" i="20"/>
  <c r="K108" i="20"/>
  <c r="M107" i="20"/>
  <c r="K107" i="20"/>
  <c r="M106" i="20"/>
  <c r="K106" i="20"/>
  <c r="M105" i="20"/>
  <c r="K105" i="20"/>
  <c r="M104" i="20"/>
  <c r="K104" i="20"/>
  <c r="M103" i="20"/>
  <c r="K103" i="20"/>
  <c r="M102" i="20"/>
  <c r="K102" i="20"/>
  <c r="M101" i="20"/>
  <c r="K101" i="20"/>
  <c r="M100" i="20"/>
  <c r="K100" i="20"/>
  <c r="M99" i="20"/>
  <c r="K99" i="20"/>
  <c r="M98" i="20"/>
  <c r="K98" i="20"/>
  <c r="M97" i="20"/>
  <c r="K97" i="20"/>
  <c r="M96" i="20"/>
  <c r="K96" i="20"/>
  <c r="M95" i="20"/>
  <c r="K95" i="20"/>
  <c r="L93" i="20"/>
  <c r="B89" i="20"/>
  <c r="H89" i="20"/>
  <c r="M268" i="19"/>
  <c r="K268" i="19"/>
  <c r="M267" i="19"/>
  <c r="K267" i="19"/>
  <c r="M266" i="19"/>
  <c r="K266" i="19"/>
  <c r="M265" i="19"/>
  <c r="K265" i="19"/>
  <c r="M264" i="19"/>
  <c r="K264" i="19"/>
  <c r="M263" i="19"/>
  <c r="K263" i="19"/>
  <c r="M262" i="19"/>
  <c r="K262" i="19"/>
  <c r="M261" i="19"/>
  <c r="K261" i="19"/>
  <c r="M260" i="19"/>
  <c r="K260" i="19"/>
  <c r="M259" i="19"/>
  <c r="K259" i="19"/>
  <c r="M258" i="19"/>
  <c r="K258" i="19"/>
  <c r="M257" i="19"/>
  <c r="K257" i="19"/>
  <c r="M256" i="19"/>
  <c r="K256" i="19"/>
  <c r="M255" i="19"/>
  <c r="K255" i="19"/>
  <c r="M254" i="19"/>
  <c r="K254" i="19"/>
  <c r="M253" i="19"/>
  <c r="K253" i="19"/>
  <c r="M252" i="19"/>
  <c r="K252" i="19"/>
  <c r="M251" i="19"/>
  <c r="K251" i="19"/>
  <c r="M250" i="19"/>
  <c r="K250" i="19"/>
  <c r="M249" i="19"/>
  <c r="K249" i="19"/>
  <c r="M248" i="19"/>
  <c r="K248" i="19"/>
  <c r="M247" i="19"/>
  <c r="K247" i="19"/>
  <c r="M246" i="19"/>
  <c r="K246" i="19"/>
  <c r="M245" i="19"/>
  <c r="K245" i="19"/>
  <c r="M244" i="19"/>
  <c r="K244" i="19"/>
  <c r="M243" i="19"/>
  <c r="K243" i="19"/>
  <c r="M242" i="19"/>
  <c r="K242" i="19"/>
  <c r="M241" i="19"/>
  <c r="K241" i="19"/>
  <c r="M240" i="19"/>
  <c r="K240" i="19"/>
  <c r="M239" i="19"/>
  <c r="K239" i="19"/>
  <c r="M238" i="19"/>
  <c r="K238" i="19"/>
  <c r="M237" i="19"/>
  <c r="K237" i="19"/>
  <c r="M236" i="19"/>
  <c r="K236" i="19"/>
  <c r="M235" i="19"/>
  <c r="K235" i="19"/>
  <c r="M234" i="19"/>
  <c r="K234" i="19"/>
  <c r="M233" i="19"/>
  <c r="K233" i="19"/>
  <c r="M232" i="19"/>
  <c r="K232" i="19"/>
  <c r="M231" i="19"/>
  <c r="K231" i="19"/>
  <c r="M230" i="19"/>
  <c r="K230" i="19"/>
  <c r="M229" i="19"/>
  <c r="K229" i="19"/>
  <c r="M228" i="19"/>
  <c r="K228" i="19"/>
  <c r="M227" i="19"/>
  <c r="K227" i="19"/>
  <c r="M226" i="19"/>
  <c r="K226" i="19"/>
  <c r="M225" i="19"/>
  <c r="K225" i="19"/>
  <c r="M224" i="19"/>
  <c r="K224" i="19"/>
  <c r="M223" i="19"/>
  <c r="K223" i="19"/>
  <c r="M222" i="19"/>
  <c r="K222" i="19"/>
  <c r="M221" i="19"/>
  <c r="K221" i="19"/>
  <c r="M220" i="19"/>
  <c r="K220" i="19"/>
  <c r="M219" i="19"/>
  <c r="K219" i="19"/>
  <c r="M218" i="19"/>
  <c r="K218" i="19"/>
  <c r="M217" i="19"/>
  <c r="K217" i="19"/>
  <c r="M216" i="19"/>
  <c r="K216" i="19"/>
  <c r="M215" i="19"/>
  <c r="K215" i="19"/>
  <c r="M214" i="19"/>
  <c r="K214" i="19"/>
  <c r="M213" i="19"/>
  <c r="K213" i="19"/>
  <c r="M212" i="19"/>
  <c r="K212" i="19"/>
  <c r="M211" i="19"/>
  <c r="K211" i="19"/>
  <c r="M210" i="19"/>
  <c r="K210" i="19"/>
  <c r="M209" i="19"/>
  <c r="K209" i="19"/>
  <c r="M208" i="19"/>
  <c r="K208" i="19"/>
  <c r="M207" i="19"/>
  <c r="K207" i="19"/>
  <c r="M206" i="19"/>
  <c r="K206" i="19"/>
  <c r="M205" i="19"/>
  <c r="K205" i="19"/>
  <c r="M204" i="19"/>
  <c r="K204" i="19"/>
  <c r="M203" i="19"/>
  <c r="K203" i="19"/>
  <c r="M202" i="19"/>
  <c r="K202" i="19"/>
  <c r="M201" i="19"/>
  <c r="K201" i="19"/>
  <c r="M200" i="19"/>
  <c r="K200" i="19"/>
  <c r="M199" i="19"/>
  <c r="K199" i="19"/>
  <c r="M198" i="19"/>
  <c r="K198" i="19"/>
  <c r="M197" i="19"/>
  <c r="K197" i="19"/>
  <c r="M196" i="19"/>
  <c r="K196" i="19"/>
  <c r="M195" i="19"/>
  <c r="K195" i="19"/>
  <c r="M194" i="19"/>
  <c r="K194" i="19"/>
  <c r="M193" i="19"/>
  <c r="K193" i="19"/>
  <c r="M192" i="19"/>
  <c r="K192" i="19"/>
  <c r="M191" i="19"/>
  <c r="K191" i="19"/>
  <c r="M190" i="19"/>
  <c r="K190" i="19"/>
  <c r="M189" i="19"/>
  <c r="K189" i="19"/>
  <c r="M188" i="19"/>
  <c r="K188" i="19"/>
  <c r="M187" i="19"/>
  <c r="K187" i="19"/>
  <c r="M186" i="19"/>
  <c r="K186" i="19"/>
  <c r="M185" i="19"/>
  <c r="K185" i="19"/>
  <c r="M184" i="19"/>
  <c r="K184" i="19"/>
  <c r="M183" i="19"/>
  <c r="K183" i="19"/>
  <c r="M182" i="19"/>
  <c r="K182" i="19"/>
  <c r="M181" i="19"/>
  <c r="K181" i="19"/>
  <c r="M180" i="19"/>
  <c r="K180" i="19"/>
  <c r="M179" i="19"/>
  <c r="K179" i="19"/>
  <c r="M178" i="19"/>
  <c r="K178" i="19"/>
  <c r="M177" i="19"/>
  <c r="K177" i="19"/>
  <c r="M176" i="19"/>
  <c r="K176" i="19"/>
  <c r="M175" i="19"/>
  <c r="K175" i="19"/>
  <c r="M174" i="19"/>
  <c r="K174" i="19"/>
  <c r="M173" i="19"/>
  <c r="K173" i="19"/>
  <c r="M172" i="19"/>
  <c r="K172" i="19"/>
  <c r="M171" i="19"/>
  <c r="K171" i="19"/>
  <c r="M170" i="19"/>
  <c r="K170" i="19"/>
  <c r="M169" i="19"/>
  <c r="K169" i="19"/>
  <c r="M168" i="19"/>
  <c r="K168" i="19"/>
  <c r="M167" i="19"/>
  <c r="K167" i="19"/>
  <c r="M166" i="19"/>
  <c r="K166" i="19"/>
  <c r="M165" i="19"/>
  <c r="K165" i="19"/>
  <c r="M164" i="19"/>
  <c r="K164" i="19"/>
  <c r="M163" i="19"/>
  <c r="K163" i="19"/>
  <c r="M162" i="19"/>
  <c r="K162" i="19"/>
  <c r="M161" i="19"/>
  <c r="K161" i="19"/>
  <c r="M160" i="19"/>
  <c r="K160" i="19"/>
  <c r="M159" i="19"/>
  <c r="K159" i="19"/>
  <c r="M158" i="19"/>
  <c r="K158" i="19"/>
  <c r="M157" i="19"/>
  <c r="K157" i="19"/>
  <c r="M156" i="19"/>
  <c r="K156" i="19"/>
  <c r="M155" i="19"/>
  <c r="K155" i="19"/>
  <c r="M154" i="19"/>
  <c r="K154" i="19"/>
  <c r="M153" i="19"/>
  <c r="K153" i="19"/>
  <c r="M152" i="19"/>
  <c r="K152" i="19"/>
  <c r="M151" i="19"/>
  <c r="K151" i="19"/>
  <c r="M150" i="19"/>
  <c r="K150" i="19"/>
  <c r="M149" i="19"/>
  <c r="K149" i="19"/>
  <c r="M148" i="19"/>
  <c r="K148" i="19"/>
  <c r="M147" i="19"/>
  <c r="K147" i="19"/>
  <c r="M146" i="19"/>
  <c r="K146" i="19"/>
  <c r="M145" i="19"/>
  <c r="K145" i="19"/>
  <c r="M144" i="19"/>
  <c r="K144" i="19"/>
  <c r="M143" i="19"/>
  <c r="K143" i="19"/>
  <c r="M142" i="19"/>
  <c r="K142" i="19"/>
  <c r="M141" i="19"/>
  <c r="K141" i="19"/>
  <c r="M140" i="19"/>
  <c r="K140" i="19"/>
  <c r="M139" i="19"/>
  <c r="K139" i="19"/>
  <c r="M138" i="19"/>
  <c r="K138" i="19"/>
  <c r="M137" i="19"/>
  <c r="K137" i="19"/>
  <c r="M136" i="19"/>
  <c r="K136" i="19"/>
  <c r="M135" i="19"/>
  <c r="K135" i="19"/>
  <c r="M134" i="19"/>
  <c r="K134" i="19"/>
  <c r="M133" i="19"/>
  <c r="K133" i="19"/>
  <c r="M132" i="19"/>
  <c r="K132" i="19"/>
  <c r="M131" i="19"/>
  <c r="K131" i="19"/>
  <c r="M130" i="19"/>
  <c r="K130" i="19"/>
  <c r="M129" i="19"/>
  <c r="K129" i="19"/>
  <c r="M128" i="19"/>
  <c r="K128" i="19"/>
  <c r="M127" i="19"/>
  <c r="K127" i="19"/>
  <c r="M126" i="19"/>
  <c r="K126" i="19"/>
  <c r="M125" i="19"/>
  <c r="K125" i="19"/>
  <c r="M124" i="19"/>
  <c r="K124" i="19"/>
  <c r="M123" i="19"/>
  <c r="K123" i="19"/>
  <c r="M122" i="19"/>
  <c r="K122" i="19"/>
  <c r="M121" i="19"/>
  <c r="K121" i="19"/>
  <c r="M120" i="19"/>
  <c r="K120" i="19"/>
  <c r="M119" i="19"/>
  <c r="K119" i="19"/>
  <c r="M118" i="19"/>
  <c r="K118" i="19"/>
  <c r="M117" i="19"/>
  <c r="K117" i="19"/>
  <c r="M116" i="19"/>
  <c r="K116" i="19"/>
  <c r="M115" i="19"/>
  <c r="K115" i="19"/>
  <c r="M114" i="19"/>
  <c r="K114" i="19"/>
  <c r="M113" i="19"/>
  <c r="K113" i="19"/>
  <c r="M112" i="19"/>
  <c r="K112" i="19"/>
  <c r="M111" i="19"/>
  <c r="K111" i="19"/>
  <c r="M110" i="19"/>
  <c r="K110" i="19"/>
  <c r="M109" i="19"/>
  <c r="K109" i="19"/>
  <c r="M108" i="19"/>
  <c r="K108" i="19"/>
  <c r="M107" i="19"/>
  <c r="K107" i="19"/>
  <c r="M106" i="19"/>
  <c r="K106" i="19"/>
  <c r="M105" i="19"/>
  <c r="K105" i="19"/>
  <c r="M104" i="19"/>
  <c r="K104" i="19"/>
  <c r="M103" i="19"/>
  <c r="K103" i="19"/>
  <c r="M102" i="19"/>
  <c r="K102" i="19"/>
  <c r="M101" i="19"/>
  <c r="K101" i="19"/>
  <c r="M100" i="19"/>
  <c r="K100" i="19"/>
  <c r="M99" i="19"/>
  <c r="K99" i="19"/>
  <c r="M98" i="19"/>
  <c r="K98" i="19"/>
  <c r="M97" i="19"/>
  <c r="K97" i="19"/>
  <c r="M96" i="19"/>
  <c r="K96" i="19"/>
  <c r="M95" i="19"/>
  <c r="K95" i="19"/>
  <c r="L93" i="19"/>
  <c r="F89" i="19"/>
  <c r="E24" i="41" s="1"/>
  <c r="E89" i="19"/>
  <c r="D24" i="41" s="1"/>
  <c r="D89" i="19"/>
  <c r="C24" i="41" s="1"/>
  <c r="C89" i="19"/>
  <c r="B24" i="41" s="1"/>
  <c r="B89" i="19"/>
  <c r="H89" i="19"/>
  <c r="G24" i="41" s="1"/>
  <c r="M268" i="18"/>
  <c r="K268" i="18"/>
  <c r="M267" i="18"/>
  <c r="K267" i="18"/>
  <c r="M266" i="18"/>
  <c r="K266" i="18"/>
  <c r="M265" i="18"/>
  <c r="K265" i="18"/>
  <c r="M264" i="18"/>
  <c r="K264" i="18"/>
  <c r="M263" i="18"/>
  <c r="K263" i="18"/>
  <c r="M262" i="18"/>
  <c r="K262" i="18"/>
  <c r="M261" i="18"/>
  <c r="K261" i="18"/>
  <c r="M260" i="18"/>
  <c r="K260" i="18"/>
  <c r="M259" i="18"/>
  <c r="K259" i="18"/>
  <c r="M258" i="18"/>
  <c r="K258" i="18"/>
  <c r="M257" i="18"/>
  <c r="K257" i="18"/>
  <c r="M256" i="18"/>
  <c r="K256" i="18"/>
  <c r="M255" i="18"/>
  <c r="K255" i="18"/>
  <c r="M254" i="18"/>
  <c r="K254" i="18"/>
  <c r="M253" i="18"/>
  <c r="K253" i="18"/>
  <c r="M252" i="18"/>
  <c r="K252" i="18"/>
  <c r="M251" i="18"/>
  <c r="K251" i="18"/>
  <c r="M250" i="18"/>
  <c r="K250" i="18"/>
  <c r="M249" i="18"/>
  <c r="K249" i="18"/>
  <c r="M248" i="18"/>
  <c r="K248" i="18"/>
  <c r="M247" i="18"/>
  <c r="K247" i="18"/>
  <c r="M246" i="18"/>
  <c r="K246" i="18"/>
  <c r="M245" i="18"/>
  <c r="K245" i="18"/>
  <c r="M244" i="18"/>
  <c r="K244" i="18"/>
  <c r="M243" i="18"/>
  <c r="K243" i="18"/>
  <c r="M242" i="18"/>
  <c r="K242" i="18"/>
  <c r="M241" i="18"/>
  <c r="K241" i="18"/>
  <c r="M240" i="18"/>
  <c r="K240" i="18"/>
  <c r="M239" i="18"/>
  <c r="K239" i="18"/>
  <c r="M238" i="18"/>
  <c r="K238" i="18"/>
  <c r="M237" i="18"/>
  <c r="K237" i="18"/>
  <c r="M236" i="18"/>
  <c r="K236" i="18"/>
  <c r="M235" i="18"/>
  <c r="K235" i="18"/>
  <c r="M234" i="18"/>
  <c r="K234" i="18"/>
  <c r="M233" i="18"/>
  <c r="K233" i="18"/>
  <c r="M232" i="18"/>
  <c r="K232" i="18"/>
  <c r="M231" i="18"/>
  <c r="K231" i="18"/>
  <c r="M230" i="18"/>
  <c r="K230" i="18"/>
  <c r="M229" i="18"/>
  <c r="K229" i="18"/>
  <c r="M228" i="18"/>
  <c r="K228" i="18"/>
  <c r="M227" i="18"/>
  <c r="K227" i="18"/>
  <c r="M226" i="18"/>
  <c r="K226" i="18"/>
  <c r="M225" i="18"/>
  <c r="K225" i="18"/>
  <c r="M224" i="18"/>
  <c r="K224" i="18"/>
  <c r="M223" i="18"/>
  <c r="K223" i="18"/>
  <c r="M222" i="18"/>
  <c r="K222" i="18"/>
  <c r="M221" i="18"/>
  <c r="K221" i="18"/>
  <c r="M220" i="18"/>
  <c r="K220" i="18"/>
  <c r="M219" i="18"/>
  <c r="K219" i="18"/>
  <c r="M218" i="18"/>
  <c r="K218" i="18"/>
  <c r="M217" i="18"/>
  <c r="K217" i="18"/>
  <c r="M216" i="18"/>
  <c r="K216" i="18"/>
  <c r="M215" i="18"/>
  <c r="K215" i="18"/>
  <c r="M214" i="18"/>
  <c r="K214" i="18"/>
  <c r="M213" i="18"/>
  <c r="K213" i="18"/>
  <c r="M212" i="18"/>
  <c r="K212" i="18"/>
  <c r="M211" i="18"/>
  <c r="K211" i="18"/>
  <c r="M210" i="18"/>
  <c r="K210" i="18"/>
  <c r="M209" i="18"/>
  <c r="K209" i="18"/>
  <c r="M208" i="18"/>
  <c r="K208" i="18"/>
  <c r="M207" i="18"/>
  <c r="K207" i="18"/>
  <c r="M206" i="18"/>
  <c r="K206" i="18"/>
  <c r="M205" i="18"/>
  <c r="K205" i="18"/>
  <c r="M204" i="18"/>
  <c r="K204" i="18"/>
  <c r="M203" i="18"/>
  <c r="K203" i="18"/>
  <c r="M202" i="18"/>
  <c r="K202" i="18"/>
  <c r="M201" i="18"/>
  <c r="K201" i="18"/>
  <c r="M200" i="18"/>
  <c r="K200" i="18"/>
  <c r="M199" i="18"/>
  <c r="K199" i="18"/>
  <c r="M198" i="18"/>
  <c r="K198" i="18"/>
  <c r="M197" i="18"/>
  <c r="K197" i="18"/>
  <c r="M196" i="18"/>
  <c r="K196" i="18"/>
  <c r="M195" i="18"/>
  <c r="K195" i="18"/>
  <c r="M194" i="18"/>
  <c r="K194" i="18"/>
  <c r="M193" i="18"/>
  <c r="K193" i="18"/>
  <c r="M192" i="18"/>
  <c r="K192" i="18"/>
  <c r="M191" i="18"/>
  <c r="K191" i="18"/>
  <c r="M190" i="18"/>
  <c r="K190" i="18"/>
  <c r="M189" i="18"/>
  <c r="K189" i="18"/>
  <c r="M188" i="18"/>
  <c r="K188" i="18"/>
  <c r="M187" i="18"/>
  <c r="K187" i="18"/>
  <c r="M186" i="18"/>
  <c r="K186" i="18"/>
  <c r="M185" i="18"/>
  <c r="K185" i="18"/>
  <c r="M184" i="18"/>
  <c r="K184" i="18"/>
  <c r="M183" i="18"/>
  <c r="K183" i="18"/>
  <c r="M182" i="18"/>
  <c r="K182" i="18"/>
  <c r="M181" i="18"/>
  <c r="K181" i="18"/>
  <c r="M180" i="18"/>
  <c r="K180" i="18"/>
  <c r="M179" i="18"/>
  <c r="K179" i="18"/>
  <c r="M178" i="18"/>
  <c r="K178" i="18"/>
  <c r="M177" i="18"/>
  <c r="K177" i="18"/>
  <c r="M176" i="18"/>
  <c r="K176" i="18"/>
  <c r="M175" i="18"/>
  <c r="K175" i="18"/>
  <c r="M174" i="18"/>
  <c r="K174" i="18"/>
  <c r="M173" i="18"/>
  <c r="K173" i="18"/>
  <c r="M172" i="18"/>
  <c r="K172" i="18"/>
  <c r="M171" i="18"/>
  <c r="K171" i="18"/>
  <c r="M170" i="18"/>
  <c r="K170" i="18"/>
  <c r="M169" i="18"/>
  <c r="K169" i="18"/>
  <c r="M168" i="18"/>
  <c r="K168" i="18"/>
  <c r="M167" i="18"/>
  <c r="K167" i="18"/>
  <c r="M166" i="18"/>
  <c r="K166" i="18"/>
  <c r="M165" i="18"/>
  <c r="K165" i="18"/>
  <c r="M164" i="18"/>
  <c r="K164" i="18"/>
  <c r="M163" i="18"/>
  <c r="K163" i="18"/>
  <c r="M162" i="18"/>
  <c r="K162" i="18"/>
  <c r="M161" i="18"/>
  <c r="K161" i="18"/>
  <c r="M160" i="18"/>
  <c r="K160" i="18"/>
  <c r="M159" i="18"/>
  <c r="K159" i="18"/>
  <c r="M158" i="18"/>
  <c r="K158" i="18"/>
  <c r="M157" i="18"/>
  <c r="K157" i="18"/>
  <c r="M156" i="18"/>
  <c r="K156" i="18"/>
  <c r="M155" i="18"/>
  <c r="K155" i="18"/>
  <c r="M154" i="18"/>
  <c r="K154" i="18"/>
  <c r="M153" i="18"/>
  <c r="K153" i="18"/>
  <c r="M152" i="18"/>
  <c r="K152" i="18"/>
  <c r="M151" i="18"/>
  <c r="K151" i="18"/>
  <c r="M150" i="18"/>
  <c r="K150" i="18"/>
  <c r="M149" i="18"/>
  <c r="K149" i="18"/>
  <c r="M148" i="18"/>
  <c r="K148" i="18"/>
  <c r="M147" i="18"/>
  <c r="K147" i="18"/>
  <c r="M146" i="18"/>
  <c r="K146" i="18"/>
  <c r="M145" i="18"/>
  <c r="K145" i="18"/>
  <c r="M144" i="18"/>
  <c r="K144" i="18"/>
  <c r="M143" i="18"/>
  <c r="K143" i="18"/>
  <c r="M142" i="18"/>
  <c r="K142" i="18"/>
  <c r="M141" i="18"/>
  <c r="K141" i="18"/>
  <c r="M140" i="18"/>
  <c r="K140" i="18"/>
  <c r="M139" i="18"/>
  <c r="K139" i="18"/>
  <c r="M138" i="18"/>
  <c r="K138" i="18"/>
  <c r="M137" i="18"/>
  <c r="K137" i="18"/>
  <c r="M136" i="18"/>
  <c r="K136" i="18"/>
  <c r="M135" i="18"/>
  <c r="K135" i="18"/>
  <c r="M134" i="18"/>
  <c r="K134" i="18"/>
  <c r="M133" i="18"/>
  <c r="K133" i="18"/>
  <c r="M132" i="18"/>
  <c r="K132" i="18"/>
  <c r="M131" i="18"/>
  <c r="K131" i="18"/>
  <c r="M130" i="18"/>
  <c r="K130" i="18"/>
  <c r="M129" i="18"/>
  <c r="K129" i="18"/>
  <c r="M128" i="18"/>
  <c r="K128" i="18"/>
  <c r="M127" i="18"/>
  <c r="K127" i="18"/>
  <c r="M126" i="18"/>
  <c r="K126" i="18"/>
  <c r="M125" i="18"/>
  <c r="K125" i="18"/>
  <c r="M124" i="18"/>
  <c r="K124" i="18"/>
  <c r="M123" i="18"/>
  <c r="K123" i="18"/>
  <c r="M122" i="18"/>
  <c r="K122" i="18"/>
  <c r="M121" i="18"/>
  <c r="K121" i="18"/>
  <c r="M120" i="18"/>
  <c r="K120" i="18"/>
  <c r="M119" i="18"/>
  <c r="K119" i="18"/>
  <c r="M118" i="18"/>
  <c r="K118" i="18"/>
  <c r="M117" i="18"/>
  <c r="K117" i="18"/>
  <c r="M116" i="18"/>
  <c r="K116" i="18"/>
  <c r="M115" i="18"/>
  <c r="K115" i="18"/>
  <c r="M114" i="18"/>
  <c r="K114" i="18"/>
  <c r="M113" i="18"/>
  <c r="K113" i="18"/>
  <c r="M112" i="18"/>
  <c r="K112" i="18"/>
  <c r="M111" i="18"/>
  <c r="K111" i="18"/>
  <c r="M110" i="18"/>
  <c r="K110" i="18"/>
  <c r="M109" i="18"/>
  <c r="K109" i="18"/>
  <c r="M108" i="18"/>
  <c r="K108" i="18"/>
  <c r="M107" i="18"/>
  <c r="K107" i="18"/>
  <c r="M106" i="18"/>
  <c r="K106" i="18"/>
  <c r="M105" i="18"/>
  <c r="K105" i="18"/>
  <c r="M104" i="18"/>
  <c r="K104" i="18"/>
  <c r="M103" i="18"/>
  <c r="K103" i="18"/>
  <c r="M102" i="18"/>
  <c r="K102" i="18"/>
  <c r="M101" i="18"/>
  <c r="K101" i="18"/>
  <c r="M100" i="18"/>
  <c r="K100" i="18"/>
  <c r="M99" i="18"/>
  <c r="K99" i="18"/>
  <c r="M98" i="18"/>
  <c r="K98" i="18"/>
  <c r="M97" i="18"/>
  <c r="K97" i="18"/>
  <c r="M96" i="18"/>
  <c r="K96" i="18"/>
  <c r="M95" i="18"/>
  <c r="K95" i="18"/>
  <c r="L93" i="18"/>
  <c r="B89" i="18"/>
  <c r="H89" i="18"/>
  <c r="G23" i="41" s="1"/>
  <c r="F89" i="18"/>
  <c r="E23" i="41" s="1"/>
  <c r="E89" i="18"/>
  <c r="D23" i="41" s="1"/>
  <c r="M268" i="17"/>
  <c r="K268" i="17"/>
  <c r="M267" i="17"/>
  <c r="K267" i="17"/>
  <c r="M266" i="17"/>
  <c r="K266" i="17"/>
  <c r="M265" i="17"/>
  <c r="K265" i="17"/>
  <c r="M264" i="17"/>
  <c r="K264" i="17"/>
  <c r="M263" i="17"/>
  <c r="K263" i="17"/>
  <c r="M262" i="17"/>
  <c r="K262" i="17"/>
  <c r="M261" i="17"/>
  <c r="K261" i="17"/>
  <c r="M260" i="17"/>
  <c r="K260" i="17"/>
  <c r="M259" i="17"/>
  <c r="K259" i="17"/>
  <c r="M258" i="17"/>
  <c r="K258" i="17"/>
  <c r="M257" i="17"/>
  <c r="K257" i="17"/>
  <c r="M256" i="17"/>
  <c r="K256" i="17"/>
  <c r="M255" i="17"/>
  <c r="K255" i="17"/>
  <c r="M254" i="17"/>
  <c r="K254" i="17"/>
  <c r="M253" i="17"/>
  <c r="K253" i="17"/>
  <c r="M252" i="17"/>
  <c r="K252" i="17"/>
  <c r="M251" i="17"/>
  <c r="K251" i="17"/>
  <c r="M250" i="17"/>
  <c r="K250" i="17"/>
  <c r="M249" i="17"/>
  <c r="K249" i="17"/>
  <c r="M248" i="17"/>
  <c r="K248" i="17"/>
  <c r="M247" i="17"/>
  <c r="K247" i="17"/>
  <c r="M246" i="17"/>
  <c r="K246" i="17"/>
  <c r="M245" i="17"/>
  <c r="K245" i="17"/>
  <c r="M244" i="17"/>
  <c r="K244" i="17"/>
  <c r="M243" i="17"/>
  <c r="K243" i="17"/>
  <c r="M242" i="17"/>
  <c r="K242" i="17"/>
  <c r="M241" i="17"/>
  <c r="K241" i="17"/>
  <c r="M240" i="17"/>
  <c r="K240" i="17"/>
  <c r="M239" i="17"/>
  <c r="K239" i="17"/>
  <c r="M238" i="17"/>
  <c r="K238" i="17"/>
  <c r="M237" i="17"/>
  <c r="K237" i="17"/>
  <c r="M236" i="17"/>
  <c r="K236" i="17"/>
  <c r="M235" i="17"/>
  <c r="K235" i="17"/>
  <c r="M234" i="17"/>
  <c r="K234" i="17"/>
  <c r="M233" i="17"/>
  <c r="K233" i="17"/>
  <c r="M232" i="17"/>
  <c r="K232" i="17"/>
  <c r="M231" i="17"/>
  <c r="K231" i="17"/>
  <c r="M230" i="17"/>
  <c r="K230" i="17"/>
  <c r="M229" i="17"/>
  <c r="K229" i="17"/>
  <c r="M228" i="17"/>
  <c r="K228" i="17"/>
  <c r="M227" i="17"/>
  <c r="K227" i="17"/>
  <c r="M226" i="17"/>
  <c r="K226" i="17"/>
  <c r="M225" i="17"/>
  <c r="K225" i="17"/>
  <c r="M224" i="17"/>
  <c r="K224" i="17"/>
  <c r="M223" i="17"/>
  <c r="K223" i="17"/>
  <c r="M222" i="17"/>
  <c r="K222" i="17"/>
  <c r="M221" i="17"/>
  <c r="K221" i="17"/>
  <c r="M220" i="17"/>
  <c r="K220" i="17"/>
  <c r="M219" i="17"/>
  <c r="K219" i="17"/>
  <c r="M218" i="17"/>
  <c r="K218" i="17"/>
  <c r="M217" i="17"/>
  <c r="K217" i="17"/>
  <c r="M216" i="17"/>
  <c r="K216" i="17"/>
  <c r="M215" i="17"/>
  <c r="K215" i="17"/>
  <c r="M214" i="17"/>
  <c r="K214" i="17"/>
  <c r="M213" i="17"/>
  <c r="K213" i="17"/>
  <c r="M212" i="17"/>
  <c r="K212" i="17"/>
  <c r="M211" i="17"/>
  <c r="K211" i="17"/>
  <c r="M210" i="17"/>
  <c r="K210" i="17"/>
  <c r="M209" i="17"/>
  <c r="K209" i="17"/>
  <c r="M208" i="17"/>
  <c r="K208" i="17"/>
  <c r="M207" i="17"/>
  <c r="K207" i="17"/>
  <c r="M206" i="17"/>
  <c r="K206" i="17"/>
  <c r="M205" i="17"/>
  <c r="K205" i="17"/>
  <c r="M204" i="17"/>
  <c r="K204" i="17"/>
  <c r="M203" i="17"/>
  <c r="K203" i="17"/>
  <c r="M202" i="17"/>
  <c r="K202" i="17"/>
  <c r="M201" i="17"/>
  <c r="K201" i="17"/>
  <c r="M200" i="17"/>
  <c r="K200" i="17"/>
  <c r="M199" i="17"/>
  <c r="K199" i="17"/>
  <c r="M198" i="17"/>
  <c r="K198" i="17"/>
  <c r="M197" i="17"/>
  <c r="K197" i="17"/>
  <c r="M196" i="17"/>
  <c r="K196" i="17"/>
  <c r="M195" i="17"/>
  <c r="K195" i="17"/>
  <c r="M194" i="17"/>
  <c r="K194" i="17"/>
  <c r="M193" i="17"/>
  <c r="K193" i="17"/>
  <c r="M192" i="17"/>
  <c r="K192" i="17"/>
  <c r="M191" i="17"/>
  <c r="K191" i="17"/>
  <c r="M190" i="17"/>
  <c r="K190" i="17"/>
  <c r="M189" i="17"/>
  <c r="K189" i="17"/>
  <c r="M188" i="17"/>
  <c r="K188" i="17"/>
  <c r="M187" i="17"/>
  <c r="K187" i="17"/>
  <c r="M186" i="17"/>
  <c r="K186" i="17"/>
  <c r="M185" i="17"/>
  <c r="K185" i="17"/>
  <c r="M184" i="17"/>
  <c r="K184" i="17"/>
  <c r="M183" i="17"/>
  <c r="K183" i="17"/>
  <c r="M182" i="17"/>
  <c r="K182" i="17"/>
  <c r="M181" i="17"/>
  <c r="K181" i="17"/>
  <c r="M180" i="17"/>
  <c r="K180" i="17"/>
  <c r="M179" i="17"/>
  <c r="K179" i="17"/>
  <c r="M178" i="17"/>
  <c r="K178" i="17"/>
  <c r="M177" i="17"/>
  <c r="K177" i="17"/>
  <c r="M176" i="17"/>
  <c r="K176" i="17"/>
  <c r="M175" i="17"/>
  <c r="K175" i="17"/>
  <c r="M174" i="17"/>
  <c r="K174" i="17"/>
  <c r="M173" i="17"/>
  <c r="K173" i="17"/>
  <c r="M172" i="17"/>
  <c r="K172" i="17"/>
  <c r="M171" i="17"/>
  <c r="K171" i="17"/>
  <c r="M170" i="17"/>
  <c r="K170" i="17"/>
  <c r="M169" i="17"/>
  <c r="K169" i="17"/>
  <c r="M168" i="17"/>
  <c r="K168" i="17"/>
  <c r="M167" i="17"/>
  <c r="K167" i="17"/>
  <c r="M166" i="17"/>
  <c r="K166" i="17"/>
  <c r="M165" i="17"/>
  <c r="K165" i="17"/>
  <c r="M164" i="17"/>
  <c r="K164" i="17"/>
  <c r="M163" i="17"/>
  <c r="K163" i="17"/>
  <c r="M162" i="17"/>
  <c r="K162" i="17"/>
  <c r="M161" i="17"/>
  <c r="K161" i="17"/>
  <c r="M160" i="17"/>
  <c r="K160" i="17"/>
  <c r="M159" i="17"/>
  <c r="K159" i="17"/>
  <c r="M158" i="17"/>
  <c r="K158" i="17"/>
  <c r="M157" i="17"/>
  <c r="K157" i="17"/>
  <c r="M156" i="17"/>
  <c r="K156" i="17"/>
  <c r="M155" i="17"/>
  <c r="K155" i="17"/>
  <c r="M154" i="17"/>
  <c r="K154" i="17"/>
  <c r="M153" i="17"/>
  <c r="K153" i="17"/>
  <c r="M152" i="17"/>
  <c r="K152" i="17"/>
  <c r="M151" i="17"/>
  <c r="K151" i="17"/>
  <c r="M150" i="17"/>
  <c r="K150" i="17"/>
  <c r="M149" i="17"/>
  <c r="K149" i="17"/>
  <c r="M148" i="17"/>
  <c r="K148" i="17"/>
  <c r="M147" i="17"/>
  <c r="K147" i="17"/>
  <c r="M146" i="17"/>
  <c r="K146" i="17"/>
  <c r="M145" i="17"/>
  <c r="K145" i="17"/>
  <c r="M144" i="17"/>
  <c r="K144" i="17"/>
  <c r="M143" i="17"/>
  <c r="K143" i="17"/>
  <c r="M142" i="17"/>
  <c r="K142" i="17"/>
  <c r="M141" i="17"/>
  <c r="K141" i="17"/>
  <c r="M140" i="17"/>
  <c r="K140" i="17"/>
  <c r="M139" i="17"/>
  <c r="K139" i="17"/>
  <c r="M138" i="17"/>
  <c r="K138" i="17"/>
  <c r="M137" i="17"/>
  <c r="K137" i="17"/>
  <c r="M136" i="17"/>
  <c r="K136" i="17"/>
  <c r="M135" i="17"/>
  <c r="K135" i="17"/>
  <c r="M134" i="17"/>
  <c r="K134" i="17"/>
  <c r="M133" i="17"/>
  <c r="K133" i="17"/>
  <c r="M132" i="17"/>
  <c r="K132" i="17"/>
  <c r="M131" i="17"/>
  <c r="K131" i="17"/>
  <c r="M130" i="17"/>
  <c r="K130" i="17"/>
  <c r="M129" i="17"/>
  <c r="K129" i="17"/>
  <c r="M128" i="17"/>
  <c r="K128" i="17"/>
  <c r="M127" i="17"/>
  <c r="K127" i="17"/>
  <c r="M126" i="17"/>
  <c r="K126" i="17"/>
  <c r="M125" i="17"/>
  <c r="K125" i="17"/>
  <c r="M124" i="17"/>
  <c r="K124" i="17"/>
  <c r="M123" i="17"/>
  <c r="K123" i="17"/>
  <c r="M122" i="17"/>
  <c r="K122" i="17"/>
  <c r="M121" i="17"/>
  <c r="K121" i="17"/>
  <c r="M120" i="17"/>
  <c r="K120" i="17"/>
  <c r="M119" i="17"/>
  <c r="K119" i="17"/>
  <c r="M118" i="17"/>
  <c r="K118" i="17"/>
  <c r="M117" i="17"/>
  <c r="K117" i="17"/>
  <c r="M116" i="17"/>
  <c r="K116" i="17"/>
  <c r="M115" i="17"/>
  <c r="K115" i="17"/>
  <c r="M114" i="17"/>
  <c r="K114" i="17"/>
  <c r="M113" i="17"/>
  <c r="K113" i="17"/>
  <c r="M112" i="17"/>
  <c r="K112" i="17"/>
  <c r="M111" i="17"/>
  <c r="K111" i="17"/>
  <c r="M110" i="17"/>
  <c r="K110" i="17"/>
  <c r="M109" i="17"/>
  <c r="K109" i="17"/>
  <c r="M108" i="17"/>
  <c r="K108" i="17"/>
  <c r="M107" i="17"/>
  <c r="K107" i="17"/>
  <c r="M106" i="17"/>
  <c r="K106" i="17"/>
  <c r="M105" i="17"/>
  <c r="K105" i="17"/>
  <c r="M104" i="17"/>
  <c r="K104" i="17"/>
  <c r="M103" i="17"/>
  <c r="K103" i="17"/>
  <c r="M102" i="17"/>
  <c r="K102" i="17"/>
  <c r="M101" i="17"/>
  <c r="K101" i="17"/>
  <c r="M100" i="17"/>
  <c r="K100" i="17"/>
  <c r="M99" i="17"/>
  <c r="K99" i="17"/>
  <c r="M98" i="17"/>
  <c r="K98" i="17"/>
  <c r="M97" i="17"/>
  <c r="K97" i="17"/>
  <c r="M96" i="17"/>
  <c r="K96" i="17"/>
  <c r="M95" i="17"/>
  <c r="K95" i="17"/>
  <c r="L93" i="17"/>
  <c r="B89" i="17"/>
  <c r="H89" i="17"/>
  <c r="G22" i="41" s="1"/>
  <c r="F89" i="17"/>
  <c r="E22" i="41" s="1"/>
  <c r="E89" i="17"/>
  <c r="D22" i="41" s="1"/>
  <c r="M268" i="16"/>
  <c r="K268" i="16"/>
  <c r="M267" i="16"/>
  <c r="K267" i="16"/>
  <c r="M266" i="16"/>
  <c r="K266" i="16"/>
  <c r="M265" i="16"/>
  <c r="K265" i="16"/>
  <c r="M264" i="16"/>
  <c r="K264" i="16"/>
  <c r="M263" i="16"/>
  <c r="K263" i="16"/>
  <c r="M262" i="16"/>
  <c r="K262" i="16"/>
  <c r="M261" i="16"/>
  <c r="K261" i="16"/>
  <c r="M260" i="16"/>
  <c r="K260" i="16"/>
  <c r="M259" i="16"/>
  <c r="K259" i="16"/>
  <c r="M258" i="16"/>
  <c r="K258" i="16"/>
  <c r="M257" i="16"/>
  <c r="K257" i="16"/>
  <c r="M256" i="16"/>
  <c r="K256" i="16"/>
  <c r="M255" i="16"/>
  <c r="K255" i="16"/>
  <c r="M254" i="16"/>
  <c r="K254" i="16"/>
  <c r="M253" i="16"/>
  <c r="K253" i="16"/>
  <c r="M252" i="16"/>
  <c r="K252" i="16"/>
  <c r="M251" i="16"/>
  <c r="K251" i="16"/>
  <c r="M250" i="16"/>
  <c r="K250" i="16"/>
  <c r="M249" i="16"/>
  <c r="K249" i="16"/>
  <c r="M248" i="16"/>
  <c r="K248" i="16"/>
  <c r="M247" i="16"/>
  <c r="K247" i="16"/>
  <c r="M246" i="16"/>
  <c r="K246" i="16"/>
  <c r="M245" i="16"/>
  <c r="K245" i="16"/>
  <c r="M244" i="16"/>
  <c r="K244" i="16"/>
  <c r="M243" i="16"/>
  <c r="K243" i="16"/>
  <c r="M242" i="16"/>
  <c r="K242" i="16"/>
  <c r="M241" i="16"/>
  <c r="K241" i="16"/>
  <c r="M240" i="16"/>
  <c r="K240" i="16"/>
  <c r="M239" i="16"/>
  <c r="K239" i="16"/>
  <c r="M238" i="16"/>
  <c r="K238" i="16"/>
  <c r="M237" i="16"/>
  <c r="K237" i="16"/>
  <c r="M236" i="16"/>
  <c r="K236" i="16"/>
  <c r="M235" i="16"/>
  <c r="K235" i="16"/>
  <c r="M234" i="16"/>
  <c r="K234" i="16"/>
  <c r="M233" i="16"/>
  <c r="K233" i="16"/>
  <c r="M232" i="16"/>
  <c r="K232" i="16"/>
  <c r="M231" i="16"/>
  <c r="K231" i="16"/>
  <c r="M230" i="16"/>
  <c r="K230" i="16"/>
  <c r="M229" i="16"/>
  <c r="K229" i="16"/>
  <c r="M228" i="16"/>
  <c r="K228" i="16"/>
  <c r="M227" i="16"/>
  <c r="K227" i="16"/>
  <c r="M226" i="16"/>
  <c r="K226" i="16"/>
  <c r="M225" i="16"/>
  <c r="K225" i="16"/>
  <c r="M224" i="16"/>
  <c r="K224" i="16"/>
  <c r="M223" i="16"/>
  <c r="K223" i="16"/>
  <c r="M222" i="16"/>
  <c r="K222" i="16"/>
  <c r="M221" i="16"/>
  <c r="K221" i="16"/>
  <c r="M220" i="16"/>
  <c r="K220" i="16"/>
  <c r="M219" i="16"/>
  <c r="K219" i="16"/>
  <c r="M218" i="16"/>
  <c r="K218" i="16"/>
  <c r="M217" i="16"/>
  <c r="K217" i="16"/>
  <c r="M216" i="16"/>
  <c r="K216" i="16"/>
  <c r="M215" i="16"/>
  <c r="K215" i="16"/>
  <c r="M214" i="16"/>
  <c r="K214" i="16"/>
  <c r="M213" i="16"/>
  <c r="K213" i="16"/>
  <c r="M212" i="16"/>
  <c r="K212" i="16"/>
  <c r="M211" i="16"/>
  <c r="K211" i="16"/>
  <c r="M210" i="16"/>
  <c r="K210" i="16"/>
  <c r="M209" i="16"/>
  <c r="K209" i="16"/>
  <c r="M208" i="16"/>
  <c r="K208" i="16"/>
  <c r="M207" i="16"/>
  <c r="K207" i="16"/>
  <c r="M206" i="16"/>
  <c r="K206" i="16"/>
  <c r="M205" i="16"/>
  <c r="K205" i="16"/>
  <c r="M204" i="16"/>
  <c r="K204" i="16"/>
  <c r="M203" i="16"/>
  <c r="K203" i="16"/>
  <c r="M202" i="16"/>
  <c r="K202" i="16"/>
  <c r="M201" i="16"/>
  <c r="K201" i="16"/>
  <c r="M200" i="16"/>
  <c r="K200" i="16"/>
  <c r="M199" i="16"/>
  <c r="K199" i="16"/>
  <c r="M198" i="16"/>
  <c r="K198" i="16"/>
  <c r="M197" i="16"/>
  <c r="K197" i="16"/>
  <c r="M196" i="16"/>
  <c r="K196" i="16"/>
  <c r="M195" i="16"/>
  <c r="K195" i="16"/>
  <c r="M194" i="16"/>
  <c r="K194" i="16"/>
  <c r="M193" i="16"/>
  <c r="K193" i="16"/>
  <c r="M192" i="16"/>
  <c r="K192" i="16"/>
  <c r="M191" i="16"/>
  <c r="K191" i="16"/>
  <c r="M190" i="16"/>
  <c r="K190" i="16"/>
  <c r="M189" i="16"/>
  <c r="K189" i="16"/>
  <c r="M188" i="16"/>
  <c r="K188" i="16"/>
  <c r="M187" i="16"/>
  <c r="K187" i="16"/>
  <c r="M186" i="16"/>
  <c r="K186" i="16"/>
  <c r="M185" i="16"/>
  <c r="K185" i="16"/>
  <c r="M184" i="16"/>
  <c r="K184" i="16"/>
  <c r="M183" i="16"/>
  <c r="K183" i="16"/>
  <c r="M182" i="16"/>
  <c r="K182" i="16"/>
  <c r="M181" i="16"/>
  <c r="K181" i="16"/>
  <c r="M180" i="16"/>
  <c r="K180" i="16"/>
  <c r="M179" i="16"/>
  <c r="K179" i="16"/>
  <c r="M178" i="16"/>
  <c r="K178" i="16"/>
  <c r="M177" i="16"/>
  <c r="K177" i="16"/>
  <c r="M176" i="16"/>
  <c r="K176" i="16"/>
  <c r="M175" i="16"/>
  <c r="K175" i="16"/>
  <c r="M174" i="16"/>
  <c r="K174" i="16"/>
  <c r="M173" i="16"/>
  <c r="K173" i="16"/>
  <c r="M172" i="16"/>
  <c r="K172" i="16"/>
  <c r="M171" i="16"/>
  <c r="K171" i="16"/>
  <c r="M170" i="16"/>
  <c r="K170" i="16"/>
  <c r="M169" i="16"/>
  <c r="K169" i="16"/>
  <c r="M168" i="16"/>
  <c r="K168" i="16"/>
  <c r="M167" i="16"/>
  <c r="K167" i="16"/>
  <c r="M166" i="16"/>
  <c r="K166" i="16"/>
  <c r="M165" i="16"/>
  <c r="K165" i="16"/>
  <c r="M164" i="16"/>
  <c r="K164" i="16"/>
  <c r="M163" i="16"/>
  <c r="K163" i="16"/>
  <c r="M162" i="16"/>
  <c r="K162" i="16"/>
  <c r="M161" i="16"/>
  <c r="K161" i="16"/>
  <c r="M160" i="16"/>
  <c r="K160" i="16"/>
  <c r="M159" i="16"/>
  <c r="K159" i="16"/>
  <c r="M158" i="16"/>
  <c r="K158" i="16"/>
  <c r="M157" i="16"/>
  <c r="K157" i="16"/>
  <c r="M156" i="16"/>
  <c r="K156" i="16"/>
  <c r="M155" i="16"/>
  <c r="K155" i="16"/>
  <c r="M154" i="16"/>
  <c r="K154" i="16"/>
  <c r="M153" i="16"/>
  <c r="K153" i="16"/>
  <c r="M152" i="16"/>
  <c r="K152" i="16"/>
  <c r="M151" i="16"/>
  <c r="K151" i="16"/>
  <c r="M150" i="16"/>
  <c r="K150" i="16"/>
  <c r="M149" i="16"/>
  <c r="K149" i="16"/>
  <c r="M148" i="16"/>
  <c r="K148" i="16"/>
  <c r="M147" i="16"/>
  <c r="K147" i="16"/>
  <c r="M146" i="16"/>
  <c r="K146" i="16"/>
  <c r="M145" i="16"/>
  <c r="K145" i="16"/>
  <c r="M144" i="16"/>
  <c r="K144" i="16"/>
  <c r="M143" i="16"/>
  <c r="K143" i="16"/>
  <c r="M142" i="16"/>
  <c r="K142" i="16"/>
  <c r="M141" i="16"/>
  <c r="K141" i="16"/>
  <c r="M140" i="16"/>
  <c r="K140" i="16"/>
  <c r="M139" i="16"/>
  <c r="K139" i="16"/>
  <c r="M138" i="16"/>
  <c r="K138" i="16"/>
  <c r="M137" i="16"/>
  <c r="K137" i="16"/>
  <c r="M136" i="16"/>
  <c r="K136" i="16"/>
  <c r="M135" i="16"/>
  <c r="K135" i="16"/>
  <c r="M134" i="16"/>
  <c r="K134" i="16"/>
  <c r="M133" i="16"/>
  <c r="K133" i="16"/>
  <c r="M132" i="16"/>
  <c r="K132" i="16"/>
  <c r="M131" i="16"/>
  <c r="K131" i="16"/>
  <c r="M130" i="16"/>
  <c r="K130" i="16"/>
  <c r="M129" i="16"/>
  <c r="K129" i="16"/>
  <c r="M128" i="16"/>
  <c r="K128" i="16"/>
  <c r="M127" i="16"/>
  <c r="K127" i="16"/>
  <c r="M126" i="16"/>
  <c r="K126" i="16"/>
  <c r="M125" i="16"/>
  <c r="K125" i="16"/>
  <c r="M124" i="16"/>
  <c r="K124" i="16"/>
  <c r="M123" i="16"/>
  <c r="K123" i="16"/>
  <c r="M122" i="16"/>
  <c r="K122" i="16"/>
  <c r="M121" i="16"/>
  <c r="K121" i="16"/>
  <c r="M120" i="16"/>
  <c r="K120" i="16"/>
  <c r="M119" i="16"/>
  <c r="K119" i="16"/>
  <c r="M118" i="16"/>
  <c r="K118" i="16"/>
  <c r="M117" i="16"/>
  <c r="K117" i="16"/>
  <c r="M116" i="16"/>
  <c r="K116" i="16"/>
  <c r="M115" i="16"/>
  <c r="K115" i="16"/>
  <c r="M114" i="16"/>
  <c r="K114" i="16"/>
  <c r="M113" i="16"/>
  <c r="K113" i="16"/>
  <c r="M112" i="16"/>
  <c r="K112" i="16"/>
  <c r="M111" i="16"/>
  <c r="K111" i="16"/>
  <c r="M110" i="16"/>
  <c r="K110" i="16"/>
  <c r="M109" i="16"/>
  <c r="K109" i="16"/>
  <c r="M108" i="16"/>
  <c r="K108" i="16"/>
  <c r="M107" i="16"/>
  <c r="K107" i="16"/>
  <c r="M106" i="16"/>
  <c r="K106" i="16"/>
  <c r="M105" i="16"/>
  <c r="K105" i="16"/>
  <c r="M104" i="16"/>
  <c r="K104" i="16"/>
  <c r="M103" i="16"/>
  <c r="K103" i="16"/>
  <c r="M102" i="16"/>
  <c r="K102" i="16"/>
  <c r="M101" i="16"/>
  <c r="K101" i="16"/>
  <c r="M100" i="16"/>
  <c r="K100" i="16"/>
  <c r="M99" i="16"/>
  <c r="K99" i="16"/>
  <c r="M98" i="16"/>
  <c r="K98" i="16"/>
  <c r="M97" i="16"/>
  <c r="K97" i="16"/>
  <c r="M96" i="16"/>
  <c r="K96" i="16"/>
  <c r="M95" i="16"/>
  <c r="K95" i="16"/>
  <c r="L93" i="16"/>
  <c r="E89" i="16"/>
  <c r="D21" i="41" s="1"/>
  <c r="B89" i="16"/>
  <c r="H89" i="16"/>
  <c r="G21" i="41" s="1"/>
  <c r="M268" i="14"/>
  <c r="K268" i="14"/>
  <c r="M267" i="14"/>
  <c r="K267" i="14"/>
  <c r="M266" i="14"/>
  <c r="K266" i="14"/>
  <c r="M265" i="14"/>
  <c r="K265" i="14"/>
  <c r="M264" i="14"/>
  <c r="K264" i="14"/>
  <c r="M263" i="14"/>
  <c r="K263" i="14"/>
  <c r="M262" i="14"/>
  <c r="K262" i="14"/>
  <c r="M261" i="14"/>
  <c r="K261" i="14"/>
  <c r="M260" i="14"/>
  <c r="K260" i="14"/>
  <c r="M259" i="14"/>
  <c r="K259" i="14"/>
  <c r="M258" i="14"/>
  <c r="K258" i="14"/>
  <c r="M257" i="14"/>
  <c r="K257" i="14"/>
  <c r="M256" i="14"/>
  <c r="K256" i="14"/>
  <c r="M255" i="14"/>
  <c r="K255" i="14"/>
  <c r="M254" i="14"/>
  <c r="K254" i="14"/>
  <c r="M253" i="14"/>
  <c r="K253" i="14"/>
  <c r="M252" i="14"/>
  <c r="K252" i="14"/>
  <c r="M251" i="14"/>
  <c r="K251" i="14"/>
  <c r="M250" i="14"/>
  <c r="K250" i="14"/>
  <c r="M249" i="14"/>
  <c r="K249" i="14"/>
  <c r="M248" i="14"/>
  <c r="K248" i="14"/>
  <c r="M247" i="14"/>
  <c r="K247" i="14"/>
  <c r="M246" i="14"/>
  <c r="K246" i="14"/>
  <c r="M245" i="14"/>
  <c r="K245" i="14"/>
  <c r="M244" i="14"/>
  <c r="K244" i="14"/>
  <c r="M243" i="14"/>
  <c r="K243" i="14"/>
  <c r="M242" i="14"/>
  <c r="K242" i="14"/>
  <c r="M241" i="14"/>
  <c r="K241" i="14"/>
  <c r="M240" i="14"/>
  <c r="K240" i="14"/>
  <c r="M239" i="14"/>
  <c r="K239" i="14"/>
  <c r="M238" i="14"/>
  <c r="K238" i="14"/>
  <c r="M237" i="14"/>
  <c r="K237" i="14"/>
  <c r="M236" i="14"/>
  <c r="K236" i="14"/>
  <c r="M235" i="14"/>
  <c r="K235" i="14"/>
  <c r="M234" i="14"/>
  <c r="K234" i="14"/>
  <c r="M233" i="14"/>
  <c r="K233" i="14"/>
  <c r="M232" i="14"/>
  <c r="K232" i="14"/>
  <c r="M231" i="14"/>
  <c r="K231" i="14"/>
  <c r="M230" i="14"/>
  <c r="K230" i="14"/>
  <c r="M229" i="14"/>
  <c r="K229" i="14"/>
  <c r="M228" i="14"/>
  <c r="K228" i="14"/>
  <c r="M227" i="14"/>
  <c r="K227" i="14"/>
  <c r="M226" i="14"/>
  <c r="K226" i="14"/>
  <c r="M225" i="14"/>
  <c r="K225" i="14"/>
  <c r="M224" i="14"/>
  <c r="K224" i="14"/>
  <c r="M223" i="14"/>
  <c r="K223" i="14"/>
  <c r="M222" i="14"/>
  <c r="K222" i="14"/>
  <c r="M221" i="14"/>
  <c r="K221" i="14"/>
  <c r="M220" i="14"/>
  <c r="K220" i="14"/>
  <c r="M219" i="14"/>
  <c r="K219" i="14"/>
  <c r="M218" i="14"/>
  <c r="K218" i="14"/>
  <c r="M217" i="14"/>
  <c r="K217" i="14"/>
  <c r="M216" i="14"/>
  <c r="K216" i="14"/>
  <c r="M215" i="14"/>
  <c r="K215" i="14"/>
  <c r="M214" i="14"/>
  <c r="K214" i="14"/>
  <c r="M213" i="14"/>
  <c r="K213" i="14"/>
  <c r="M212" i="14"/>
  <c r="K212" i="14"/>
  <c r="M211" i="14"/>
  <c r="K211" i="14"/>
  <c r="M210" i="14"/>
  <c r="K210" i="14"/>
  <c r="M209" i="14"/>
  <c r="K209" i="14"/>
  <c r="M208" i="14"/>
  <c r="K208" i="14"/>
  <c r="M207" i="14"/>
  <c r="K207" i="14"/>
  <c r="M206" i="14"/>
  <c r="K206" i="14"/>
  <c r="M205" i="14"/>
  <c r="K205" i="14"/>
  <c r="M204" i="14"/>
  <c r="K204" i="14"/>
  <c r="M203" i="14"/>
  <c r="K203" i="14"/>
  <c r="M202" i="14"/>
  <c r="K202" i="14"/>
  <c r="M201" i="14"/>
  <c r="K201" i="14"/>
  <c r="M200" i="14"/>
  <c r="K200" i="14"/>
  <c r="M199" i="14"/>
  <c r="K199" i="14"/>
  <c r="M198" i="14"/>
  <c r="K198" i="14"/>
  <c r="M197" i="14"/>
  <c r="K197" i="14"/>
  <c r="M196" i="14"/>
  <c r="K196" i="14"/>
  <c r="M195" i="14"/>
  <c r="K195" i="14"/>
  <c r="M194" i="14"/>
  <c r="K194" i="14"/>
  <c r="M193" i="14"/>
  <c r="K193" i="14"/>
  <c r="M192" i="14"/>
  <c r="K192" i="14"/>
  <c r="M191" i="14"/>
  <c r="K191" i="14"/>
  <c r="M190" i="14"/>
  <c r="K190" i="14"/>
  <c r="M189" i="14"/>
  <c r="K189" i="14"/>
  <c r="M188" i="14"/>
  <c r="K188" i="14"/>
  <c r="M187" i="14"/>
  <c r="K187" i="14"/>
  <c r="M186" i="14"/>
  <c r="K186" i="14"/>
  <c r="M185" i="14"/>
  <c r="K185" i="14"/>
  <c r="M184" i="14"/>
  <c r="K184" i="14"/>
  <c r="M183" i="14"/>
  <c r="K183" i="14"/>
  <c r="M182" i="14"/>
  <c r="K182" i="14"/>
  <c r="M181" i="14"/>
  <c r="K181" i="14"/>
  <c r="M180" i="14"/>
  <c r="K180" i="14"/>
  <c r="M179" i="14"/>
  <c r="K179" i="14"/>
  <c r="M178" i="14"/>
  <c r="K178" i="14"/>
  <c r="M177" i="14"/>
  <c r="K177" i="14"/>
  <c r="M176" i="14"/>
  <c r="K176" i="14"/>
  <c r="M175" i="14"/>
  <c r="K175" i="14"/>
  <c r="M174" i="14"/>
  <c r="K174" i="14"/>
  <c r="M173" i="14"/>
  <c r="K173" i="14"/>
  <c r="M172" i="14"/>
  <c r="K172" i="14"/>
  <c r="M171" i="14"/>
  <c r="K171" i="14"/>
  <c r="M170" i="14"/>
  <c r="K170" i="14"/>
  <c r="M169" i="14"/>
  <c r="K169" i="14"/>
  <c r="M168" i="14"/>
  <c r="K168" i="14"/>
  <c r="M167" i="14"/>
  <c r="K167" i="14"/>
  <c r="M166" i="14"/>
  <c r="K166" i="14"/>
  <c r="M165" i="14"/>
  <c r="K165" i="14"/>
  <c r="M164" i="14"/>
  <c r="K164" i="14"/>
  <c r="M163" i="14"/>
  <c r="K163" i="14"/>
  <c r="M162" i="14"/>
  <c r="K162" i="14"/>
  <c r="M161" i="14"/>
  <c r="K161" i="14"/>
  <c r="M160" i="14"/>
  <c r="K160" i="14"/>
  <c r="M159" i="14"/>
  <c r="K159" i="14"/>
  <c r="M158" i="14"/>
  <c r="K158" i="14"/>
  <c r="M157" i="14"/>
  <c r="K157" i="14"/>
  <c r="M156" i="14"/>
  <c r="K156" i="14"/>
  <c r="M155" i="14"/>
  <c r="K155" i="14"/>
  <c r="M154" i="14"/>
  <c r="K154" i="14"/>
  <c r="M153" i="14"/>
  <c r="K153" i="14"/>
  <c r="M152" i="14"/>
  <c r="K152" i="14"/>
  <c r="M151" i="14"/>
  <c r="K151" i="14"/>
  <c r="M150" i="14"/>
  <c r="K150" i="14"/>
  <c r="M149" i="14"/>
  <c r="K149" i="14"/>
  <c r="M148" i="14"/>
  <c r="K148" i="14"/>
  <c r="M147" i="14"/>
  <c r="K147" i="14"/>
  <c r="M146" i="14"/>
  <c r="K146" i="14"/>
  <c r="M145" i="14"/>
  <c r="K145" i="14"/>
  <c r="M144" i="14"/>
  <c r="K144" i="14"/>
  <c r="M143" i="14"/>
  <c r="K143" i="14"/>
  <c r="M142" i="14"/>
  <c r="K142" i="14"/>
  <c r="M141" i="14"/>
  <c r="K141" i="14"/>
  <c r="M140" i="14"/>
  <c r="K140" i="14"/>
  <c r="M139" i="14"/>
  <c r="K139" i="14"/>
  <c r="M138" i="14"/>
  <c r="K138" i="14"/>
  <c r="M137" i="14"/>
  <c r="K137" i="14"/>
  <c r="M136" i="14"/>
  <c r="K136" i="14"/>
  <c r="M135" i="14"/>
  <c r="K135" i="14"/>
  <c r="M134" i="14"/>
  <c r="K134" i="14"/>
  <c r="M133" i="14"/>
  <c r="K133" i="14"/>
  <c r="M132" i="14"/>
  <c r="K132" i="14"/>
  <c r="M131" i="14"/>
  <c r="K131" i="14"/>
  <c r="M130" i="14"/>
  <c r="K130" i="14"/>
  <c r="M129" i="14"/>
  <c r="K129" i="14"/>
  <c r="M128" i="14"/>
  <c r="K128" i="14"/>
  <c r="M127" i="14"/>
  <c r="K127" i="14"/>
  <c r="M126" i="14"/>
  <c r="K126" i="14"/>
  <c r="M125" i="14"/>
  <c r="K125" i="14"/>
  <c r="M124" i="14"/>
  <c r="K124" i="14"/>
  <c r="M123" i="14"/>
  <c r="K123" i="14"/>
  <c r="M122" i="14"/>
  <c r="K122" i="14"/>
  <c r="M121" i="14"/>
  <c r="K121" i="14"/>
  <c r="M120" i="14"/>
  <c r="K120" i="14"/>
  <c r="M119" i="14"/>
  <c r="K119" i="14"/>
  <c r="M118" i="14"/>
  <c r="K118" i="14"/>
  <c r="M117" i="14"/>
  <c r="K117" i="14"/>
  <c r="M116" i="14"/>
  <c r="K116" i="14"/>
  <c r="M115" i="14"/>
  <c r="K115" i="14"/>
  <c r="M114" i="14"/>
  <c r="K114" i="14"/>
  <c r="M113" i="14"/>
  <c r="K113" i="14"/>
  <c r="M112" i="14"/>
  <c r="K112" i="14"/>
  <c r="M111" i="14"/>
  <c r="K111" i="14"/>
  <c r="M110" i="14"/>
  <c r="K110" i="14"/>
  <c r="M109" i="14"/>
  <c r="K109" i="14"/>
  <c r="M108" i="14"/>
  <c r="K108" i="14"/>
  <c r="M107" i="14"/>
  <c r="K107" i="14"/>
  <c r="M106" i="14"/>
  <c r="K106" i="14"/>
  <c r="M105" i="14"/>
  <c r="K105" i="14"/>
  <c r="M104" i="14"/>
  <c r="K104" i="14"/>
  <c r="M103" i="14"/>
  <c r="K103" i="14"/>
  <c r="M102" i="14"/>
  <c r="K102" i="14"/>
  <c r="M101" i="14"/>
  <c r="K101" i="14"/>
  <c r="M100" i="14"/>
  <c r="K100" i="14"/>
  <c r="M99" i="14"/>
  <c r="K99" i="14"/>
  <c r="M98" i="14"/>
  <c r="K98" i="14"/>
  <c r="M97" i="14"/>
  <c r="K97" i="14"/>
  <c r="M96" i="14"/>
  <c r="K96" i="14"/>
  <c r="M95" i="14"/>
  <c r="K95" i="14"/>
  <c r="L93" i="14"/>
  <c r="B89" i="14"/>
  <c r="H89" i="14"/>
  <c r="G20" i="41" s="1"/>
  <c r="F89" i="14"/>
  <c r="E20" i="41" s="1"/>
  <c r="M268" i="15"/>
  <c r="K268" i="15"/>
  <c r="M267" i="15"/>
  <c r="K267" i="15"/>
  <c r="M266" i="15"/>
  <c r="K266" i="15"/>
  <c r="M265" i="15"/>
  <c r="K265" i="15"/>
  <c r="M264" i="15"/>
  <c r="K264" i="15"/>
  <c r="M263" i="15"/>
  <c r="K263" i="15"/>
  <c r="M262" i="15"/>
  <c r="K262" i="15"/>
  <c r="M261" i="15"/>
  <c r="K261" i="15"/>
  <c r="M260" i="15"/>
  <c r="K260" i="15"/>
  <c r="M259" i="15"/>
  <c r="K259" i="15"/>
  <c r="M258" i="15"/>
  <c r="K258" i="15"/>
  <c r="M257" i="15"/>
  <c r="K257" i="15"/>
  <c r="M256" i="15"/>
  <c r="K256" i="15"/>
  <c r="M255" i="15"/>
  <c r="K255" i="15"/>
  <c r="M254" i="15"/>
  <c r="K254" i="15"/>
  <c r="M253" i="15"/>
  <c r="K253" i="15"/>
  <c r="M252" i="15"/>
  <c r="K252" i="15"/>
  <c r="M251" i="15"/>
  <c r="K251" i="15"/>
  <c r="M250" i="15"/>
  <c r="K250" i="15"/>
  <c r="M249" i="15"/>
  <c r="K249" i="15"/>
  <c r="M248" i="15"/>
  <c r="K248" i="15"/>
  <c r="M247" i="15"/>
  <c r="K247" i="15"/>
  <c r="M246" i="15"/>
  <c r="K246" i="15"/>
  <c r="M245" i="15"/>
  <c r="K245" i="15"/>
  <c r="M244" i="15"/>
  <c r="K244" i="15"/>
  <c r="M243" i="15"/>
  <c r="K243" i="15"/>
  <c r="M242" i="15"/>
  <c r="K242" i="15"/>
  <c r="M241" i="15"/>
  <c r="K241" i="15"/>
  <c r="M240" i="15"/>
  <c r="K240" i="15"/>
  <c r="M239" i="15"/>
  <c r="K239" i="15"/>
  <c r="M238" i="15"/>
  <c r="K238" i="15"/>
  <c r="M237" i="15"/>
  <c r="K237" i="15"/>
  <c r="M236" i="15"/>
  <c r="K236" i="15"/>
  <c r="M235" i="15"/>
  <c r="K235" i="15"/>
  <c r="M234" i="15"/>
  <c r="K234" i="15"/>
  <c r="M233" i="15"/>
  <c r="K233" i="15"/>
  <c r="M232" i="15"/>
  <c r="K232" i="15"/>
  <c r="M231" i="15"/>
  <c r="K231" i="15"/>
  <c r="M230" i="15"/>
  <c r="K230" i="15"/>
  <c r="M229" i="15"/>
  <c r="K229" i="15"/>
  <c r="M228" i="15"/>
  <c r="K228" i="15"/>
  <c r="M227" i="15"/>
  <c r="K227" i="15"/>
  <c r="M226" i="15"/>
  <c r="K226" i="15"/>
  <c r="M225" i="15"/>
  <c r="K225" i="15"/>
  <c r="M224" i="15"/>
  <c r="K224" i="15"/>
  <c r="M223" i="15"/>
  <c r="K223" i="15"/>
  <c r="M222" i="15"/>
  <c r="K222" i="15"/>
  <c r="M221" i="15"/>
  <c r="K221" i="15"/>
  <c r="M220" i="15"/>
  <c r="K220" i="15"/>
  <c r="M219" i="15"/>
  <c r="K219" i="15"/>
  <c r="M218" i="15"/>
  <c r="K218" i="15"/>
  <c r="M217" i="15"/>
  <c r="K217" i="15"/>
  <c r="M216" i="15"/>
  <c r="K216" i="15"/>
  <c r="M215" i="15"/>
  <c r="K215" i="15"/>
  <c r="M214" i="15"/>
  <c r="K214" i="15"/>
  <c r="M213" i="15"/>
  <c r="K213" i="15"/>
  <c r="M212" i="15"/>
  <c r="K212" i="15"/>
  <c r="M211" i="15"/>
  <c r="K211" i="15"/>
  <c r="M210" i="15"/>
  <c r="K210" i="15"/>
  <c r="M209" i="15"/>
  <c r="K209" i="15"/>
  <c r="M208" i="15"/>
  <c r="K208" i="15"/>
  <c r="M207" i="15"/>
  <c r="K207" i="15"/>
  <c r="M206" i="15"/>
  <c r="K206" i="15"/>
  <c r="M205" i="15"/>
  <c r="K205" i="15"/>
  <c r="M204" i="15"/>
  <c r="K204" i="15"/>
  <c r="M203" i="15"/>
  <c r="K203" i="15"/>
  <c r="M202" i="15"/>
  <c r="K202" i="15"/>
  <c r="M201" i="15"/>
  <c r="K201" i="15"/>
  <c r="M200" i="15"/>
  <c r="K200" i="15"/>
  <c r="M199" i="15"/>
  <c r="K199" i="15"/>
  <c r="M198" i="15"/>
  <c r="K198" i="15"/>
  <c r="M197" i="15"/>
  <c r="K197" i="15"/>
  <c r="M196" i="15"/>
  <c r="K196" i="15"/>
  <c r="M195" i="15"/>
  <c r="K195" i="15"/>
  <c r="M194" i="15"/>
  <c r="K194" i="15"/>
  <c r="M193" i="15"/>
  <c r="K193" i="15"/>
  <c r="M192" i="15"/>
  <c r="K192" i="15"/>
  <c r="M191" i="15"/>
  <c r="K191" i="15"/>
  <c r="M190" i="15"/>
  <c r="K190" i="15"/>
  <c r="M189" i="15"/>
  <c r="K189" i="15"/>
  <c r="M188" i="15"/>
  <c r="K188" i="15"/>
  <c r="M187" i="15"/>
  <c r="K187" i="15"/>
  <c r="M186" i="15"/>
  <c r="K186" i="15"/>
  <c r="M185" i="15"/>
  <c r="K185" i="15"/>
  <c r="M184" i="15"/>
  <c r="K184" i="15"/>
  <c r="M183" i="15"/>
  <c r="K183" i="15"/>
  <c r="M182" i="15"/>
  <c r="K182" i="15"/>
  <c r="M181" i="15"/>
  <c r="K181" i="15"/>
  <c r="M180" i="15"/>
  <c r="K180" i="15"/>
  <c r="M179" i="15"/>
  <c r="K179" i="15"/>
  <c r="M178" i="15"/>
  <c r="K178" i="15"/>
  <c r="M177" i="15"/>
  <c r="K177" i="15"/>
  <c r="M176" i="15"/>
  <c r="K176" i="15"/>
  <c r="M175" i="15"/>
  <c r="K175" i="15"/>
  <c r="M174" i="15"/>
  <c r="K174" i="15"/>
  <c r="M173" i="15"/>
  <c r="K173" i="15"/>
  <c r="M172" i="15"/>
  <c r="K172" i="15"/>
  <c r="M171" i="15"/>
  <c r="K171" i="15"/>
  <c r="M170" i="15"/>
  <c r="K170" i="15"/>
  <c r="M169" i="15"/>
  <c r="K169" i="15"/>
  <c r="M168" i="15"/>
  <c r="K168" i="15"/>
  <c r="M167" i="15"/>
  <c r="K167" i="15"/>
  <c r="M166" i="15"/>
  <c r="K166" i="15"/>
  <c r="M165" i="15"/>
  <c r="K165" i="15"/>
  <c r="M164" i="15"/>
  <c r="K164" i="15"/>
  <c r="M163" i="15"/>
  <c r="K163" i="15"/>
  <c r="M162" i="15"/>
  <c r="K162" i="15"/>
  <c r="M161" i="15"/>
  <c r="K161" i="15"/>
  <c r="M160" i="15"/>
  <c r="K160" i="15"/>
  <c r="M159" i="15"/>
  <c r="K159" i="15"/>
  <c r="M158" i="15"/>
  <c r="K158" i="15"/>
  <c r="M157" i="15"/>
  <c r="K157" i="15"/>
  <c r="M156" i="15"/>
  <c r="K156" i="15"/>
  <c r="M155" i="15"/>
  <c r="K155" i="15"/>
  <c r="M154" i="15"/>
  <c r="K154" i="15"/>
  <c r="M153" i="15"/>
  <c r="K153" i="15"/>
  <c r="M152" i="15"/>
  <c r="K152" i="15"/>
  <c r="M151" i="15"/>
  <c r="K151" i="15"/>
  <c r="M150" i="15"/>
  <c r="K150" i="15"/>
  <c r="M149" i="15"/>
  <c r="K149" i="15"/>
  <c r="M148" i="15"/>
  <c r="K148" i="15"/>
  <c r="M147" i="15"/>
  <c r="K147" i="15"/>
  <c r="M146" i="15"/>
  <c r="K146" i="15"/>
  <c r="M145" i="15"/>
  <c r="K145" i="15"/>
  <c r="M144" i="15"/>
  <c r="K144" i="15"/>
  <c r="M143" i="15"/>
  <c r="K143" i="15"/>
  <c r="M142" i="15"/>
  <c r="K142" i="15"/>
  <c r="M141" i="15"/>
  <c r="K141" i="15"/>
  <c r="M140" i="15"/>
  <c r="K140" i="15"/>
  <c r="M139" i="15"/>
  <c r="K139" i="15"/>
  <c r="M138" i="15"/>
  <c r="K138" i="15"/>
  <c r="M137" i="15"/>
  <c r="K137" i="15"/>
  <c r="M136" i="15"/>
  <c r="K136" i="15"/>
  <c r="M135" i="15"/>
  <c r="K135" i="15"/>
  <c r="M134" i="15"/>
  <c r="K134" i="15"/>
  <c r="M133" i="15"/>
  <c r="K133" i="15"/>
  <c r="M132" i="15"/>
  <c r="K132" i="15"/>
  <c r="M131" i="15"/>
  <c r="K131" i="15"/>
  <c r="M130" i="15"/>
  <c r="K130" i="15"/>
  <c r="M129" i="15"/>
  <c r="K129" i="15"/>
  <c r="M128" i="15"/>
  <c r="K128" i="15"/>
  <c r="M127" i="15"/>
  <c r="K127" i="15"/>
  <c r="M126" i="15"/>
  <c r="K126" i="15"/>
  <c r="M125" i="15"/>
  <c r="K125" i="15"/>
  <c r="M124" i="15"/>
  <c r="K124" i="15"/>
  <c r="M123" i="15"/>
  <c r="K123" i="15"/>
  <c r="M122" i="15"/>
  <c r="K122" i="15"/>
  <c r="M121" i="15"/>
  <c r="K121" i="15"/>
  <c r="M120" i="15"/>
  <c r="K120" i="15"/>
  <c r="M119" i="15"/>
  <c r="K119" i="15"/>
  <c r="M118" i="15"/>
  <c r="K118" i="15"/>
  <c r="M117" i="15"/>
  <c r="K117" i="15"/>
  <c r="M116" i="15"/>
  <c r="K116" i="15"/>
  <c r="M115" i="15"/>
  <c r="K115" i="15"/>
  <c r="M114" i="15"/>
  <c r="K114" i="15"/>
  <c r="M113" i="15"/>
  <c r="K113" i="15"/>
  <c r="M112" i="15"/>
  <c r="K112" i="15"/>
  <c r="M111" i="15"/>
  <c r="K111" i="15"/>
  <c r="M110" i="15"/>
  <c r="K110" i="15"/>
  <c r="M109" i="15"/>
  <c r="K109" i="15"/>
  <c r="M108" i="15"/>
  <c r="K108" i="15"/>
  <c r="M107" i="15"/>
  <c r="K107" i="15"/>
  <c r="M106" i="15"/>
  <c r="K106" i="15"/>
  <c r="M105" i="15"/>
  <c r="K105" i="15"/>
  <c r="M104" i="15"/>
  <c r="K104" i="15"/>
  <c r="M103" i="15"/>
  <c r="K103" i="15"/>
  <c r="M102" i="15"/>
  <c r="K102" i="15"/>
  <c r="M101" i="15"/>
  <c r="K101" i="15"/>
  <c r="M100" i="15"/>
  <c r="K100" i="15"/>
  <c r="M99" i="15"/>
  <c r="K99" i="15"/>
  <c r="M98" i="15"/>
  <c r="K98" i="15"/>
  <c r="M97" i="15"/>
  <c r="K97" i="15"/>
  <c r="M96" i="15"/>
  <c r="K96" i="15"/>
  <c r="M95" i="15"/>
  <c r="K95" i="15"/>
  <c r="L93" i="15"/>
  <c r="F89" i="15"/>
  <c r="E19" i="41" s="1"/>
  <c r="E89" i="15"/>
  <c r="D19" i="41" s="1"/>
  <c r="B89" i="15"/>
  <c r="H89" i="15"/>
  <c r="M268" i="10"/>
  <c r="K268" i="10"/>
  <c r="M267" i="10"/>
  <c r="K267" i="10"/>
  <c r="M266" i="10"/>
  <c r="K266" i="10"/>
  <c r="M265" i="10"/>
  <c r="K265" i="10"/>
  <c r="M264" i="10"/>
  <c r="K264" i="10"/>
  <c r="M263" i="10"/>
  <c r="K263" i="10"/>
  <c r="M262" i="10"/>
  <c r="K262" i="10"/>
  <c r="M261" i="10"/>
  <c r="K261" i="10"/>
  <c r="M260" i="10"/>
  <c r="K260" i="10"/>
  <c r="M259" i="10"/>
  <c r="K259" i="10"/>
  <c r="M258" i="10"/>
  <c r="K258" i="10"/>
  <c r="M257" i="10"/>
  <c r="K257" i="10"/>
  <c r="M256" i="10"/>
  <c r="K256" i="10"/>
  <c r="M255" i="10"/>
  <c r="K255" i="10"/>
  <c r="M254" i="10"/>
  <c r="K254" i="10"/>
  <c r="M253" i="10"/>
  <c r="K253" i="10"/>
  <c r="M252" i="10"/>
  <c r="K252" i="10"/>
  <c r="M251" i="10"/>
  <c r="K251" i="10"/>
  <c r="M250" i="10"/>
  <c r="K250" i="10"/>
  <c r="M249" i="10"/>
  <c r="K249" i="10"/>
  <c r="M248" i="10"/>
  <c r="K248" i="10"/>
  <c r="M247" i="10"/>
  <c r="K247" i="10"/>
  <c r="M246" i="10"/>
  <c r="K246" i="10"/>
  <c r="M245" i="10"/>
  <c r="K245" i="10"/>
  <c r="M244" i="10"/>
  <c r="K244" i="10"/>
  <c r="M243" i="10"/>
  <c r="K243" i="10"/>
  <c r="M242" i="10"/>
  <c r="K242" i="10"/>
  <c r="M241" i="10"/>
  <c r="K241" i="10"/>
  <c r="M240" i="10"/>
  <c r="K240" i="10"/>
  <c r="M239" i="10"/>
  <c r="K239" i="10"/>
  <c r="M238" i="10"/>
  <c r="K238" i="10"/>
  <c r="M237" i="10"/>
  <c r="K237" i="10"/>
  <c r="M236" i="10"/>
  <c r="K236" i="10"/>
  <c r="M235" i="10"/>
  <c r="K235" i="10"/>
  <c r="M234" i="10"/>
  <c r="K234" i="10"/>
  <c r="M233" i="10"/>
  <c r="K233" i="10"/>
  <c r="M232" i="10"/>
  <c r="K232" i="10"/>
  <c r="M231" i="10"/>
  <c r="K231" i="10"/>
  <c r="M230" i="10"/>
  <c r="K230" i="10"/>
  <c r="M229" i="10"/>
  <c r="K229" i="10"/>
  <c r="M228" i="10"/>
  <c r="K228" i="10"/>
  <c r="M227" i="10"/>
  <c r="K227" i="10"/>
  <c r="M226" i="10"/>
  <c r="K226" i="10"/>
  <c r="M225" i="10"/>
  <c r="K225" i="10"/>
  <c r="M224" i="10"/>
  <c r="K224" i="10"/>
  <c r="M223" i="10"/>
  <c r="K223" i="10"/>
  <c r="M222" i="10"/>
  <c r="K222" i="10"/>
  <c r="M221" i="10"/>
  <c r="K221" i="10"/>
  <c r="M220" i="10"/>
  <c r="K220" i="10"/>
  <c r="M219" i="10"/>
  <c r="K219" i="10"/>
  <c r="M218" i="10"/>
  <c r="K218" i="10"/>
  <c r="M217" i="10"/>
  <c r="K217" i="10"/>
  <c r="M216" i="10"/>
  <c r="K216" i="10"/>
  <c r="M215" i="10"/>
  <c r="K215" i="10"/>
  <c r="M214" i="10"/>
  <c r="K214" i="10"/>
  <c r="M213" i="10"/>
  <c r="K213" i="10"/>
  <c r="M212" i="10"/>
  <c r="K212" i="10"/>
  <c r="M211" i="10"/>
  <c r="K211" i="10"/>
  <c r="M210" i="10"/>
  <c r="K210" i="10"/>
  <c r="M209" i="10"/>
  <c r="K209" i="10"/>
  <c r="M208" i="10"/>
  <c r="K208" i="10"/>
  <c r="M207" i="10"/>
  <c r="K207" i="10"/>
  <c r="M206" i="10"/>
  <c r="K206" i="10"/>
  <c r="M205" i="10"/>
  <c r="K205" i="10"/>
  <c r="M204" i="10"/>
  <c r="K204" i="10"/>
  <c r="M203" i="10"/>
  <c r="K203" i="10"/>
  <c r="M202" i="10"/>
  <c r="K202" i="10"/>
  <c r="M201" i="10"/>
  <c r="K201" i="10"/>
  <c r="M200" i="10"/>
  <c r="K200" i="10"/>
  <c r="M199" i="10"/>
  <c r="K199" i="10"/>
  <c r="M198" i="10"/>
  <c r="K198" i="10"/>
  <c r="M197" i="10"/>
  <c r="K197" i="10"/>
  <c r="M196" i="10"/>
  <c r="K196" i="10"/>
  <c r="M195" i="10"/>
  <c r="K195" i="10"/>
  <c r="M194" i="10"/>
  <c r="K194" i="10"/>
  <c r="M193" i="10"/>
  <c r="K193" i="10"/>
  <c r="M192" i="10"/>
  <c r="K192" i="10"/>
  <c r="M191" i="10"/>
  <c r="K191" i="10"/>
  <c r="M190" i="10"/>
  <c r="K190" i="10"/>
  <c r="M189" i="10"/>
  <c r="K189" i="10"/>
  <c r="M188" i="10"/>
  <c r="K188" i="10"/>
  <c r="M187" i="10"/>
  <c r="K187" i="10"/>
  <c r="M186" i="10"/>
  <c r="K186" i="10"/>
  <c r="M185" i="10"/>
  <c r="K185" i="10"/>
  <c r="M184" i="10"/>
  <c r="K184" i="10"/>
  <c r="M183" i="10"/>
  <c r="K183" i="10"/>
  <c r="M182" i="10"/>
  <c r="K182" i="10"/>
  <c r="M181" i="10"/>
  <c r="K181" i="10"/>
  <c r="M180" i="10"/>
  <c r="K180" i="10"/>
  <c r="M179" i="10"/>
  <c r="K179" i="10"/>
  <c r="M178" i="10"/>
  <c r="K178" i="10"/>
  <c r="M177" i="10"/>
  <c r="K177" i="10"/>
  <c r="M176" i="10"/>
  <c r="K176" i="10"/>
  <c r="M175" i="10"/>
  <c r="K175" i="10"/>
  <c r="M174" i="10"/>
  <c r="K174" i="10"/>
  <c r="M173" i="10"/>
  <c r="K173" i="10"/>
  <c r="M172" i="10"/>
  <c r="K172" i="10"/>
  <c r="M171" i="10"/>
  <c r="K171" i="10"/>
  <c r="M170" i="10"/>
  <c r="K170" i="10"/>
  <c r="M169" i="10"/>
  <c r="K169" i="10"/>
  <c r="M168" i="10"/>
  <c r="K168" i="10"/>
  <c r="M167" i="10"/>
  <c r="K167" i="10"/>
  <c r="M166" i="10"/>
  <c r="K166" i="10"/>
  <c r="M165" i="10"/>
  <c r="K165" i="10"/>
  <c r="M164" i="10"/>
  <c r="K164" i="10"/>
  <c r="M163" i="10"/>
  <c r="K163" i="10"/>
  <c r="M162" i="10"/>
  <c r="K162" i="10"/>
  <c r="M161" i="10"/>
  <c r="K161" i="10"/>
  <c r="M160" i="10"/>
  <c r="K160" i="10"/>
  <c r="M159" i="10"/>
  <c r="K159" i="10"/>
  <c r="M158" i="10"/>
  <c r="K158" i="10"/>
  <c r="M157" i="10"/>
  <c r="K157" i="10"/>
  <c r="M156" i="10"/>
  <c r="K156" i="10"/>
  <c r="M155" i="10"/>
  <c r="K155" i="10"/>
  <c r="M154" i="10"/>
  <c r="K154" i="10"/>
  <c r="M153" i="10"/>
  <c r="K153" i="10"/>
  <c r="M152" i="10"/>
  <c r="K152" i="10"/>
  <c r="M151" i="10"/>
  <c r="K151" i="10"/>
  <c r="M150" i="10"/>
  <c r="K150" i="10"/>
  <c r="M149" i="10"/>
  <c r="K149" i="10"/>
  <c r="M148" i="10"/>
  <c r="K148" i="10"/>
  <c r="M147" i="10"/>
  <c r="K147" i="10"/>
  <c r="M146" i="10"/>
  <c r="K146" i="10"/>
  <c r="M145" i="10"/>
  <c r="K145" i="10"/>
  <c r="M144" i="10"/>
  <c r="K144" i="10"/>
  <c r="M143" i="10"/>
  <c r="K143" i="10"/>
  <c r="M142" i="10"/>
  <c r="K142" i="10"/>
  <c r="M141" i="10"/>
  <c r="K141" i="10"/>
  <c r="M140" i="10"/>
  <c r="K140" i="10"/>
  <c r="M139" i="10"/>
  <c r="K139" i="10"/>
  <c r="M138" i="10"/>
  <c r="K138" i="10"/>
  <c r="M137" i="10"/>
  <c r="K137" i="10"/>
  <c r="M136" i="10"/>
  <c r="K136" i="10"/>
  <c r="M135" i="10"/>
  <c r="K135" i="10"/>
  <c r="M134" i="10"/>
  <c r="K134" i="10"/>
  <c r="M133" i="10"/>
  <c r="K133" i="10"/>
  <c r="M132" i="10"/>
  <c r="K132" i="10"/>
  <c r="M131" i="10"/>
  <c r="K131" i="10"/>
  <c r="M130" i="10"/>
  <c r="K130" i="10"/>
  <c r="M129" i="10"/>
  <c r="K129" i="10"/>
  <c r="M128" i="10"/>
  <c r="K128" i="10"/>
  <c r="M127" i="10"/>
  <c r="K127" i="10"/>
  <c r="M126" i="10"/>
  <c r="K126" i="10"/>
  <c r="M125" i="10"/>
  <c r="K125" i="10"/>
  <c r="M124" i="10"/>
  <c r="K124" i="10"/>
  <c r="M123" i="10"/>
  <c r="K123" i="10"/>
  <c r="M122" i="10"/>
  <c r="K122" i="10"/>
  <c r="M121" i="10"/>
  <c r="K121" i="10"/>
  <c r="M120" i="10"/>
  <c r="K120" i="10"/>
  <c r="M119" i="10"/>
  <c r="K119" i="10"/>
  <c r="M118" i="10"/>
  <c r="K118" i="10"/>
  <c r="M117" i="10"/>
  <c r="K117" i="10"/>
  <c r="M116" i="10"/>
  <c r="K116" i="10"/>
  <c r="M115" i="10"/>
  <c r="K115" i="10"/>
  <c r="M114" i="10"/>
  <c r="K114" i="10"/>
  <c r="M113" i="10"/>
  <c r="K113" i="10"/>
  <c r="M112" i="10"/>
  <c r="K112" i="10"/>
  <c r="M111" i="10"/>
  <c r="K111" i="10"/>
  <c r="M110" i="10"/>
  <c r="K110" i="10"/>
  <c r="M109" i="10"/>
  <c r="K109" i="10"/>
  <c r="M108" i="10"/>
  <c r="K108" i="10"/>
  <c r="M107" i="10"/>
  <c r="K107" i="10"/>
  <c r="M106" i="10"/>
  <c r="K106" i="10"/>
  <c r="M105" i="10"/>
  <c r="K105" i="10"/>
  <c r="M104" i="10"/>
  <c r="K104" i="10"/>
  <c r="M103" i="10"/>
  <c r="K103" i="10"/>
  <c r="M102" i="10"/>
  <c r="K102" i="10"/>
  <c r="M101" i="10"/>
  <c r="K101" i="10"/>
  <c r="M100" i="10"/>
  <c r="K100" i="10"/>
  <c r="M99" i="10"/>
  <c r="K99" i="10"/>
  <c r="M98" i="10"/>
  <c r="K98" i="10"/>
  <c r="M97" i="10"/>
  <c r="K97" i="10"/>
  <c r="M96" i="10"/>
  <c r="K96" i="10"/>
  <c r="M95" i="10"/>
  <c r="K95" i="10"/>
  <c r="L93" i="10"/>
  <c r="F89" i="10"/>
  <c r="E18" i="41" s="1"/>
  <c r="E89" i="10"/>
  <c r="B89" i="10"/>
  <c r="H89" i="10"/>
  <c r="G18" i="41" s="1"/>
  <c r="M268" i="8"/>
  <c r="K268" i="8"/>
  <c r="M267" i="8"/>
  <c r="K267" i="8"/>
  <c r="M266" i="8"/>
  <c r="K266" i="8"/>
  <c r="M265" i="8"/>
  <c r="K265" i="8"/>
  <c r="M264" i="8"/>
  <c r="K264" i="8"/>
  <c r="M263" i="8"/>
  <c r="K263" i="8"/>
  <c r="M262" i="8"/>
  <c r="K262" i="8"/>
  <c r="M261" i="8"/>
  <c r="K261" i="8"/>
  <c r="M260" i="8"/>
  <c r="K260" i="8"/>
  <c r="M259" i="8"/>
  <c r="K259" i="8"/>
  <c r="M258" i="8"/>
  <c r="K258" i="8"/>
  <c r="M257" i="8"/>
  <c r="K257" i="8"/>
  <c r="M256" i="8"/>
  <c r="K256" i="8"/>
  <c r="M255" i="8"/>
  <c r="K255" i="8"/>
  <c r="M254" i="8"/>
  <c r="K254" i="8"/>
  <c r="M253" i="8"/>
  <c r="K253" i="8"/>
  <c r="M252" i="8"/>
  <c r="K252" i="8"/>
  <c r="M251" i="8"/>
  <c r="K251" i="8"/>
  <c r="M250" i="8"/>
  <c r="K250" i="8"/>
  <c r="M249" i="8"/>
  <c r="K249" i="8"/>
  <c r="M248" i="8"/>
  <c r="K248" i="8"/>
  <c r="M247" i="8"/>
  <c r="K247" i="8"/>
  <c r="M246" i="8"/>
  <c r="K246" i="8"/>
  <c r="M245" i="8"/>
  <c r="K245" i="8"/>
  <c r="M244" i="8"/>
  <c r="K244" i="8"/>
  <c r="M243" i="8"/>
  <c r="K243" i="8"/>
  <c r="M242" i="8"/>
  <c r="K242" i="8"/>
  <c r="M241" i="8"/>
  <c r="K241" i="8"/>
  <c r="M240" i="8"/>
  <c r="K240" i="8"/>
  <c r="M239" i="8"/>
  <c r="K239" i="8"/>
  <c r="M238" i="8"/>
  <c r="K238" i="8"/>
  <c r="M237" i="8"/>
  <c r="K237" i="8"/>
  <c r="M236" i="8"/>
  <c r="K236" i="8"/>
  <c r="M235" i="8"/>
  <c r="K235" i="8"/>
  <c r="M234" i="8"/>
  <c r="K234" i="8"/>
  <c r="M233" i="8"/>
  <c r="K233" i="8"/>
  <c r="M232" i="8"/>
  <c r="K232" i="8"/>
  <c r="M231" i="8"/>
  <c r="K231" i="8"/>
  <c r="M230" i="8"/>
  <c r="K230" i="8"/>
  <c r="M229" i="8"/>
  <c r="K229" i="8"/>
  <c r="M228" i="8"/>
  <c r="K228" i="8"/>
  <c r="M227" i="8"/>
  <c r="K227" i="8"/>
  <c r="M226" i="8"/>
  <c r="K226" i="8"/>
  <c r="M225" i="8"/>
  <c r="K225" i="8"/>
  <c r="M224" i="8"/>
  <c r="K224" i="8"/>
  <c r="M223" i="8"/>
  <c r="K223" i="8"/>
  <c r="M222" i="8"/>
  <c r="K222" i="8"/>
  <c r="M221" i="8"/>
  <c r="K221" i="8"/>
  <c r="M220" i="8"/>
  <c r="K220" i="8"/>
  <c r="M219" i="8"/>
  <c r="K219" i="8"/>
  <c r="M218" i="8"/>
  <c r="K218" i="8"/>
  <c r="M217" i="8"/>
  <c r="K217" i="8"/>
  <c r="M216" i="8"/>
  <c r="K216" i="8"/>
  <c r="M215" i="8"/>
  <c r="K215" i="8"/>
  <c r="M214" i="8"/>
  <c r="K214" i="8"/>
  <c r="M213" i="8"/>
  <c r="K213" i="8"/>
  <c r="M212" i="8"/>
  <c r="K212" i="8"/>
  <c r="M211" i="8"/>
  <c r="K211" i="8"/>
  <c r="M210" i="8"/>
  <c r="K210" i="8"/>
  <c r="M209" i="8"/>
  <c r="K209" i="8"/>
  <c r="M208" i="8"/>
  <c r="K208" i="8"/>
  <c r="M207" i="8"/>
  <c r="K207" i="8"/>
  <c r="M206" i="8"/>
  <c r="K206" i="8"/>
  <c r="M205" i="8"/>
  <c r="K205" i="8"/>
  <c r="M204" i="8"/>
  <c r="K204" i="8"/>
  <c r="M203" i="8"/>
  <c r="K203" i="8"/>
  <c r="M202" i="8"/>
  <c r="K202" i="8"/>
  <c r="M201" i="8"/>
  <c r="K201" i="8"/>
  <c r="M200" i="8"/>
  <c r="K200" i="8"/>
  <c r="M199" i="8"/>
  <c r="K199" i="8"/>
  <c r="M198" i="8"/>
  <c r="K198" i="8"/>
  <c r="M197" i="8"/>
  <c r="K197" i="8"/>
  <c r="M196" i="8"/>
  <c r="K196" i="8"/>
  <c r="M195" i="8"/>
  <c r="K195" i="8"/>
  <c r="M194" i="8"/>
  <c r="K194" i="8"/>
  <c r="M193" i="8"/>
  <c r="K193" i="8"/>
  <c r="M192" i="8"/>
  <c r="K192" i="8"/>
  <c r="M191" i="8"/>
  <c r="K191" i="8"/>
  <c r="M190" i="8"/>
  <c r="K190" i="8"/>
  <c r="M189" i="8"/>
  <c r="K189" i="8"/>
  <c r="M188" i="8"/>
  <c r="K188" i="8"/>
  <c r="M187" i="8"/>
  <c r="K187" i="8"/>
  <c r="M186" i="8"/>
  <c r="K186" i="8"/>
  <c r="M185" i="8"/>
  <c r="K185" i="8"/>
  <c r="M184" i="8"/>
  <c r="K184" i="8"/>
  <c r="M183" i="8"/>
  <c r="K183" i="8"/>
  <c r="M182" i="8"/>
  <c r="K182" i="8"/>
  <c r="M181" i="8"/>
  <c r="K181" i="8"/>
  <c r="M180" i="8"/>
  <c r="K180" i="8"/>
  <c r="M179" i="8"/>
  <c r="K179" i="8"/>
  <c r="M178" i="8"/>
  <c r="K178" i="8"/>
  <c r="M177" i="8"/>
  <c r="K177" i="8"/>
  <c r="M176" i="8"/>
  <c r="K176" i="8"/>
  <c r="M175" i="8"/>
  <c r="K175" i="8"/>
  <c r="M174" i="8"/>
  <c r="K174" i="8"/>
  <c r="M173" i="8"/>
  <c r="K173" i="8"/>
  <c r="M172" i="8"/>
  <c r="K172" i="8"/>
  <c r="M171" i="8"/>
  <c r="K171" i="8"/>
  <c r="M170" i="8"/>
  <c r="K170" i="8"/>
  <c r="M169" i="8"/>
  <c r="K169" i="8"/>
  <c r="M168" i="8"/>
  <c r="K168" i="8"/>
  <c r="M167" i="8"/>
  <c r="K167" i="8"/>
  <c r="M166" i="8"/>
  <c r="K166" i="8"/>
  <c r="M165" i="8"/>
  <c r="K165" i="8"/>
  <c r="M164" i="8"/>
  <c r="K164" i="8"/>
  <c r="M163" i="8"/>
  <c r="K163" i="8"/>
  <c r="M162" i="8"/>
  <c r="K162" i="8"/>
  <c r="M161" i="8"/>
  <c r="K161" i="8"/>
  <c r="M160" i="8"/>
  <c r="K160" i="8"/>
  <c r="M159" i="8"/>
  <c r="K159" i="8"/>
  <c r="M158" i="8"/>
  <c r="K158" i="8"/>
  <c r="M157" i="8"/>
  <c r="K157" i="8"/>
  <c r="M156" i="8"/>
  <c r="K156" i="8"/>
  <c r="M155" i="8"/>
  <c r="K155" i="8"/>
  <c r="M154" i="8"/>
  <c r="K154" i="8"/>
  <c r="M153" i="8"/>
  <c r="K153" i="8"/>
  <c r="M152" i="8"/>
  <c r="K152" i="8"/>
  <c r="M151" i="8"/>
  <c r="K151" i="8"/>
  <c r="M150" i="8"/>
  <c r="K150" i="8"/>
  <c r="M149" i="8"/>
  <c r="K149" i="8"/>
  <c r="M148" i="8"/>
  <c r="K148" i="8"/>
  <c r="M147" i="8"/>
  <c r="K147" i="8"/>
  <c r="M146" i="8"/>
  <c r="K146" i="8"/>
  <c r="M145" i="8"/>
  <c r="K145" i="8"/>
  <c r="M144" i="8"/>
  <c r="K144" i="8"/>
  <c r="M143" i="8"/>
  <c r="K143" i="8"/>
  <c r="M142" i="8"/>
  <c r="K142" i="8"/>
  <c r="M141" i="8"/>
  <c r="K141" i="8"/>
  <c r="M140" i="8"/>
  <c r="K140" i="8"/>
  <c r="M139" i="8"/>
  <c r="K139" i="8"/>
  <c r="M138" i="8"/>
  <c r="K138" i="8"/>
  <c r="M137" i="8"/>
  <c r="K137" i="8"/>
  <c r="M136" i="8"/>
  <c r="K136" i="8"/>
  <c r="M135" i="8"/>
  <c r="K135" i="8"/>
  <c r="M134" i="8"/>
  <c r="K134" i="8"/>
  <c r="M133" i="8"/>
  <c r="K133" i="8"/>
  <c r="M132" i="8"/>
  <c r="K132" i="8"/>
  <c r="M131" i="8"/>
  <c r="K131" i="8"/>
  <c r="M130" i="8"/>
  <c r="K130" i="8"/>
  <c r="M129" i="8"/>
  <c r="K129" i="8"/>
  <c r="M128" i="8"/>
  <c r="K128" i="8"/>
  <c r="M127" i="8"/>
  <c r="K127" i="8"/>
  <c r="M126" i="8"/>
  <c r="K126" i="8"/>
  <c r="M125" i="8"/>
  <c r="K125" i="8"/>
  <c r="M124" i="8"/>
  <c r="K124" i="8"/>
  <c r="M123" i="8"/>
  <c r="K123" i="8"/>
  <c r="M122" i="8"/>
  <c r="K122" i="8"/>
  <c r="M121" i="8"/>
  <c r="K121" i="8"/>
  <c r="M120" i="8"/>
  <c r="K120" i="8"/>
  <c r="M119" i="8"/>
  <c r="K119" i="8"/>
  <c r="M118" i="8"/>
  <c r="K118" i="8"/>
  <c r="M117" i="8"/>
  <c r="K117" i="8"/>
  <c r="M116" i="8"/>
  <c r="K116" i="8"/>
  <c r="M115" i="8"/>
  <c r="K115" i="8"/>
  <c r="M114" i="8"/>
  <c r="K114" i="8"/>
  <c r="M113" i="8"/>
  <c r="K113" i="8"/>
  <c r="M112" i="8"/>
  <c r="K112" i="8"/>
  <c r="M111" i="8"/>
  <c r="K111" i="8"/>
  <c r="M110" i="8"/>
  <c r="K110" i="8"/>
  <c r="M109" i="8"/>
  <c r="K109" i="8"/>
  <c r="M108" i="8"/>
  <c r="K108" i="8"/>
  <c r="M107" i="8"/>
  <c r="K107" i="8"/>
  <c r="M106" i="8"/>
  <c r="K106" i="8"/>
  <c r="M105" i="8"/>
  <c r="K105" i="8"/>
  <c r="M104" i="8"/>
  <c r="K104" i="8"/>
  <c r="M103" i="8"/>
  <c r="K103" i="8"/>
  <c r="M102" i="8"/>
  <c r="K102" i="8"/>
  <c r="M101" i="8"/>
  <c r="K101" i="8"/>
  <c r="M100" i="8"/>
  <c r="K100" i="8"/>
  <c r="M99" i="8"/>
  <c r="K99" i="8"/>
  <c r="M98" i="8"/>
  <c r="K98" i="8"/>
  <c r="M97" i="8"/>
  <c r="K97" i="8"/>
  <c r="M96" i="8"/>
  <c r="K96" i="8"/>
  <c r="M95" i="8"/>
  <c r="K95" i="8"/>
  <c r="L93" i="8"/>
  <c r="B89" i="8"/>
  <c r="A17" i="41" s="1"/>
  <c r="H89" i="8"/>
  <c r="G17" i="41" s="1"/>
  <c r="F89" i="8"/>
  <c r="E17" i="41" s="1"/>
  <c r="E89" i="8"/>
  <c r="D17" i="41" s="1"/>
  <c r="M268" i="9"/>
  <c r="K268" i="9"/>
  <c r="M267" i="9"/>
  <c r="K267" i="9"/>
  <c r="M266" i="9"/>
  <c r="K266" i="9"/>
  <c r="M265" i="9"/>
  <c r="K265" i="9"/>
  <c r="M264" i="9"/>
  <c r="K264" i="9"/>
  <c r="M263" i="9"/>
  <c r="K263" i="9"/>
  <c r="M262" i="9"/>
  <c r="K262" i="9"/>
  <c r="M261" i="9"/>
  <c r="K261" i="9"/>
  <c r="M260" i="9"/>
  <c r="K260" i="9"/>
  <c r="M259" i="9"/>
  <c r="K259" i="9"/>
  <c r="M258" i="9"/>
  <c r="K258" i="9"/>
  <c r="M257" i="9"/>
  <c r="K257" i="9"/>
  <c r="M256" i="9"/>
  <c r="K256" i="9"/>
  <c r="M255" i="9"/>
  <c r="K255" i="9"/>
  <c r="M254" i="9"/>
  <c r="K254" i="9"/>
  <c r="M253" i="9"/>
  <c r="K253" i="9"/>
  <c r="M252" i="9"/>
  <c r="K252" i="9"/>
  <c r="M251" i="9"/>
  <c r="K251" i="9"/>
  <c r="M250" i="9"/>
  <c r="K250" i="9"/>
  <c r="M249" i="9"/>
  <c r="K249" i="9"/>
  <c r="M248" i="9"/>
  <c r="K248" i="9"/>
  <c r="M247" i="9"/>
  <c r="K247" i="9"/>
  <c r="M246" i="9"/>
  <c r="K246" i="9"/>
  <c r="M245" i="9"/>
  <c r="K245" i="9"/>
  <c r="M244" i="9"/>
  <c r="K244" i="9"/>
  <c r="M243" i="9"/>
  <c r="K243" i="9"/>
  <c r="M242" i="9"/>
  <c r="K242" i="9"/>
  <c r="M241" i="9"/>
  <c r="K241" i="9"/>
  <c r="M240" i="9"/>
  <c r="K240" i="9"/>
  <c r="M239" i="9"/>
  <c r="K239" i="9"/>
  <c r="M238" i="9"/>
  <c r="K238" i="9"/>
  <c r="M237" i="9"/>
  <c r="K237" i="9"/>
  <c r="M236" i="9"/>
  <c r="K236" i="9"/>
  <c r="M235" i="9"/>
  <c r="K235" i="9"/>
  <c r="M234" i="9"/>
  <c r="K234" i="9"/>
  <c r="M233" i="9"/>
  <c r="K233" i="9"/>
  <c r="M232" i="9"/>
  <c r="K232" i="9"/>
  <c r="M231" i="9"/>
  <c r="K231" i="9"/>
  <c r="M230" i="9"/>
  <c r="K230" i="9"/>
  <c r="M229" i="9"/>
  <c r="K229" i="9"/>
  <c r="M228" i="9"/>
  <c r="K228" i="9"/>
  <c r="M227" i="9"/>
  <c r="K227" i="9"/>
  <c r="M226" i="9"/>
  <c r="K226" i="9"/>
  <c r="M225" i="9"/>
  <c r="K225" i="9"/>
  <c r="M224" i="9"/>
  <c r="K224" i="9"/>
  <c r="M223" i="9"/>
  <c r="K223" i="9"/>
  <c r="M222" i="9"/>
  <c r="K222" i="9"/>
  <c r="M221" i="9"/>
  <c r="K221" i="9"/>
  <c r="M220" i="9"/>
  <c r="K220" i="9"/>
  <c r="M219" i="9"/>
  <c r="K219" i="9"/>
  <c r="M218" i="9"/>
  <c r="K218" i="9"/>
  <c r="M217" i="9"/>
  <c r="K217" i="9"/>
  <c r="M216" i="9"/>
  <c r="K216" i="9"/>
  <c r="M215" i="9"/>
  <c r="K215" i="9"/>
  <c r="M214" i="9"/>
  <c r="K214" i="9"/>
  <c r="M213" i="9"/>
  <c r="K213" i="9"/>
  <c r="M212" i="9"/>
  <c r="K212" i="9"/>
  <c r="M211" i="9"/>
  <c r="K211" i="9"/>
  <c r="M210" i="9"/>
  <c r="K210" i="9"/>
  <c r="M209" i="9"/>
  <c r="K209" i="9"/>
  <c r="M208" i="9"/>
  <c r="K208" i="9"/>
  <c r="M207" i="9"/>
  <c r="K207" i="9"/>
  <c r="M206" i="9"/>
  <c r="K206" i="9"/>
  <c r="M205" i="9"/>
  <c r="K205" i="9"/>
  <c r="M204" i="9"/>
  <c r="K204" i="9"/>
  <c r="M203" i="9"/>
  <c r="K203" i="9"/>
  <c r="M202" i="9"/>
  <c r="K202" i="9"/>
  <c r="M201" i="9"/>
  <c r="K201" i="9"/>
  <c r="M200" i="9"/>
  <c r="K200" i="9"/>
  <c r="M199" i="9"/>
  <c r="K199" i="9"/>
  <c r="M198" i="9"/>
  <c r="K198" i="9"/>
  <c r="M197" i="9"/>
  <c r="K197" i="9"/>
  <c r="M196" i="9"/>
  <c r="K196" i="9"/>
  <c r="M195" i="9"/>
  <c r="K195" i="9"/>
  <c r="M194" i="9"/>
  <c r="K194" i="9"/>
  <c r="M193" i="9"/>
  <c r="K193" i="9"/>
  <c r="M192" i="9"/>
  <c r="K192" i="9"/>
  <c r="M191" i="9"/>
  <c r="K191" i="9"/>
  <c r="M190" i="9"/>
  <c r="K190" i="9"/>
  <c r="M189" i="9"/>
  <c r="K189" i="9"/>
  <c r="M188" i="9"/>
  <c r="K188" i="9"/>
  <c r="M187" i="9"/>
  <c r="K187" i="9"/>
  <c r="M186" i="9"/>
  <c r="K186" i="9"/>
  <c r="M185" i="9"/>
  <c r="K185" i="9"/>
  <c r="M184" i="9"/>
  <c r="K184" i="9"/>
  <c r="M183" i="9"/>
  <c r="K183" i="9"/>
  <c r="M182" i="9"/>
  <c r="K182" i="9"/>
  <c r="M181" i="9"/>
  <c r="K181" i="9"/>
  <c r="M180" i="9"/>
  <c r="K180" i="9"/>
  <c r="M179" i="9"/>
  <c r="K179" i="9"/>
  <c r="M178" i="9"/>
  <c r="K178" i="9"/>
  <c r="M177" i="9"/>
  <c r="K177" i="9"/>
  <c r="M176" i="9"/>
  <c r="K176" i="9"/>
  <c r="M175" i="9"/>
  <c r="K175" i="9"/>
  <c r="M174" i="9"/>
  <c r="K174" i="9"/>
  <c r="M173" i="9"/>
  <c r="K173" i="9"/>
  <c r="M172" i="9"/>
  <c r="K172" i="9"/>
  <c r="M171" i="9"/>
  <c r="K171" i="9"/>
  <c r="M170" i="9"/>
  <c r="K170" i="9"/>
  <c r="M169" i="9"/>
  <c r="K169" i="9"/>
  <c r="M168" i="9"/>
  <c r="K168" i="9"/>
  <c r="M167" i="9"/>
  <c r="K167" i="9"/>
  <c r="M166" i="9"/>
  <c r="K166" i="9"/>
  <c r="M165" i="9"/>
  <c r="K165" i="9"/>
  <c r="M164" i="9"/>
  <c r="K164" i="9"/>
  <c r="M163" i="9"/>
  <c r="K163" i="9"/>
  <c r="M162" i="9"/>
  <c r="K162" i="9"/>
  <c r="M161" i="9"/>
  <c r="K161" i="9"/>
  <c r="M160" i="9"/>
  <c r="K160" i="9"/>
  <c r="M159" i="9"/>
  <c r="K159" i="9"/>
  <c r="M158" i="9"/>
  <c r="K158" i="9"/>
  <c r="M157" i="9"/>
  <c r="K157" i="9"/>
  <c r="M156" i="9"/>
  <c r="K156" i="9"/>
  <c r="M155" i="9"/>
  <c r="K155" i="9"/>
  <c r="M154" i="9"/>
  <c r="K154" i="9"/>
  <c r="M153" i="9"/>
  <c r="K153" i="9"/>
  <c r="M152" i="9"/>
  <c r="K152" i="9"/>
  <c r="M151" i="9"/>
  <c r="K151" i="9"/>
  <c r="M150" i="9"/>
  <c r="K150" i="9"/>
  <c r="M149" i="9"/>
  <c r="K149" i="9"/>
  <c r="M148" i="9"/>
  <c r="K148" i="9"/>
  <c r="M147" i="9"/>
  <c r="K147" i="9"/>
  <c r="M146" i="9"/>
  <c r="K146" i="9"/>
  <c r="M145" i="9"/>
  <c r="K145" i="9"/>
  <c r="M144" i="9"/>
  <c r="K144" i="9"/>
  <c r="M143" i="9"/>
  <c r="K143" i="9"/>
  <c r="M142" i="9"/>
  <c r="K142" i="9"/>
  <c r="M141" i="9"/>
  <c r="K141" i="9"/>
  <c r="M140" i="9"/>
  <c r="K140" i="9"/>
  <c r="M139" i="9"/>
  <c r="K139" i="9"/>
  <c r="M138" i="9"/>
  <c r="K138" i="9"/>
  <c r="M137" i="9"/>
  <c r="K137" i="9"/>
  <c r="M136" i="9"/>
  <c r="K136" i="9"/>
  <c r="M135" i="9"/>
  <c r="K135" i="9"/>
  <c r="M134" i="9"/>
  <c r="K134" i="9"/>
  <c r="M133" i="9"/>
  <c r="K133" i="9"/>
  <c r="M132" i="9"/>
  <c r="K132" i="9"/>
  <c r="M131" i="9"/>
  <c r="K131" i="9"/>
  <c r="M130" i="9"/>
  <c r="K130" i="9"/>
  <c r="M129" i="9"/>
  <c r="K129" i="9"/>
  <c r="M128" i="9"/>
  <c r="K128" i="9"/>
  <c r="M127" i="9"/>
  <c r="K127" i="9"/>
  <c r="M126" i="9"/>
  <c r="K126" i="9"/>
  <c r="M125" i="9"/>
  <c r="K125" i="9"/>
  <c r="M124" i="9"/>
  <c r="K124" i="9"/>
  <c r="M123" i="9"/>
  <c r="K123" i="9"/>
  <c r="M122" i="9"/>
  <c r="K122" i="9"/>
  <c r="M121" i="9"/>
  <c r="K121" i="9"/>
  <c r="M120" i="9"/>
  <c r="K120" i="9"/>
  <c r="M119" i="9"/>
  <c r="K119" i="9"/>
  <c r="M118" i="9"/>
  <c r="K118" i="9"/>
  <c r="M117" i="9"/>
  <c r="K117" i="9"/>
  <c r="M116" i="9"/>
  <c r="K116" i="9"/>
  <c r="M115" i="9"/>
  <c r="K115" i="9"/>
  <c r="M114" i="9"/>
  <c r="K114" i="9"/>
  <c r="M113" i="9"/>
  <c r="K113" i="9"/>
  <c r="M112" i="9"/>
  <c r="K112" i="9"/>
  <c r="M111" i="9"/>
  <c r="K111" i="9"/>
  <c r="M110" i="9"/>
  <c r="K110" i="9"/>
  <c r="M109" i="9"/>
  <c r="K109" i="9"/>
  <c r="M108" i="9"/>
  <c r="K108" i="9"/>
  <c r="M107" i="9"/>
  <c r="K107" i="9"/>
  <c r="M106" i="9"/>
  <c r="K106" i="9"/>
  <c r="M105" i="9"/>
  <c r="K105" i="9"/>
  <c r="M104" i="9"/>
  <c r="K104" i="9"/>
  <c r="M103" i="9"/>
  <c r="K103" i="9"/>
  <c r="M102" i="9"/>
  <c r="K102" i="9"/>
  <c r="M101" i="9"/>
  <c r="K101" i="9"/>
  <c r="M100" i="9"/>
  <c r="K100" i="9"/>
  <c r="M99" i="9"/>
  <c r="K99" i="9"/>
  <c r="M98" i="9"/>
  <c r="K98" i="9"/>
  <c r="M97" i="9"/>
  <c r="K97" i="9"/>
  <c r="M96" i="9"/>
  <c r="K96" i="9"/>
  <c r="M95" i="9"/>
  <c r="K95" i="9"/>
  <c r="L93" i="9"/>
  <c r="B89" i="9"/>
  <c r="H89" i="9"/>
  <c r="G16" i="41" s="1"/>
  <c r="E89" i="9"/>
  <c r="D16" i="41" s="1"/>
  <c r="M268" i="11"/>
  <c r="K268" i="11"/>
  <c r="M267" i="11"/>
  <c r="K267" i="11"/>
  <c r="M266" i="11"/>
  <c r="K266" i="11"/>
  <c r="M265" i="11"/>
  <c r="K265" i="11"/>
  <c r="M264" i="11"/>
  <c r="K264" i="11"/>
  <c r="M263" i="11"/>
  <c r="K263" i="11"/>
  <c r="M262" i="11"/>
  <c r="K262" i="11"/>
  <c r="M261" i="11"/>
  <c r="K261" i="11"/>
  <c r="M260" i="11"/>
  <c r="K260" i="11"/>
  <c r="M259" i="11"/>
  <c r="K259" i="11"/>
  <c r="M258" i="11"/>
  <c r="K258" i="11"/>
  <c r="M257" i="11"/>
  <c r="K257" i="11"/>
  <c r="M256" i="11"/>
  <c r="K256" i="11"/>
  <c r="M255" i="11"/>
  <c r="K255" i="11"/>
  <c r="M254" i="11"/>
  <c r="K254" i="11"/>
  <c r="M253" i="11"/>
  <c r="K253" i="11"/>
  <c r="M252" i="11"/>
  <c r="K252" i="11"/>
  <c r="M251" i="11"/>
  <c r="K251" i="11"/>
  <c r="M250" i="11"/>
  <c r="K250" i="11"/>
  <c r="M249" i="11"/>
  <c r="K249" i="11"/>
  <c r="M248" i="11"/>
  <c r="K248" i="11"/>
  <c r="M247" i="11"/>
  <c r="K247" i="11"/>
  <c r="M246" i="11"/>
  <c r="K246" i="11"/>
  <c r="M245" i="11"/>
  <c r="K245" i="11"/>
  <c r="M244" i="11"/>
  <c r="K244" i="11"/>
  <c r="M243" i="11"/>
  <c r="K243" i="11"/>
  <c r="M242" i="11"/>
  <c r="K242" i="11"/>
  <c r="M241" i="11"/>
  <c r="K241" i="11"/>
  <c r="M240" i="11"/>
  <c r="K240" i="11"/>
  <c r="M239" i="11"/>
  <c r="K239" i="11"/>
  <c r="M238" i="11"/>
  <c r="K238" i="11"/>
  <c r="M237" i="11"/>
  <c r="K237" i="11"/>
  <c r="M236" i="11"/>
  <c r="K236" i="11"/>
  <c r="M235" i="11"/>
  <c r="K235" i="11"/>
  <c r="M234" i="11"/>
  <c r="K234" i="11"/>
  <c r="M233" i="11"/>
  <c r="K233" i="11"/>
  <c r="M232" i="11"/>
  <c r="K232" i="11"/>
  <c r="M231" i="11"/>
  <c r="K231" i="11"/>
  <c r="M230" i="11"/>
  <c r="K230" i="11"/>
  <c r="M229" i="11"/>
  <c r="K229" i="11"/>
  <c r="M228" i="11"/>
  <c r="K228" i="11"/>
  <c r="M227" i="11"/>
  <c r="K227" i="11"/>
  <c r="M226" i="11"/>
  <c r="K226" i="11"/>
  <c r="M225" i="11"/>
  <c r="K225" i="11"/>
  <c r="M224" i="11"/>
  <c r="K224" i="11"/>
  <c r="M223" i="11"/>
  <c r="K223" i="11"/>
  <c r="M222" i="11"/>
  <c r="K222" i="11"/>
  <c r="M221" i="11"/>
  <c r="K221" i="11"/>
  <c r="M220" i="11"/>
  <c r="K220" i="11"/>
  <c r="M219" i="11"/>
  <c r="K219" i="11"/>
  <c r="M218" i="11"/>
  <c r="K218" i="11"/>
  <c r="M217" i="11"/>
  <c r="K217" i="11"/>
  <c r="M216" i="11"/>
  <c r="K216" i="11"/>
  <c r="M215" i="11"/>
  <c r="K215" i="11"/>
  <c r="M214" i="11"/>
  <c r="K214" i="11"/>
  <c r="M213" i="11"/>
  <c r="K213" i="11"/>
  <c r="M212" i="11"/>
  <c r="K212" i="11"/>
  <c r="M211" i="11"/>
  <c r="K211" i="11"/>
  <c r="M210" i="11"/>
  <c r="K210" i="11"/>
  <c r="M209" i="11"/>
  <c r="K209" i="11"/>
  <c r="M208" i="11"/>
  <c r="K208" i="11"/>
  <c r="M207" i="11"/>
  <c r="K207" i="11"/>
  <c r="M206" i="11"/>
  <c r="K206" i="11"/>
  <c r="M205" i="11"/>
  <c r="K205" i="11"/>
  <c r="M204" i="11"/>
  <c r="K204" i="11"/>
  <c r="M203" i="11"/>
  <c r="K203" i="11"/>
  <c r="M202" i="11"/>
  <c r="K202" i="11"/>
  <c r="M201" i="11"/>
  <c r="K201" i="11"/>
  <c r="M200" i="11"/>
  <c r="K200" i="11"/>
  <c r="M199" i="11"/>
  <c r="K199" i="11"/>
  <c r="M198" i="11"/>
  <c r="K198" i="11"/>
  <c r="M197" i="11"/>
  <c r="K197" i="11"/>
  <c r="M196" i="11"/>
  <c r="K196" i="11"/>
  <c r="M195" i="11"/>
  <c r="K195" i="11"/>
  <c r="M194" i="11"/>
  <c r="K194" i="11"/>
  <c r="M193" i="11"/>
  <c r="K193" i="11"/>
  <c r="M192" i="11"/>
  <c r="K192" i="11"/>
  <c r="M191" i="11"/>
  <c r="K191" i="11"/>
  <c r="M190" i="11"/>
  <c r="K190" i="11"/>
  <c r="M189" i="11"/>
  <c r="K189" i="11"/>
  <c r="M188" i="11"/>
  <c r="K188" i="11"/>
  <c r="M187" i="11"/>
  <c r="K187" i="11"/>
  <c r="M186" i="11"/>
  <c r="K186" i="11"/>
  <c r="M185" i="11"/>
  <c r="K185" i="11"/>
  <c r="M184" i="11"/>
  <c r="K184" i="11"/>
  <c r="M183" i="11"/>
  <c r="K183" i="11"/>
  <c r="M182" i="11"/>
  <c r="K182" i="11"/>
  <c r="M181" i="11"/>
  <c r="K181" i="11"/>
  <c r="M180" i="11"/>
  <c r="K180" i="11"/>
  <c r="M179" i="11"/>
  <c r="K179" i="11"/>
  <c r="M178" i="11"/>
  <c r="K178" i="11"/>
  <c r="M177" i="11"/>
  <c r="K177" i="11"/>
  <c r="M176" i="11"/>
  <c r="K176" i="11"/>
  <c r="M175" i="11"/>
  <c r="K175" i="11"/>
  <c r="M174" i="11"/>
  <c r="K174" i="11"/>
  <c r="M173" i="11"/>
  <c r="K173" i="11"/>
  <c r="M172" i="11"/>
  <c r="K172" i="11"/>
  <c r="M171" i="11"/>
  <c r="K171" i="11"/>
  <c r="M170" i="11"/>
  <c r="K170" i="11"/>
  <c r="M169" i="11"/>
  <c r="K169" i="11"/>
  <c r="M168" i="11"/>
  <c r="K168" i="11"/>
  <c r="M167" i="11"/>
  <c r="K167" i="11"/>
  <c r="M166" i="11"/>
  <c r="K166" i="11"/>
  <c r="M165" i="11"/>
  <c r="K165" i="11"/>
  <c r="M164" i="11"/>
  <c r="K164" i="11"/>
  <c r="M163" i="11"/>
  <c r="K163" i="11"/>
  <c r="M162" i="11"/>
  <c r="K162" i="11"/>
  <c r="M161" i="11"/>
  <c r="K161" i="11"/>
  <c r="M160" i="11"/>
  <c r="K160" i="11"/>
  <c r="M159" i="11"/>
  <c r="K159" i="11"/>
  <c r="M158" i="11"/>
  <c r="K158" i="11"/>
  <c r="M157" i="11"/>
  <c r="K157" i="11"/>
  <c r="M156" i="11"/>
  <c r="K156" i="11"/>
  <c r="M155" i="11"/>
  <c r="K155" i="11"/>
  <c r="M154" i="11"/>
  <c r="K154" i="11"/>
  <c r="M153" i="11"/>
  <c r="K153" i="11"/>
  <c r="M152" i="11"/>
  <c r="K152" i="11"/>
  <c r="M151" i="11"/>
  <c r="K151" i="11"/>
  <c r="M150" i="11"/>
  <c r="K150" i="11"/>
  <c r="M149" i="11"/>
  <c r="K149" i="11"/>
  <c r="M148" i="11"/>
  <c r="K148" i="11"/>
  <c r="M147" i="11"/>
  <c r="K147" i="11"/>
  <c r="M146" i="11"/>
  <c r="K146" i="11"/>
  <c r="M145" i="11"/>
  <c r="K145" i="11"/>
  <c r="M144" i="11"/>
  <c r="K144" i="11"/>
  <c r="M143" i="11"/>
  <c r="K143" i="11"/>
  <c r="M142" i="11"/>
  <c r="K142" i="11"/>
  <c r="M141" i="11"/>
  <c r="K141" i="11"/>
  <c r="M140" i="11"/>
  <c r="K140" i="11"/>
  <c r="M139" i="11"/>
  <c r="K139" i="11"/>
  <c r="M138" i="11"/>
  <c r="K138" i="11"/>
  <c r="M137" i="11"/>
  <c r="K137" i="11"/>
  <c r="M136" i="11"/>
  <c r="K136" i="11"/>
  <c r="M135" i="11"/>
  <c r="K135" i="11"/>
  <c r="M134" i="11"/>
  <c r="K134" i="11"/>
  <c r="M133" i="11"/>
  <c r="K133" i="11"/>
  <c r="M132" i="11"/>
  <c r="K132" i="11"/>
  <c r="M131" i="11"/>
  <c r="K131" i="11"/>
  <c r="M130" i="11"/>
  <c r="K130" i="11"/>
  <c r="M129" i="11"/>
  <c r="K129" i="11"/>
  <c r="M128" i="11"/>
  <c r="K128" i="11"/>
  <c r="M127" i="11"/>
  <c r="K127" i="11"/>
  <c r="M126" i="11"/>
  <c r="K126" i="11"/>
  <c r="M125" i="11"/>
  <c r="K125" i="11"/>
  <c r="M124" i="11"/>
  <c r="K124" i="11"/>
  <c r="M123" i="11"/>
  <c r="K123" i="11"/>
  <c r="M122" i="11"/>
  <c r="K122" i="11"/>
  <c r="M121" i="11"/>
  <c r="K121" i="11"/>
  <c r="M120" i="11"/>
  <c r="K120" i="11"/>
  <c r="M119" i="11"/>
  <c r="K119" i="11"/>
  <c r="M118" i="11"/>
  <c r="K118" i="11"/>
  <c r="M117" i="11"/>
  <c r="K117" i="11"/>
  <c r="M116" i="11"/>
  <c r="K116" i="11"/>
  <c r="M115" i="11"/>
  <c r="K115" i="11"/>
  <c r="M114" i="11"/>
  <c r="K114" i="11"/>
  <c r="M113" i="11"/>
  <c r="K113" i="11"/>
  <c r="M112" i="11"/>
  <c r="K112" i="11"/>
  <c r="M111" i="11"/>
  <c r="K111" i="11"/>
  <c r="M110" i="11"/>
  <c r="K110" i="11"/>
  <c r="M109" i="11"/>
  <c r="K109" i="11"/>
  <c r="M108" i="11"/>
  <c r="K108" i="11"/>
  <c r="M107" i="11"/>
  <c r="K107" i="11"/>
  <c r="M106" i="11"/>
  <c r="K106" i="11"/>
  <c r="M105" i="11"/>
  <c r="K105" i="11"/>
  <c r="M104" i="11"/>
  <c r="K104" i="11"/>
  <c r="M103" i="11"/>
  <c r="K103" i="11"/>
  <c r="M102" i="11"/>
  <c r="K102" i="11"/>
  <c r="M101" i="11"/>
  <c r="K101" i="11"/>
  <c r="M100" i="11"/>
  <c r="K100" i="11"/>
  <c r="M99" i="11"/>
  <c r="K99" i="11"/>
  <c r="M98" i="11"/>
  <c r="K98" i="11"/>
  <c r="M97" i="11"/>
  <c r="K97" i="11"/>
  <c r="M96" i="11"/>
  <c r="K96" i="11"/>
  <c r="M95" i="11"/>
  <c r="K95" i="11"/>
  <c r="L93" i="11"/>
  <c r="B89" i="11"/>
  <c r="H89" i="11"/>
  <c r="F89" i="11"/>
  <c r="E15" i="41" s="1"/>
  <c r="M268" i="12"/>
  <c r="K268" i="12"/>
  <c r="M267" i="12"/>
  <c r="K267" i="12"/>
  <c r="M266" i="12"/>
  <c r="K266" i="12"/>
  <c r="M265" i="12"/>
  <c r="K265" i="12"/>
  <c r="M264" i="12"/>
  <c r="K264" i="12"/>
  <c r="M263" i="12"/>
  <c r="K263" i="12"/>
  <c r="M262" i="12"/>
  <c r="K262" i="12"/>
  <c r="M261" i="12"/>
  <c r="K261" i="12"/>
  <c r="M260" i="12"/>
  <c r="K260" i="12"/>
  <c r="M259" i="12"/>
  <c r="K259" i="12"/>
  <c r="M258" i="12"/>
  <c r="K258" i="12"/>
  <c r="M257" i="12"/>
  <c r="K257" i="12"/>
  <c r="M256" i="12"/>
  <c r="K256" i="12"/>
  <c r="M255" i="12"/>
  <c r="K255" i="12"/>
  <c r="M254" i="12"/>
  <c r="K254" i="12"/>
  <c r="M253" i="12"/>
  <c r="K253" i="12"/>
  <c r="M252" i="12"/>
  <c r="K252" i="12"/>
  <c r="M251" i="12"/>
  <c r="K251" i="12"/>
  <c r="M250" i="12"/>
  <c r="K250" i="12"/>
  <c r="M249" i="12"/>
  <c r="K249" i="12"/>
  <c r="M248" i="12"/>
  <c r="K248" i="12"/>
  <c r="M247" i="12"/>
  <c r="K247" i="12"/>
  <c r="M246" i="12"/>
  <c r="K246" i="12"/>
  <c r="M245" i="12"/>
  <c r="K245" i="12"/>
  <c r="M244" i="12"/>
  <c r="K244" i="12"/>
  <c r="M243" i="12"/>
  <c r="K243" i="12"/>
  <c r="M242" i="12"/>
  <c r="K242" i="12"/>
  <c r="M241" i="12"/>
  <c r="K241" i="12"/>
  <c r="M240" i="12"/>
  <c r="K240" i="12"/>
  <c r="M239" i="12"/>
  <c r="K239" i="12"/>
  <c r="M238" i="12"/>
  <c r="K238" i="12"/>
  <c r="M237" i="12"/>
  <c r="K237" i="12"/>
  <c r="M236" i="12"/>
  <c r="K236" i="12"/>
  <c r="M235" i="12"/>
  <c r="K235" i="12"/>
  <c r="M234" i="12"/>
  <c r="K234" i="12"/>
  <c r="M233" i="12"/>
  <c r="K233" i="12"/>
  <c r="M232" i="12"/>
  <c r="K232" i="12"/>
  <c r="M231" i="12"/>
  <c r="K231" i="12"/>
  <c r="M230" i="12"/>
  <c r="K230" i="12"/>
  <c r="M229" i="12"/>
  <c r="K229" i="12"/>
  <c r="M228" i="12"/>
  <c r="K228" i="12"/>
  <c r="M227" i="12"/>
  <c r="K227" i="12"/>
  <c r="M226" i="12"/>
  <c r="K226" i="12"/>
  <c r="M225" i="12"/>
  <c r="K225" i="12"/>
  <c r="M224" i="12"/>
  <c r="K224" i="12"/>
  <c r="M223" i="12"/>
  <c r="K223" i="12"/>
  <c r="M222" i="12"/>
  <c r="K222" i="12"/>
  <c r="M221" i="12"/>
  <c r="K221" i="12"/>
  <c r="M220" i="12"/>
  <c r="K220" i="12"/>
  <c r="M219" i="12"/>
  <c r="K219" i="12"/>
  <c r="M218" i="12"/>
  <c r="K218" i="12"/>
  <c r="M217" i="12"/>
  <c r="K217" i="12"/>
  <c r="M216" i="12"/>
  <c r="K216" i="12"/>
  <c r="M215" i="12"/>
  <c r="K215" i="12"/>
  <c r="M214" i="12"/>
  <c r="K214" i="12"/>
  <c r="M213" i="12"/>
  <c r="K213" i="12"/>
  <c r="M212" i="12"/>
  <c r="K212" i="12"/>
  <c r="M211" i="12"/>
  <c r="K211" i="12"/>
  <c r="M210" i="12"/>
  <c r="K210" i="12"/>
  <c r="M209" i="12"/>
  <c r="K209" i="12"/>
  <c r="M208" i="12"/>
  <c r="K208" i="12"/>
  <c r="M207" i="12"/>
  <c r="K207" i="12"/>
  <c r="M206" i="12"/>
  <c r="K206" i="12"/>
  <c r="M205" i="12"/>
  <c r="K205" i="12"/>
  <c r="M204" i="12"/>
  <c r="K204" i="12"/>
  <c r="M203" i="12"/>
  <c r="K203" i="12"/>
  <c r="M202" i="12"/>
  <c r="K202" i="12"/>
  <c r="M201" i="12"/>
  <c r="K201" i="12"/>
  <c r="M200" i="12"/>
  <c r="K200" i="12"/>
  <c r="M199" i="12"/>
  <c r="K199" i="12"/>
  <c r="M198" i="12"/>
  <c r="K198" i="12"/>
  <c r="M197" i="12"/>
  <c r="K197" i="12"/>
  <c r="M196" i="12"/>
  <c r="K196" i="12"/>
  <c r="M195" i="12"/>
  <c r="K195" i="12"/>
  <c r="M194" i="12"/>
  <c r="K194" i="12"/>
  <c r="M193" i="12"/>
  <c r="K193" i="12"/>
  <c r="M192" i="12"/>
  <c r="K192" i="12"/>
  <c r="M191" i="12"/>
  <c r="K191" i="12"/>
  <c r="M190" i="12"/>
  <c r="K190" i="12"/>
  <c r="M189" i="12"/>
  <c r="K189" i="12"/>
  <c r="M188" i="12"/>
  <c r="K188" i="12"/>
  <c r="M187" i="12"/>
  <c r="K187" i="12"/>
  <c r="M186" i="12"/>
  <c r="K186" i="12"/>
  <c r="M185" i="12"/>
  <c r="K185" i="12"/>
  <c r="M184" i="12"/>
  <c r="K184" i="12"/>
  <c r="M183" i="12"/>
  <c r="K183" i="12"/>
  <c r="M182" i="12"/>
  <c r="K182" i="12"/>
  <c r="M181" i="12"/>
  <c r="K181" i="12"/>
  <c r="M180" i="12"/>
  <c r="K180" i="12"/>
  <c r="M179" i="12"/>
  <c r="K179" i="12"/>
  <c r="M178" i="12"/>
  <c r="K178" i="12"/>
  <c r="M177" i="12"/>
  <c r="K177" i="12"/>
  <c r="M176" i="12"/>
  <c r="K176" i="12"/>
  <c r="M175" i="12"/>
  <c r="K175" i="12"/>
  <c r="M174" i="12"/>
  <c r="K174" i="12"/>
  <c r="M173" i="12"/>
  <c r="K173" i="12"/>
  <c r="M172" i="12"/>
  <c r="K172" i="12"/>
  <c r="M171" i="12"/>
  <c r="K171" i="12"/>
  <c r="M170" i="12"/>
  <c r="K170" i="12"/>
  <c r="M169" i="12"/>
  <c r="K169" i="12"/>
  <c r="M168" i="12"/>
  <c r="K168" i="12"/>
  <c r="M167" i="12"/>
  <c r="K167" i="12"/>
  <c r="M166" i="12"/>
  <c r="K166" i="12"/>
  <c r="M165" i="12"/>
  <c r="K165" i="12"/>
  <c r="M164" i="12"/>
  <c r="K164" i="12"/>
  <c r="M163" i="12"/>
  <c r="K163" i="12"/>
  <c r="M162" i="12"/>
  <c r="K162" i="12"/>
  <c r="M161" i="12"/>
  <c r="K161" i="12"/>
  <c r="M160" i="12"/>
  <c r="K160" i="12"/>
  <c r="M159" i="12"/>
  <c r="K159" i="12"/>
  <c r="M158" i="12"/>
  <c r="K158" i="12"/>
  <c r="M157" i="12"/>
  <c r="K157" i="12"/>
  <c r="M156" i="12"/>
  <c r="K156" i="12"/>
  <c r="M155" i="12"/>
  <c r="K155" i="12"/>
  <c r="M154" i="12"/>
  <c r="K154" i="12"/>
  <c r="M153" i="12"/>
  <c r="K153" i="12"/>
  <c r="M152" i="12"/>
  <c r="K152" i="12"/>
  <c r="M151" i="12"/>
  <c r="K151" i="12"/>
  <c r="M150" i="12"/>
  <c r="K150" i="12"/>
  <c r="M149" i="12"/>
  <c r="K149" i="12"/>
  <c r="M148" i="12"/>
  <c r="K148" i="12"/>
  <c r="M147" i="12"/>
  <c r="K147" i="12"/>
  <c r="M146" i="12"/>
  <c r="K146" i="12"/>
  <c r="M145" i="12"/>
  <c r="K145" i="12"/>
  <c r="M144" i="12"/>
  <c r="K144" i="12"/>
  <c r="M143" i="12"/>
  <c r="K143" i="12"/>
  <c r="M142" i="12"/>
  <c r="K142" i="12"/>
  <c r="M141" i="12"/>
  <c r="K141" i="12"/>
  <c r="M140" i="12"/>
  <c r="K140" i="12"/>
  <c r="M139" i="12"/>
  <c r="K139" i="12"/>
  <c r="M138" i="12"/>
  <c r="K138" i="12"/>
  <c r="M137" i="12"/>
  <c r="K137" i="12"/>
  <c r="M136" i="12"/>
  <c r="K136" i="12"/>
  <c r="M135" i="12"/>
  <c r="K135" i="12"/>
  <c r="M134" i="12"/>
  <c r="K134" i="12"/>
  <c r="M133" i="12"/>
  <c r="K133" i="12"/>
  <c r="M132" i="12"/>
  <c r="K132" i="12"/>
  <c r="M131" i="12"/>
  <c r="K131" i="12"/>
  <c r="M130" i="12"/>
  <c r="K130" i="12"/>
  <c r="M129" i="12"/>
  <c r="K129" i="12"/>
  <c r="M128" i="12"/>
  <c r="K128" i="12"/>
  <c r="M127" i="12"/>
  <c r="K127" i="12"/>
  <c r="M126" i="12"/>
  <c r="K126" i="12"/>
  <c r="M125" i="12"/>
  <c r="K125" i="12"/>
  <c r="M124" i="12"/>
  <c r="K124" i="12"/>
  <c r="M123" i="12"/>
  <c r="K123" i="12"/>
  <c r="M122" i="12"/>
  <c r="K122" i="12"/>
  <c r="M121" i="12"/>
  <c r="K121" i="12"/>
  <c r="M120" i="12"/>
  <c r="K120" i="12"/>
  <c r="M119" i="12"/>
  <c r="K119" i="12"/>
  <c r="M118" i="12"/>
  <c r="K118" i="12"/>
  <c r="M117" i="12"/>
  <c r="K117" i="12"/>
  <c r="M116" i="12"/>
  <c r="K116" i="12"/>
  <c r="M115" i="12"/>
  <c r="K115" i="12"/>
  <c r="M114" i="12"/>
  <c r="K114" i="12"/>
  <c r="M113" i="12"/>
  <c r="K113" i="12"/>
  <c r="M112" i="12"/>
  <c r="K112" i="12"/>
  <c r="M111" i="12"/>
  <c r="K111" i="12"/>
  <c r="M110" i="12"/>
  <c r="K110" i="12"/>
  <c r="M109" i="12"/>
  <c r="K109" i="12"/>
  <c r="M108" i="12"/>
  <c r="K108" i="12"/>
  <c r="M107" i="12"/>
  <c r="K107" i="12"/>
  <c r="M106" i="12"/>
  <c r="K106" i="12"/>
  <c r="M105" i="12"/>
  <c r="K105" i="12"/>
  <c r="M104" i="12"/>
  <c r="K104" i="12"/>
  <c r="M103" i="12"/>
  <c r="K103" i="12"/>
  <c r="M102" i="12"/>
  <c r="K102" i="12"/>
  <c r="M101" i="12"/>
  <c r="K101" i="12"/>
  <c r="M100" i="12"/>
  <c r="K100" i="12"/>
  <c r="M99" i="12"/>
  <c r="K99" i="12"/>
  <c r="M98" i="12"/>
  <c r="K98" i="12"/>
  <c r="M97" i="12"/>
  <c r="K97" i="12"/>
  <c r="M96" i="12"/>
  <c r="K96" i="12"/>
  <c r="M95" i="12"/>
  <c r="K95" i="12"/>
  <c r="L93" i="12"/>
  <c r="F89" i="12"/>
  <c r="E14" i="41" s="1"/>
  <c r="B89" i="12"/>
  <c r="H89" i="12"/>
  <c r="E89" i="12"/>
  <c r="D14" i="41" s="1"/>
  <c r="M268" i="13"/>
  <c r="K268" i="13"/>
  <c r="M267" i="13"/>
  <c r="K267" i="13"/>
  <c r="M266" i="13"/>
  <c r="K266" i="13"/>
  <c r="M265" i="13"/>
  <c r="K265" i="13"/>
  <c r="M264" i="13"/>
  <c r="K264" i="13"/>
  <c r="M263" i="13"/>
  <c r="K263" i="13"/>
  <c r="M262" i="13"/>
  <c r="K262" i="13"/>
  <c r="M261" i="13"/>
  <c r="K261" i="13"/>
  <c r="M260" i="13"/>
  <c r="K260" i="13"/>
  <c r="M259" i="13"/>
  <c r="K259" i="13"/>
  <c r="M258" i="13"/>
  <c r="K258" i="13"/>
  <c r="M257" i="13"/>
  <c r="K257" i="13"/>
  <c r="M256" i="13"/>
  <c r="K256" i="13"/>
  <c r="M255" i="13"/>
  <c r="K255" i="13"/>
  <c r="M254" i="13"/>
  <c r="K254" i="13"/>
  <c r="M253" i="13"/>
  <c r="K253" i="13"/>
  <c r="M252" i="13"/>
  <c r="K252" i="13"/>
  <c r="M251" i="13"/>
  <c r="K251" i="13"/>
  <c r="M250" i="13"/>
  <c r="K250" i="13"/>
  <c r="M249" i="13"/>
  <c r="K249" i="13"/>
  <c r="M248" i="13"/>
  <c r="K248" i="13"/>
  <c r="M247" i="13"/>
  <c r="K247" i="13"/>
  <c r="M246" i="13"/>
  <c r="K246" i="13"/>
  <c r="M245" i="13"/>
  <c r="K245" i="13"/>
  <c r="M244" i="13"/>
  <c r="K244" i="13"/>
  <c r="M243" i="13"/>
  <c r="K243" i="13"/>
  <c r="M242" i="13"/>
  <c r="K242" i="13"/>
  <c r="M241" i="13"/>
  <c r="K241" i="13"/>
  <c r="M240" i="13"/>
  <c r="K240" i="13"/>
  <c r="M239" i="13"/>
  <c r="K239" i="13"/>
  <c r="M238" i="13"/>
  <c r="K238" i="13"/>
  <c r="M237" i="13"/>
  <c r="K237" i="13"/>
  <c r="M236" i="13"/>
  <c r="K236" i="13"/>
  <c r="M235" i="13"/>
  <c r="K235" i="13"/>
  <c r="M234" i="13"/>
  <c r="K234" i="13"/>
  <c r="M233" i="13"/>
  <c r="K233" i="13"/>
  <c r="M232" i="13"/>
  <c r="K232" i="13"/>
  <c r="M231" i="13"/>
  <c r="K231" i="13"/>
  <c r="M230" i="13"/>
  <c r="K230" i="13"/>
  <c r="M229" i="13"/>
  <c r="K229" i="13"/>
  <c r="M228" i="13"/>
  <c r="K228" i="13"/>
  <c r="M227" i="13"/>
  <c r="K227" i="13"/>
  <c r="M226" i="13"/>
  <c r="K226" i="13"/>
  <c r="M225" i="13"/>
  <c r="K225" i="13"/>
  <c r="M224" i="13"/>
  <c r="K224" i="13"/>
  <c r="M223" i="13"/>
  <c r="K223" i="13"/>
  <c r="M222" i="13"/>
  <c r="K222" i="13"/>
  <c r="M221" i="13"/>
  <c r="K221" i="13"/>
  <c r="M220" i="13"/>
  <c r="K220" i="13"/>
  <c r="M219" i="13"/>
  <c r="K219" i="13"/>
  <c r="M218" i="13"/>
  <c r="K218" i="13"/>
  <c r="M217" i="13"/>
  <c r="K217" i="13"/>
  <c r="M216" i="13"/>
  <c r="K216" i="13"/>
  <c r="M215" i="13"/>
  <c r="K215" i="13"/>
  <c r="M214" i="13"/>
  <c r="K214" i="13"/>
  <c r="M213" i="13"/>
  <c r="K213" i="13"/>
  <c r="M212" i="13"/>
  <c r="K212" i="13"/>
  <c r="M211" i="13"/>
  <c r="K211" i="13"/>
  <c r="M210" i="13"/>
  <c r="K210" i="13"/>
  <c r="M209" i="13"/>
  <c r="K209" i="13"/>
  <c r="M208" i="13"/>
  <c r="K208" i="13"/>
  <c r="M207" i="13"/>
  <c r="K207" i="13"/>
  <c r="M206" i="13"/>
  <c r="K206" i="13"/>
  <c r="M205" i="13"/>
  <c r="K205" i="13"/>
  <c r="M204" i="13"/>
  <c r="K204" i="13"/>
  <c r="M203" i="13"/>
  <c r="K203" i="13"/>
  <c r="M202" i="13"/>
  <c r="K202" i="13"/>
  <c r="M201" i="13"/>
  <c r="K201" i="13"/>
  <c r="M200" i="13"/>
  <c r="K200" i="13"/>
  <c r="M199" i="13"/>
  <c r="K199" i="13"/>
  <c r="M198" i="13"/>
  <c r="K198" i="13"/>
  <c r="M197" i="13"/>
  <c r="K197" i="13"/>
  <c r="M196" i="13"/>
  <c r="K196" i="13"/>
  <c r="M195" i="13"/>
  <c r="K195" i="13"/>
  <c r="M194" i="13"/>
  <c r="K194" i="13"/>
  <c r="M193" i="13"/>
  <c r="K193" i="13"/>
  <c r="M192" i="13"/>
  <c r="K192" i="13"/>
  <c r="M191" i="13"/>
  <c r="K191" i="13"/>
  <c r="M190" i="13"/>
  <c r="K190" i="13"/>
  <c r="M189" i="13"/>
  <c r="K189" i="13"/>
  <c r="M188" i="13"/>
  <c r="K188" i="13"/>
  <c r="M187" i="13"/>
  <c r="K187" i="13"/>
  <c r="M186" i="13"/>
  <c r="K186" i="13"/>
  <c r="M185" i="13"/>
  <c r="K185" i="13"/>
  <c r="M184" i="13"/>
  <c r="K184" i="13"/>
  <c r="M183" i="13"/>
  <c r="K183" i="13"/>
  <c r="M182" i="13"/>
  <c r="K182" i="13"/>
  <c r="M181" i="13"/>
  <c r="K181" i="13"/>
  <c r="M180" i="13"/>
  <c r="K180" i="13"/>
  <c r="M179" i="13"/>
  <c r="K179" i="13"/>
  <c r="M178" i="13"/>
  <c r="K178" i="13"/>
  <c r="M177" i="13"/>
  <c r="K177" i="13"/>
  <c r="M176" i="13"/>
  <c r="K176" i="13"/>
  <c r="M175" i="13"/>
  <c r="K175" i="13"/>
  <c r="M174" i="13"/>
  <c r="K174" i="13"/>
  <c r="M173" i="13"/>
  <c r="K173" i="13"/>
  <c r="M172" i="13"/>
  <c r="K172" i="13"/>
  <c r="M171" i="13"/>
  <c r="K171" i="13"/>
  <c r="M170" i="13"/>
  <c r="K170" i="13"/>
  <c r="M169" i="13"/>
  <c r="K169" i="13"/>
  <c r="M168" i="13"/>
  <c r="K168" i="13"/>
  <c r="M167" i="13"/>
  <c r="K167" i="13"/>
  <c r="M166" i="13"/>
  <c r="K166" i="13"/>
  <c r="M165" i="13"/>
  <c r="K165" i="13"/>
  <c r="M164" i="13"/>
  <c r="K164" i="13"/>
  <c r="M163" i="13"/>
  <c r="K163" i="13"/>
  <c r="M162" i="13"/>
  <c r="K162" i="13"/>
  <c r="M161" i="13"/>
  <c r="K161" i="13"/>
  <c r="M160" i="13"/>
  <c r="K160" i="13"/>
  <c r="M159" i="13"/>
  <c r="K159" i="13"/>
  <c r="M158" i="13"/>
  <c r="K158" i="13"/>
  <c r="M157" i="13"/>
  <c r="K157" i="13"/>
  <c r="M156" i="13"/>
  <c r="K156" i="13"/>
  <c r="M155" i="13"/>
  <c r="K155" i="13"/>
  <c r="M154" i="13"/>
  <c r="K154" i="13"/>
  <c r="M153" i="13"/>
  <c r="K153" i="13"/>
  <c r="M152" i="13"/>
  <c r="K152" i="13"/>
  <c r="M151" i="13"/>
  <c r="K151" i="13"/>
  <c r="M150" i="13"/>
  <c r="K150" i="13"/>
  <c r="M149" i="13"/>
  <c r="K149" i="13"/>
  <c r="M148" i="13"/>
  <c r="K148" i="13"/>
  <c r="M147" i="13"/>
  <c r="K147" i="13"/>
  <c r="M146" i="13"/>
  <c r="K146" i="13"/>
  <c r="M145" i="13"/>
  <c r="K145" i="13"/>
  <c r="M144" i="13"/>
  <c r="K144" i="13"/>
  <c r="M143" i="13"/>
  <c r="K143" i="13"/>
  <c r="M142" i="13"/>
  <c r="K142" i="13"/>
  <c r="M141" i="13"/>
  <c r="K141" i="13"/>
  <c r="M140" i="13"/>
  <c r="K140" i="13"/>
  <c r="M139" i="13"/>
  <c r="K139" i="13"/>
  <c r="M138" i="13"/>
  <c r="K138" i="13"/>
  <c r="M137" i="13"/>
  <c r="K137" i="13"/>
  <c r="M136" i="13"/>
  <c r="K136" i="13"/>
  <c r="M135" i="13"/>
  <c r="K135" i="13"/>
  <c r="M134" i="13"/>
  <c r="K134" i="13"/>
  <c r="M133" i="13"/>
  <c r="K133" i="13"/>
  <c r="M132" i="13"/>
  <c r="K132" i="13"/>
  <c r="M131" i="13"/>
  <c r="K131" i="13"/>
  <c r="M130" i="13"/>
  <c r="K130" i="13"/>
  <c r="M129" i="13"/>
  <c r="K129" i="13"/>
  <c r="M128" i="13"/>
  <c r="K128" i="13"/>
  <c r="M127" i="13"/>
  <c r="K127" i="13"/>
  <c r="M126" i="13"/>
  <c r="K126" i="13"/>
  <c r="M125" i="13"/>
  <c r="K125" i="13"/>
  <c r="M124" i="13"/>
  <c r="K124" i="13"/>
  <c r="M123" i="13"/>
  <c r="K123" i="13"/>
  <c r="M122" i="13"/>
  <c r="K122" i="13"/>
  <c r="M121" i="13"/>
  <c r="K121" i="13"/>
  <c r="M120" i="13"/>
  <c r="K120" i="13"/>
  <c r="M119" i="13"/>
  <c r="K119" i="13"/>
  <c r="M118" i="13"/>
  <c r="K118" i="13"/>
  <c r="M117" i="13"/>
  <c r="K117" i="13"/>
  <c r="M116" i="13"/>
  <c r="K116" i="13"/>
  <c r="M115" i="13"/>
  <c r="K115" i="13"/>
  <c r="M114" i="13"/>
  <c r="K114" i="13"/>
  <c r="M113" i="13"/>
  <c r="K113" i="13"/>
  <c r="M112" i="13"/>
  <c r="K112" i="13"/>
  <c r="M111" i="13"/>
  <c r="K111" i="13"/>
  <c r="M110" i="13"/>
  <c r="K110" i="13"/>
  <c r="M109" i="13"/>
  <c r="K109" i="13"/>
  <c r="M108" i="13"/>
  <c r="K108" i="13"/>
  <c r="M107" i="13"/>
  <c r="K107" i="13"/>
  <c r="M106" i="13"/>
  <c r="K106" i="13"/>
  <c r="M105" i="13"/>
  <c r="K105" i="13"/>
  <c r="M104" i="13"/>
  <c r="K104" i="13"/>
  <c r="M103" i="13"/>
  <c r="K103" i="13"/>
  <c r="M102" i="13"/>
  <c r="K102" i="13"/>
  <c r="M101" i="13"/>
  <c r="K101" i="13"/>
  <c r="M100" i="13"/>
  <c r="K100" i="13"/>
  <c r="M99" i="13"/>
  <c r="K99" i="13"/>
  <c r="M98" i="13"/>
  <c r="K98" i="13"/>
  <c r="M97" i="13"/>
  <c r="K97" i="13"/>
  <c r="M96" i="13"/>
  <c r="K96" i="13"/>
  <c r="M95" i="13"/>
  <c r="K95" i="13"/>
  <c r="L93" i="13"/>
  <c r="B89" i="13"/>
  <c r="H89" i="13"/>
  <c r="G13" i="41" s="1"/>
  <c r="F89" i="13"/>
  <c r="E13" i="41" s="1"/>
  <c r="M268" i="7"/>
  <c r="K268" i="7"/>
  <c r="M267" i="7"/>
  <c r="K267" i="7"/>
  <c r="M266" i="7"/>
  <c r="K266" i="7"/>
  <c r="M265" i="7"/>
  <c r="K265" i="7"/>
  <c r="M264" i="7"/>
  <c r="K264" i="7"/>
  <c r="M263" i="7"/>
  <c r="K263" i="7"/>
  <c r="M262" i="7"/>
  <c r="K262" i="7"/>
  <c r="M261" i="7"/>
  <c r="K261" i="7"/>
  <c r="M260" i="7"/>
  <c r="K260" i="7"/>
  <c r="M259" i="7"/>
  <c r="K259" i="7"/>
  <c r="M258" i="7"/>
  <c r="K258" i="7"/>
  <c r="M257" i="7"/>
  <c r="K257" i="7"/>
  <c r="M256" i="7"/>
  <c r="K256" i="7"/>
  <c r="M255" i="7"/>
  <c r="K255" i="7"/>
  <c r="M254" i="7"/>
  <c r="K254" i="7"/>
  <c r="M253" i="7"/>
  <c r="K253" i="7"/>
  <c r="M252" i="7"/>
  <c r="K252" i="7"/>
  <c r="M251" i="7"/>
  <c r="K251" i="7"/>
  <c r="M250" i="7"/>
  <c r="K250" i="7"/>
  <c r="M249" i="7"/>
  <c r="K249" i="7"/>
  <c r="M248" i="7"/>
  <c r="K248" i="7"/>
  <c r="M247" i="7"/>
  <c r="K247" i="7"/>
  <c r="M246" i="7"/>
  <c r="K246" i="7"/>
  <c r="M245" i="7"/>
  <c r="K245" i="7"/>
  <c r="M244" i="7"/>
  <c r="K244" i="7"/>
  <c r="M243" i="7"/>
  <c r="K243" i="7"/>
  <c r="M242" i="7"/>
  <c r="K242" i="7"/>
  <c r="M241" i="7"/>
  <c r="K241" i="7"/>
  <c r="M240" i="7"/>
  <c r="K240" i="7"/>
  <c r="M239" i="7"/>
  <c r="K239" i="7"/>
  <c r="M238" i="7"/>
  <c r="K238" i="7"/>
  <c r="M237" i="7"/>
  <c r="K237" i="7"/>
  <c r="M236" i="7"/>
  <c r="K236" i="7"/>
  <c r="M235" i="7"/>
  <c r="K235" i="7"/>
  <c r="M234" i="7"/>
  <c r="K234" i="7"/>
  <c r="M233" i="7"/>
  <c r="K233" i="7"/>
  <c r="M232" i="7"/>
  <c r="K232" i="7"/>
  <c r="M231" i="7"/>
  <c r="K231" i="7"/>
  <c r="M230" i="7"/>
  <c r="K230" i="7"/>
  <c r="M229" i="7"/>
  <c r="K229" i="7"/>
  <c r="M228" i="7"/>
  <c r="K228" i="7"/>
  <c r="M227" i="7"/>
  <c r="K227" i="7"/>
  <c r="M226" i="7"/>
  <c r="K226" i="7"/>
  <c r="M225" i="7"/>
  <c r="K225" i="7"/>
  <c r="M224" i="7"/>
  <c r="K224" i="7"/>
  <c r="M223" i="7"/>
  <c r="K223" i="7"/>
  <c r="M222" i="7"/>
  <c r="K222" i="7"/>
  <c r="M221" i="7"/>
  <c r="K221" i="7"/>
  <c r="M220" i="7"/>
  <c r="K220" i="7"/>
  <c r="M219" i="7"/>
  <c r="K219" i="7"/>
  <c r="M218" i="7"/>
  <c r="K218" i="7"/>
  <c r="M217" i="7"/>
  <c r="K217" i="7"/>
  <c r="M216" i="7"/>
  <c r="K216" i="7"/>
  <c r="M215" i="7"/>
  <c r="K215" i="7"/>
  <c r="M214" i="7"/>
  <c r="K214" i="7"/>
  <c r="M213" i="7"/>
  <c r="K213" i="7"/>
  <c r="M212" i="7"/>
  <c r="K212" i="7"/>
  <c r="M211" i="7"/>
  <c r="K211" i="7"/>
  <c r="M210" i="7"/>
  <c r="K210" i="7"/>
  <c r="M209" i="7"/>
  <c r="K209" i="7"/>
  <c r="M208" i="7"/>
  <c r="K208" i="7"/>
  <c r="M207" i="7"/>
  <c r="K207" i="7"/>
  <c r="M206" i="7"/>
  <c r="K206" i="7"/>
  <c r="M205" i="7"/>
  <c r="K205" i="7"/>
  <c r="M204" i="7"/>
  <c r="K204" i="7"/>
  <c r="M203" i="7"/>
  <c r="K203" i="7"/>
  <c r="M202" i="7"/>
  <c r="K202" i="7"/>
  <c r="M201" i="7"/>
  <c r="K201" i="7"/>
  <c r="M200" i="7"/>
  <c r="K200" i="7"/>
  <c r="M199" i="7"/>
  <c r="K199" i="7"/>
  <c r="M198" i="7"/>
  <c r="K198" i="7"/>
  <c r="M197" i="7"/>
  <c r="K197" i="7"/>
  <c r="M196" i="7"/>
  <c r="K196" i="7"/>
  <c r="M195" i="7"/>
  <c r="K195" i="7"/>
  <c r="M194" i="7"/>
  <c r="K194" i="7"/>
  <c r="M193" i="7"/>
  <c r="K193" i="7"/>
  <c r="M192" i="7"/>
  <c r="K192" i="7"/>
  <c r="M191" i="7"/>
  <c r="K191" i="7"/>
  <c r="M190" i="7"/>
  <c r="K190" i="7"/>
  <c r="M189" i="7"/>
  <c r="K189" i="7"/>
  <c r="M188" i="7"/>
  <c r="K188" i="7"/>
  <c r="M187" i="7"/>
  <c r="K187" i="7"/>
  <c r="M186" i="7"/>
  <c r="K186" i="7"/>
  <c r="M185" i="7"/>
  <c r="K185" i="7"/>
  <c r="M184" i="7"/>
  <c r="K184" i="7"/>
  <c r="M183" i="7"/>
  <c r="K183" i="7"/>
  <c r="M182" i="7"/>
  <c r="K182" i="7"/>
  <c r="M181" i="7"/>
  <c r="K181" i="7"/>
  <c r="M180" i="7"/>
  <c r="K180" i="7"/>
  <c r="M179" i="7"/>
  <c r="K179" i="7"/>
  <c r="M178" i="7"/>
  <c r="K178" i="7"/>
  <c r="M177" i="7"/>
  <c r="K177" i="7"/>
  <c r="M176" i="7"/>
  <c r="K176" i="7"/>
  <c r="M175" i="7"/>
  <c r="K175" i="7"/>
  <c r="M174" i="7"/>
  <c r="K174" i="7"/>
  <c r="M173" i="7"/>
  <c r="K173" i="7"/>
  <c r="M172" i="7"/>
  <c r="K172" i="7"/>
  <c r="M171" i="7"/>
  <c r="K171" i="7"/>
  <c r="M170" i="7"/>
  <c r="K170" i="7"/>
  <c r="M169" i="7"/>
  <c r="K169" i="7"/>
  <c r="M168" i="7"/>
  <c r="K168" i="7"/>
  <c r="M167" i="7"/>
  <c r="K167" i="7"/>
  <c r="M166" i="7"/>
  <c r="K166" i="7"/>
  <c r="M165" i="7"/>
  <c r="K165" i="7"/>
  <c r="M164" i="7"/>
  <c r="K164" i="7"/>
  <c r="M163" i="7"/>
  <c r="K163" i="7"/>
  <c r="M162" i="7"/>
  <c r="K162" i="7"/>
  <c r="M161" i="7"/>
  <c r="K161" i="7"/>
  <c r="M160" i="7"/>
  <c r="K160" i="7"/>
  <c r="M159" i="7"/>
  <c r="K159" i="7"/>
  <c r="M158" i="7"/>
  <c r="K158" i="7"/>
  <c r="M157" i="7"/>
  <c r="K157" i="7"/>
  <c r="M156" i="7"/>
  <c r="K156" i="7"/>
  <c r="M155" i="7"/>
  <c r="K155" i="7"/>
  <c r="M154" i="7"/>
  <c r="K154" i="7"/>
  <c r="M153" i="7"/>
  <c r="K153" i="7"/>
  <c r="M152" i="7"/>
  <c r="K152" i="7"/>
  <c r="M151" i="7"/>
  <c r="K151" i="7"/>
  <c r="M150" i="7"/>
  <c r="K150" i="7"/>
  <c r="M149" i="7"/>
  <c r="K149" i="7"/>
  <c r="M148" i="7"/>
  <c r="K148" i="7"/>
  <c r="M147" i="7"/>
  <c r="K147" i="7"/>
  <c r="M146" i="7"/>
  <c r="K146" i="7"/>
  <c r="M145" i="7"/>
  <c r="K145" i="7"/>
  <c r="M144" i="7"/>
  <c r="K144" i="7"/>
  <c r="M143" i="7"/>
  <c r="K143" i="7"/>
  <c r="M142" i="7"/>
  <c r="K142" i="7"/>
  <c r="M141" i="7"/>
  <c r="K141" i="7"/>
  <c r="M140" i="7"/>
  <c r="K140" i="7"/>
  <c r="M139" i="7"/>
  <c r="K139" i="7"/>
  <c r="M138" i="7"/>
  <c r="K138" i="7"/>
  <c r="M137" i="7"/>
  <c r="K137" i="7"/>
  <c r="M136" i="7"/>
  <c r="K136" i="7"/>
  <c r="M135" i="7"/>
  <c r="K135" i="7"/>
  <c r="M134" i="7"/>
  <c r="K134" i="7"/>
  <c r="M133" i="7"/>
  <c r="K133" i="7"/>
  <c r="M132" i="7"/>
  <c r="K132" i="7"/>
  <c r="M131" i="7"/>
  <c r="K131" i="7"/>
  <c r="M130" i="7"/>
  <c r="K130" i="7"/>
  <c r="M129" i="7"/>
  <c r="K129" i="7"/>
  <c r="M128" i="7"/>
  <c r="K128" i="7"/>
  <c r="M127" i="7"/>
  <c r="K127" i="7"/>
  <c r="M126" i="7"/>
  <c r="K126" i="7"/>
  <c r="M125" i="7"/>
  <c r="K125" i="7"/>
  <c r="M124" i="7"/>
  <c r="K124" i="7"/>
  <c r="M123" i="7"/>
  <c r="K123" i="7"/>
  <c r="M122" i="7"/>
  <c r="K122" i="7"/>
  <c r="M121" i="7"/>
  <c r="K121" i="7"/>
  <c r="M120" i="7"/>
  <c r="K120" i="7"/>
  <c r="M119" i="7"/>
  <c r="K119" i="7"/>
  <c r="M118" i="7"/>
  <c r="K118" i="7"/>
  <c r="M117" i="7"/>
  <c r="K117" i="7"/>
  <c r="M116" i="7"/>
  <c r="K116" i="7"/>
  <c r="M115" i="7"/>
  <c r="K115" i="7"/>
  <c r="M114" i="7"/>
  <c r="K114" i="7"/>
  <c r="M113" i="7"/>
  <c r="K113" i="7"/>
  <c r="M112" i="7"/>
  <c r="K112" i="7"/>
  <c r="M111" i="7"/>
  <c r="K111" i="7"/>
  <c r="M110" i="7"/>
  <c r="K110" i="7"/>
  <c r="M109" i="7"/>
  <c r="K109" i="7"/>
  <c r="M108" i="7"/>
  <c r="K108" i="7"/>
  <c r="M107" i="7"/>
  <c r="K107" i="7"/>
  <c r="M106" i="7"/>
  <c r="K106" i="7"/>
  <c r="M105" i="7"/>
  <c r="K105" i="7"/>
  <c r="M104" i="7"/>
  <c r="K104" i="7"/>
  <c r="M103" i="7"/>
  <c r="K103" i="7"/>
  <c r="M102" i="7"/>
  <c r="K102" i="7"/>
  <c r="M101" i="7"/>
  <c r="K101" i="7"/>
  <c r="M100" i="7"/>
  <c r="K100" i="7"/>
  <c r="M99" i="7"/>
  <c r="K99" i="7"/>
  <c r="M98" i="7"/>
  <c r="K98" i="7"/>
  <c r="M97" i="7"/>
  <c r="K97" i="7"/>
  <c r="M96" i="7"/>
  <c r="K96" i="7"/>
  <c r="M95" i="7"/>
  <c r="K95" i="7"/>
  <c r="L93" i="7"/>
  <c r="B89" i="7"/>
  <c r="H89" i="7"/>
  <c r="G12" i="41" s="1"/>
  <c r="F89" i="7"/>
  <c r="E12" i="41" s="1"/>
  <c r="E89" i="7"/>
  <c r="D12" i="41" s="1"/>
  <c r="M268" i="6"/>
  <c r="K268" i="6"/>
  <c r="M267" i="6"/>
  <c r="K267" i="6"/>
  <c r="M266" i="6"/>
  <c r="K266" i="6"/>
  <c r="M265" i="6"/>
  <c r="K265" i="6"/>
  <c r="M264" i="6"/>
  <c r="K264" i="6"/>
  <c r="M263" i="6"/>
  <c r="K263" i="6"/>
  <c r="M262" i="6"/>
  <c r="K262" i="6"/>
  <c r="M261" i="6"/>
  <c r="K261" i="6"/>
  <c r="M260" i="6"/>
  <c r="K260" i="6"/>
  <c r="M259" i="6"/>
  <c r="K259" i="6"/>
  <c r="M258" i="6"/>
  <c r="K258" i="6"/>
  <c r="M257" i="6"/>
  <c r="K257" i="6"/>
  <c r="M256" i="6"/>
  <c r="K256" i="6"/>
  <c r="M255" i="6"/>
  <c r="K255" i="6"/>
  <c r="M254" i="6"/>
  <c r="K254" i="6"/>
  <c r="M253" i="6"/>
  <c r="K253" i="6"/>
  <c r="M252" i="6"/>
  <c r="K252" i="6"/>
  <c r="M251" i="6"/>
  <c r="K251" i="6"/>
  <c r="M250" i="6"/>
  <c r="K250" i="6"/>
  <c r="M249" i="6"/>
  <c r="K249" i="6"/>
  <c r="M248" i="6"/>
  <c r="K248" i="6"/>
  <c r="M247" i="6"/>
  <c r="K247" i="6"/>
  <c r="M246" i="6"/>
  <c r="K246" i="6"/>
  <c r="M245" i="6"/>
  <c r="K245" i="6"/>
  <c r="M244" i="6"/>
  <c r="K244" i="6"/>
  <c r="M243" i="6"/>
  <c r="K243" i="6"/>
  <c r="M242" i="6"/>
  <c r="K242" i="6"/>
  <c r="M241" i="6"/>
  <c r="K241" i="6"/>
  <c r="M240" i="6"/>
  <c r="K240" i="6"/>
  <c r="M239" i="6"/>
  <c r="K239" i="6"/>
  <c r="M238" i="6"/>
  <c r="K238" i="6"/>
  <c r="M237" i="6"/>
  <c r="K237" i="6"/>
  <c r="M236" i="6"/>
  <c r="K236" i="6"/>
  <c r="M235" i="6"/>
  <c r="K235" i="6"/>
  <c r="M234" i="6"/>
  <c r="K234" i="6"/>
  <c r="M233" i="6"/>
  <c r="K233" i="6"/>
  <c r="M232" i="6"/>
  <c r="K232" i="6"/>
  <c r="M231" i="6"/>
  <c r="K231" i="6"/>
  <c r="M230" i="6"/>
  <c r="K230" i="6"/>
  <c r="M229" i="6"/>
  <c r="K229" i="6"/>
  <c r="M228" i="6"/>
  <c r="K228" i="6"/>
  <c r="M227" i="6"/>
  <c r="K227" i="6"/>
  <c r="M226" i="6"/>
  <c r="K226" i="6"/>
  <c r="M225" i="6"/>
  <c r="K225" i="6"/>
  <c r="M224" i="6"/>
  <c r="K224" i="6"/>
  <c r="M223" i="6"/>
  <c r="K223" i="6"/>
  <c r="M222" i="6"/>
  <c r="K222" i="6"/>
  <c r="M221" i="6"/>
  <c r="K221" i="6"/>
  <c r="M220" i="6"/>
  <c r="K220" i="6"/>
  <c r="M219" i="6"/>
  <c r="K219" i="6"/>
  <c r="M218" i="6"/>
  <c r="K218" i="6"/>
  <c r="M217" i="6"/>
  <c r="K217" i="6"/>
  <c r="M216" i="6"/>
  <c r="K216" i="6"/>
  <c r="M215" i="6"/>
  <c r="K215" i="6"/>
  <c r="M214" i="6"/>
  <c r="K214" i="6"/>
  <c r="M213" i="6"/>
  <c r="K213" i="6"/>
  <c r="M212" i="6"/>
  <c r="K212" i="6"/>
  <c r="M211" i="6"/>
  <c r="K211" i="6"/>
  <c r="M210" i="6"/>
  <c r="K210" i="6"/>
  <c r="M209" i="6"/>
  <c r="K209" i="6"/>
  <c r="M208" i="6"/>
  <c r="K208" i="6"/>
  <c r="M207" i="6"/>
  <c r="K207" i="6"/>
  <c r="M206" i="6"/>
  <c r="K206" i="6"/>
  <c r="M205" i="6"/>
  <c r="K205" i="6"/>
  <c r="M204" i="6"/>
  <c r="K204" i="6"/>
  <c r="M203" i="6"/>
  <c r="K203" i="6"/>
  <c r="M202" i="6"/>
  <c r="K202" i="6"/>
  <c r="M201" i="6"/>
  <c r="K201" i="6"/>
  <c r="M200" i="6"/>
  <c r="K200" i="6"/>
  <c r="M199" i="6"/>
  <c r="K199" i="6"/>
  <c r="M198" i="6"/>
  <c r="K198" i="6"/>
  <c r="M197" i="6"/>
  <c r="K197" i="6"/>
  <c r="M196" i="6"/>
  <c r="K196" i="6"/>
  <c r="M195" i="6"/>
  <c r="K195" i="6"/>
  <c r="M194" i="6"/>
  <c r="K194" i="6"/>
  <c r="M193" i="6"/>
  <c r="K193" i="6"/>
  <c r="M192" i="6"/>
  <c r="K192" i="6"/>
  <c r="M191" i="6"/>
  <c r="K191" i="6"/>
  <c r="M190" i="6"/>
  <c r="K190" i="6"/>
  <c r="M189" i="6"/>
  <c r="K189" i="6"/>
  <c r="M188" i="6"/>
  <c r="K188" i="6"/>
  <c r="M187" i="6"/>
  <c r="K187" i="6"/>
  <c r="M186" i="6"/>
  <c r="K186" i="6"/>
  <c r="M185" i="6"/>
  <c r="K185" i="6"/>
  <c r="M184" i="6"/>
  <c r="K184" i="6"/>
  <c r="M183" i="6"/>
  <c r="K183" i="6"/>
  <c r="M182" i="6"/>
  <c r="K182" i="6"/>
  <c r="M181" i="6"/>
  <c r="K181" i="6"/>
  <c r="M180" i="6"/>
  <c r="K180" i="6"/>
  <c r="M179" i="6"/>
  <c r="K179" i="6"/>
  <c r="M178" i="6"/>
  <c r="K178" i="6"/>
  <c r="M177" i="6"/>
  <c r="K177" i="6"/>
  <c r="M176" i="6"/>
  <c r="K176" i="6"/>
  <c r="M175" i="6"/>
  <c r="K175" i="6"/>
  <c r="M174" i="6"/>
  <c r="K174" i="6"/>
  <c r="M173" i="6"/>
  <c r="K173" i="6"/>
  <c r="M172" i="6"/>
  <c r="K172" i="6"/>
  <c r="M171" i="6"/>
  <c r="K171" i="6"/>
  <c r="M170" i="6"/>
  <c r="K170" i="6"/>
  <c r="M169" i="6"/>
  <c r="K169" i="6"/>
  <c r="M168" i="6"/>
  <c r="K168" i="6"/>
  <c r="M167" i="6"/>
  <c r="K167" i="6"/>
  <c r="M166" i="6"/>
  <c r="K166" i="6"/>
  <c r="M165" i="6"/>
  <c r="K165" i="6"/>
  <c r="M164" i="6"/>
  <c r="K164" i="6"/>
  <c r="M163" i="6"/>
  <c r="K163" i="6"/>
  <c r="M162" i="6"/>
  <c r="K162" i="6"/>
  <c r="M161" i="6"/>
  <c r="K161" i="6"/>
  <c r="M160" i="6"/>
  <c r="K160" i="6"/>
  <c r="M159" i="6"/>
  <c r="K159" i="6"/>
  <c r="M158" i="6"/>
  <c r="K158" i="6"/>
  <c r="M157" i="6"/>
  <c r="K157" i="6"/>
  <c r="M156" i="6"/>
  <c r="K156" i="6"/>
  <c r="M155" i="6"/>
  <c r="K155" i="6"/>
  <c r="M154" i="6"/>
  <c r="K154" i="6"/>
  <c r="M153" i="6"/>
  <c r="K153" i="6"/>
  <c r="M152" i="6"/>
  <c r="K152" i="6"/>
  <c r="M151" i="6"/>
  <c r="K151" i="6"/>
  <c r="M150" i="6"/>
  <c r="K150" i="6"/>
  <c r="M149" i="6"/>
  <c r="K149" i="6"/>
  <c r="M148" i="6"/>
  <c r="K148" i="6"/>
  <c r="M147" i="6"/>
  <c r="K147" i="6"/>
  <c r="M146" i="6"/>
  <c r="K146" i="6"/>
  <c r="M145" i="6"/>
  <c r="K145" i="6"/>
  <c r="M144" i="6"/>
  <c r="K144" i="6"/>
  <c r="M143" i="6"/>
  <c r="K143" i="6"/>
  <c r="M142" i="6"/>
  <c r="K142" i="6"/>
  <c r="M141" i="6"/>
  <c r="K141" i="6"/>
  <c r="M140" i="6"/>
  <c r="K140" i="6"/>
  <c r="M139" i="6"/>
  <c r="K139" i="6"/>
  <c r="M138" i="6"/>
  <c r="K138" i="6"/>
  <c r="M137" i="6"/>
  <c r="K137" i="6"/>
  <c r="M136" i="6"/>
  <c r="K136" i="6"/>
  <c r="M135" i="6"/>
  <c r="K135" i="6"/>
  <c r="M134" i="6"/>
  <c r="K134" i="6"/>
  <c r="M133" i="6"/>
  <c r="K133" i="6"/>
  <c r="M132" i="6"/>
  <c r="K132" i="6"/>
  <c r="M131" i="6"/>
  <c r="K131" i="6"/>
  <c r="M130" i="6"/>
  <c r="K130" i="6"/>
  <c r="M129" i="6"/>
  <c r="K129" i="6"/>
  <c r="M128" i="6"/>
  <c r="K128" i="6"/>
  <c r="M127" i="6"/>
  <c r="K127" i="6"/>
  <c r="M126" i="6"/>
  <c r="K126" i="6"/>
  <c r="M125" i="6"/>
  <c r="K125" i="6"/>
  <c r="M124" i="6"/>
  <c r="K124" i="6"/>
  <c r="M123" i="6"/>
  <c r="K123" i="6"/>
  <c r="M122" i="6"/>
  <c r="K122" i="6"/>
  <c r="M121" i="6"/>
  <c r="K121" i="6"/>
  <c r="M120" i="6"/>
  <c r="K120" i="6"/>
  <c r="M119" i="6"/>
  <c r="K119" i="6"/>
  <c r="M118" i="6"/>
  <c r="K118" i="6"/>
  <c r="M117" i="6"/>
  <c r="K117" i="6"/>
  <c r="M116" i="6"/>
  <c r="K116" i="6"/>
  <c r="M115" i="6"/>
  <c r="K115" i="6"/>
  <c r="M114" i="6"/>
  <c r="K114" i="6"/>
  <c r="M113" i="6"/>
  <c r="K113" i="6"/>
  <c r="M112" i="6"/>
  <c r="K112" i="6"/>
  <c r="M111" i="6"/>
  <c r="K111" i="6"/>
  <c r="M110" i="6"/>
  <c r="K110" i="6"/>
  <c r="M109" i="6"/>
  <c r="K109" i="6"/>
  <c r="M108" i="6"/>
  <c r="K108" i="6"/>
  <c r="M107" i="6"/>
  <c r="K107" i="6"/>
  <c r="M106" i="6"/>
  <c r="K106" i="6"/>
  <c r="M105" i="6"/>
  <c r="K105" i="6"/>
  <c r="M104" i="6"/>
  <c r="K104" i="6"/>
  <c r="M103" i="6"/>
  <c r="K103" i="6"/>
  <c r="M102" i="6"/>
  <c r="K102" i="6"/>
  <c r="M101" i="6"/>
  <c r="K101" i="6"/>
  <c r="M100" i="6"/>
  <c r="K100" i="6"/>
  <c r="M99" i="6"/>
  <c r="K99" i="6"/>
  <c r="M98" i="6"/>
  <c r="K98" i="6"/>
  <c r="M97" i="6"/>
  <c r="K97" i="6"/>
  <c r="M96" i="6"/>
  <c r="K96" i="6"/>
  <c r="M95" i="6"/>
  <c r="K95" i="6"/>
  <c r="L93" i="6"/>
  <c r="F89" i="6"/>
  <c r="E11" i="41" s="1"/>
  <c r="E89" i="6"/>
  <c r="D11" i="41" s="1"/>
  <c r="B89" i="6"/>
  <c r="H89" i="6"/>
  <c r="G11" i="41" s="1"/>
  <c r="M268" i="5"/>
  <c r="K268" i="5"/>
  <c r="M267" i="5"/>
  <c r="K267" i="5"/>
  <c r="M266" i="5"/>
  <c r="K266" i="5"/>
  <c r="M265" i="5"/>
  <c r="K265" i="5"/>
  <c r="M264" i="5"/>
  <c r="K264" i="5"/>
  <c r="M263" i="5"/>
  <c r="K263" i="5"/>
  <c r="M262" i="5"/>
  <c r="K262" i="5"/>
  <c r="M261" i="5"/>
  <c r="K261" i="5"/>
  <c r="M260" i="5"/>
  <c r="K260" i="5"/>
  <c r="M259" i="5"/>
  <c r="K259" i="5"/>
  <c r="M258" i="5"/>
  <c r="K258" i="5"/>
  <c r="M257" i="5"/>
  <c r="K257" i="5"/>
  <c r="M256" i="5"/>
  <c r="K256" i="5"/>
  <c r="M255" i="5"/>
  <c r="K255" i="5"/>
  <c r="M254" i="5"/>
  <c r="K254" i="5"/>
  <c r="M253" i="5"/>
  <c r="K253" i="5"/>
  <c r="M252" i="5"/>
  <c r="K252" i="5"/>
  <c r="M251" i="5"/>
  <c r="K251" i="5"/>
  <c r="M250" i="5"/>
  <c r="K250" i="5"/>
  <c r="M249" i="5"/>
  <c r="K249" i="5"/>
  <c r="M248" i="5"/>
  <c r="K248" i="5"/>
  <c r="M247" i="5"/>
  <c r="K247" i="5"/>
  <c r="M246" i="5"/>
  <c r="K246" i="5"/>
  <c r="M245" i="5"/>
  <c r="K245" i="5"/>
  <c r="M244" i="5"/>
  <c r="K244" i="5"/>
  <c r="M243" i="5"/>
  <c r="K243" i="5"/>
  <c r="M242" i="5"/>
  <c r="K242" i="5"/>
  <c r="M241" i="5"/>
  <c r="K241" i="5"/>
  <c r="M240" i="5"/>
  <c r="K240" i="5"/>
  <c r="M239" i="5"/>
  <c r="K239" i="5"/>
  <c r="M238" i="5"/>
  <c r="K238" i="5"/>
  <c r="M237" i="5"/>
  <c r="K237" i="5"/>
  <c r="M236" i="5"/>
  <c r="K236" i="5"/>
  <c r="M235" i="5"/>
  <c r="K235" i="5"/>
  <c r="M234" i="5"/>
  <c r="K234" i="5"/>
  <c r="M233" i="5"/>
  <c r="K233" i="5"/>
  <c r="M232" i="5"/>
  <c r="K232" i="5"/>
  <c r="M231" i="5"/>
  <c r="K231" i="5"/>
  <c r="M230" i="5"/>
  <c r="K230" i="5"/>
  <c r="M229" i="5"/>
  <c r="K229" i="5"/>
  <c r="M228" i="5"/>
  <c r="K228" i="5"/>
  <c r="M227" i="5"/>
  <c r="K227" i="5"/>
  <c r="M226" i="5"/>
  <c r="K226" i="5"/>
  <c r="M225" i="5"/>
  <c r="K225" i="5"/>
  <c r="M224" i="5"/>
  <c r="K224" i="5"/>
  <c r="M223" i="5"/>
  <c r="K223" i="5"/>
  <c r="M222" i="5"/>
  <c r="K222" i="5"/>
  <c r="M221" i="5"/>
  <c r="K221" i="5"/>
  <c r="M220" i="5"/>
  <c r="K220" i="5"/>
  <c r="M219" i="5"/>
  <c r="K219" i="5"/>
  <c r="M218" i="5"/>
  <c r="K218" i="5"/>
  <c r="M217" i="5"/>
  <c r="K217" i="5"/>
  <c r="M216" i="5"/>
  <c r="K216" i="5"/>
  <c r="M215" i="5"/>
  <c r="K215" i="5"/>
  <c r="M214" i="5"/>
  <c r="K214" i="5"/>
  <c r="M213" i="5"/>
  <c r="K213" i="5"/>
  <c r="M212" i="5"/>
  <c r="K212" i="5"/>
  <c r="M211" i="5"/>
  <c r="K211" i="5"/>
  <c r="M210" i="5"/>
  <c r="K210" i="5"/>
  <c r="M209" i="5"/>
  <c r="K209" i="5"/>
  <c r="M208" i="5"/>
  <c r="K208" i="5"/>
  <c r="M207" i="5"/>
  <c r="K207" i="5"/>
  <c r="M206" i="5"/>
  <c r="K206" i="5"/>
  <c r="M205" i="5"/>
  <c r="K205" i="5"/>
  <c r="M204" i="5"/>
  <c r="K204" i="5"/>
  <c r="M203" i="5"/>
  <c r="K203" i="5"/>
  <c r="M202" i="5"/>
  <c r="K202" i="5"/>
  <c r="M201" i="5"/>
  <c r="K201" i="5"/>
  <c r="M200" i="5"/>
  <c r="K200" i="5"/>
  <c r="M199" i="5"/>
  <c r="K199" i="5"/>
  <c r="M198" i="5"/>
  <c r="K198" i="5"/>
  <c r="M197" i="5"/>
  <c r="K197" i="5"/>
  <c r="M196" i="5"/>
  <c r="K196" i="5"/>
  <c r="M195" i="5"/>
  <c r="K195" i="5"/>
  <c r="M194" i="5"/>
  <c r="K194" i="5"/>
  <c r="M193" i="5"/>
  <c r="K193" i="5"/>
  <c r="M192" i="5"/>
  <c r="K192" i="5"/>
  <c r="M191" i="5"/>
  <c r="K191" i="5"/>
  <c r="M190" i="5"/>
  <c r="K190" i="5"/>
  <c r="M189" i="5"/>
  <c r="K189" i="5"/>
  <c r="M188" i="5"/>
  <c r="K188" i="5"/>
  <c r="M187" i="5"/>
  <c r="K187" i="5"/>
  <c r="M186" i="5"/>
  <c r="K186" i="5"/>
  <c r="M185" i="5"/>
  <c r="K185" i="5"/>
  <c r="M184" i="5"/>
  <c r="K184" i="5"/>
  <c r="M183" i="5"/>
  <c r="K183" i="5"/>
  <c r="M182" i="5"/>
  <c r="K182" i="5"/>
  <c r="M181" i="5"/>
  <c r="K181" i="5"/>
  <c r="M180" i="5"/>
  <c r="K180" i="5"/>
  <c r="M179" i="5"/>
  <c r="K179" i="5"/>
  <c r="M178" i="5"/>
  <c r="K178" i="5"/>
  <c r="M177" i="5"/>
  <c r="K177" i="5"/>
  <c r="M176" i="5"/>
  <c r="K176" i="5"/>
  <c r="M175" i="5"/>
  <c r="K175" i="5"/>
  <c r="M174" i="5"/>
  <c r="K174" i="5"/>
  <c r="M173" i="5"/>
  <c r="K173" i="5"/>
  <c r="M172" i="5"/>
  <c r="K172" i="5"/>
  <c r="M171" i="5"/>
  <c r="K171" i="5"/>
  <c r="M170" i="5"/>
  <c r="K170" i="5"/>
  <c r="M169" i="5"/>
  <c r="K169" i="5"/>
  <c r="M168" i="5"/>
  <c r="K168" i="5"/>
  <c r="M167" i="5"/>
  <c r="K167" i="5"/>
  <c r="M166" i="5"/>
  <c r="K166" i="5"/>
  <c r="M165" i="5"/>
  <c r="K165" i="5"/>
  <c r="M164" i="5"/>
  <c r="K164" i="5"/>
  <c r="M163" i="5"/>
  <c r="K163" i="5"/>
  <c r="M162" i="5"/>
  <c r="K162" i="5"/>
  <c r="M161" i="5"/>
  <c r="K161" i="5"/>
  <c r="M160" i="5"/>
  <c r="K160" i="5"/>
  <c r="M159" i="5"/>
  <c r="K159" i="5"/>
  <c r="M158" i="5"/>
  <c r="K158" i="5"/>
  <c r="M157" i="5"/>
  <c r="K157" i="5"/>
  <c r="M156" i="5"/>
  <c r="K156" i="5"/>
  <c r="M155" i="5"/>
  <c r="K155" i="5"/>
  <c r="M154" i="5"/>
  <c r="K154" i="5"/>
  <c r="M153" i="5"/>
  <c r="K153" i="5"/>
  <c r="M152" i="5"/>
  <c r="K152" i="5"/>
  <c r="M151" i="5"/>
  <c r="K151" i="5"/>
  <c r="M150" i="5"/>
  <c r="K150" i="5"/>
  <c r="M149" i="5"/>
  <c r="K149" i="5"/>
  <c r="M148" i="5"/>
  <c r="K148" i="5"/>
  <c r="M147" i="5"/>
  <c r="K147" i="5"/>
  <c r="M146" i="5"/>
  <c r="K146" i="5"/>
  <c r="M145" i="5"/>
  <c r="K145" i="5"/>
  <c r="M144" i="5"/>
  <c r="K144" i="5"/>
  <c r="M143" i="5"/>
  <c r="K143" i="5"/>
  <c r="M142" i="5"/>
  <c r="K142" i="5"/>
  <c r="M141" i="5"/>
  <c r="K141" i="5"/>
  <c r="M140" i="5"/>
  <c r="K140" i="5"/>
  <c r="M139" i="5"/>
  <c r="K139" i="5"/>
  <c r="M138" i="5"/>
  <c r="K138" i="5"/>
  <c r="M137" i="5"/>
  <c r="K137" i="5"/>
  <c r="M136" i="5"/>
  <c r="K136" i="5"/>
  <c r="M135" i="5"/>
  <c r="K135" i="5"/>
  <c r="M134" i="5"/>
  <c r="K134" i="5"/>
  <c r="M133" i="5"/>
  <c r="K133" i="5"/>
  <c r="M132" i="5"/>
  <c r="K132" i="5"/>
  <c r="M131" i="5"/>
  <c r="K131" i="5"/>
  <c r="M130" i="5"/>
  <c r="K130" i="5"/>
  <c r="M129" i="5"/>
  <c r="K129" i="5"/>
  <c r="M128" i="5"/>
  <c r="K128" i="5"/>
  <c r="M127" i="5"/>
  <c r="K127" i="5"/>
  <c r="M126" i="5"/>
  <c r="K126" i="5"/>
  <c r="M125" i="5"/>
  <c r="K125" i="5"/>
  <c r="M124" i="5"/>
  <c r="K124" i="5"/>
  <c r="M123" i="5"/>
  <c r="K123" i="5"/>
  <c r="M122" i="5"/>
  <c r="K122" i="5"/>
  <c r="M121" i="5"/>
  <c r="K121" i="5"/>
  <c r="M120" i="5"/>
  <c r="K120" i="5"/>
  <c r="M119" i="5"/>
  <c r="K119" i="5"/>
  <c r="M118" i="5"/>
  <c r="K118" i="5"/>
  <c r="M117" i="5"/>
  <c r="K117" i="5"/>
  <c r="M116" i="5"/>
  <c r="K116" i="5"/>
  <c r="M115" i="5"/>
  <c r="K115" i="5"/>
  <c r="M114" i="5"/>
  <c r="K114" i="5"/>
  <c r="M113" i="5"/>
  <c r="K113" i="5"/>
  <c r="M112" i="5"/>
  <c r="K112" i="5"/>
  <c r="M111" i="5"/>
  <c r="K111" i="5"/>
  <c r="M110" i="5"/>
  <c r="K110" i="5"/>
  <c r="M109" i="5"/>
  <c r="K109" i="5"/>
  <c r="M108" i="5"/>
  <c r="K108" i="5"/>
  <c r="M107" i="5"/>
  <c r="K107" i="5"/>
  <c r="M106" i="5"/>
  <c r="K106" i="5"/>
  <c r="M105" i="5"/>
  <c r="K105" i="5"/>
  <c r="M104" i="5"/>
  <c r="K104" i="5"/>
  <c r="M103" i="5"/>
  <c r="K103" i="5"/>
  <c r="M102" i="5"/>
  <c r="K102" i="5"/>
  <c r="M101" i="5"/>
  <c r="K101" i="5"/>
  <c r="M100" i="5"/>
  <c r="K100" i="5"/>
  <c r="M99" i="5"/>
  <c r="K99" i="5"/>
  <c r="M98" i="5"/>
  <c r="K98" i="5"/>
  <c r="M97" i="5"/>
  <c r="K97" i="5"/>
  <c r="M96" i="5"/>
  <c r="K96" i="5"/>
  <c r="M95" i="5"/>
  <c r="K95" i="5"/>
  <c r="L93" i="5"/>
  <c r="E89" i="5"/>
  <c r="B89" i="5"/>
  <c r="H89" i="5"/>
  <c r="G10" i="41" s="1"/>
  <c r="M268" i="4"/>
  <c r="K268" i="4"/>
  <c r="M267" i="4"/>
  <c r="K267" i="4"/>
  <c r="M266" i="4"/>
  <c r="K266" i="4"/>
  <c r="M265" i="4"/>
  <c r="K265" i="4"/>
  <c r="M264" i="4"/>
  <c r="K264" i="4"/>
  <c r="M263" i="4"/>
  <c r="K263" i="4"/>
  <c r="M262" i="4"/>
  <c r="K262" i="4"/>
  <c r="M261" i="4"/>
  <c r="K261" i="4"/>
  <c r="M260" i="4"/>
  <c r="K260" i="4"/>
  <c r="M259" i="4"/>
  <c r="K259" i="4"/>
  <c r="M258" i="4"/>
  <c r="K258" i="4"/>
  <c r="M257" i="4"/>
  <c r="K257" i="4"/>
  <c r="M256" i="4"/>
  <c r="K256" i="4"/>
  <c r="M255" i="4"/>
  <c r="K255" i="4"/>
  <c r="M254" i="4"/>
  <c r="K254" i="4"/>
  <c r="M253" i="4"/>
  <c r="K253" i="4"/>
  <c r="M252" i="4"/>
  <c r="K252" i="4"/>
  <c r="M251" i="4"/>
  <c r="K251" i="4"/>
  <c r="M250" i="4"/>
  <c r="K250" i="4"/>
  <c r="M249" i="4"/>
  <c r="K249" i="4"/>
  <c r="M248" i="4"/>
  <c r="K248" i="4"/>
  <c r="M247" i="4"/>
  <c r="K247" i="4"/>
  <c r="M246" i="4"/>
  <c r="K246" i="4"/>
  <c r="M245" i="4"/>
  <c r="K245" i="4"/>
  <c r="M244" i="4"/>
  <c r="K244" i="4"/>
  <c r="M243" i="4"/>
  <c r="K243" i="4"/>
  <c r="M242" i="4"/>
  <c r="K242" i="4"/>
  <c r="M241" i="4"/>
  <c r="K241" i="4"/>
  <c r="M240" i="4"/>
  <c r="K240" i="4"/>
  <c r="M239" i="4"/>
  <c r="K239" i="4"/>
  <c r="M238" i="4"/>
  <c r="K238" i="4"/>
  <c r="M237" i="4"/>
  <c r="K237" i="4"/>
  <c r="M236" i="4"/>
  <c r="K236" i="4"/>
  <c r="M235" i="4"/>
  <c r="K235" i="4"/>
  <c r="M234" i="4"/>
  <c r="K234" i="4"/>
  <c r="M233" i="4"/>
  <c r="K233" i="4"/>
  <c r="M232" i="4"/>
  <c r="K232" i="4"/>
  <c r="M231" i="4"/>
  <c r="K231" i="4"/>
  <c r="M230" i="4"/>
  <c r="K230" i="4"/>
  <c r="M229" i="4"/>
  <c r="K229" i="4"/>
  <c r="M228" i="4"/>
  <c r="K228" i="4"/>
  <c r="M227" i="4"/>
  <c r="K227" i="4"/>
  <c r="M226" i="4"/>
  <c r="K226" i="4"/>
  <c r="M225" i="4"/>
  <c r="K225" i="4"/>
  <c r="M224" i="4"/>
  <c r="K224" i="4"/>
  <c r="M223" i="4"/>
  <c r="K223" i="4"/>
  <c r="M222" i="4"/>
  <c r="K222" i="4"/>
  <c r="M221" i="4"/>
  <c r="K221" i="4"/>
  <c r="M220" i="4"/>
  <c r="K220" i="4"/>
  <c r="M219" i="4"/>
  <c r="K219" i="4"/>
  <c r="M218" i="4"/>
  <c r="K218" i="4"/>
  <c r="M217" i="4"/>
  <c r="K217" i="4"/>
  <c r="M216" i="4"/>
  <c r="K216" i="4"/>
  <c r="M215" i="4"/>
  <c r="K215" i="4"/>
  <c r="M214" i="4"/>
  <c r="K214" i="4"/>
  <c r="M213" i="4"/>
  <c r="K213" i="4"/>
  <c r="M212" i="4"/>
  <c r="K212" i="4"/>
  <c r="M211" i="4"/>
  <c r="K211" i="4"/>
  <c r="M210" i="4"/>
  <c r="K210" i="4"/>
  <c r="M209" i="4"/>
  <c r="K209" i="4"/>
  <c r="M208" i="4"/>
  <c r="K208" i="4"/>
  <c r="M207" i="4"/>
  <c r="K207" i="4"/>
  <c r="M206" i="4"/>
  <c r="K206" i="4"/>
  <c r="M205" i="4"/>
  <c r="K205" i="4"/>
  <c r="M204" i="4"/>
  <c r="K204" i="4"/>
  <c r="M203" i="4"/>
  <c r="K203" i="4"/>
  <c r="M202" i="4"/>
  <c r="K202" i="4"/>
  <c r="M201" i="4"/>
  <c r="K201" i="4"/>
  <c r="M200" i="4"/>
  <c r="K200" i="4"/>
  <c r="M199" i="4"/>
  <c r="K199" i="4"/>
  <c r="M198" i="4"/>
  <c r="K198" i="4"/>
  <c r="M197" i="4"/>
  <c r="K197" i="4"/>
  <c r="M196" i="4"/>
  <c r="K196" i="4"/>
  <c r="M195" i="4"/>
  <c r="K195" i="4"/>
  <c r="M194" i="4"/>
  <c r="K194" i="4"/>
  <c r="M193" i="4"/>
  <c r="K193" i="4"/>
  <c r="M192" i="4"/>
  <c r="K192" i="4"/>
  <c r="M191" i="4"/>
  <c r="K191" i="4"/>
  <c r="M190" i="4"/>
  <c r="K190" i="4"/>
  <c r="M189" i="4"/>
  <c r="K189" i="4"/>
  <c r="M188" i="4"/>
  <c r="K188" i="4"/>
  <c r="M187" i="4"/>
  <c r="K187" i="4"/>
  <c r="M186" i="4"/>
  <c r="K186" i="4"/>
  <c r="M185" i="4"/>
  <c r="K185" i="4"/>
  <c r="M184" i="4"/>
  <c r="K184" i="4"/>
  <c r="M183" i="4"/>
  <c r="K183" i="4"/>
  <c r="M182" i="4"/>
  <c r="K182" i="4"/>
  <c r="M181" i="4"/>
  <c r="K181" i="4"/>
  <c r="M180" i="4"/>
  <c r="K180" i="4"/>
  <c r="M179" i="4"/>
  <c r="K179" i="4"/>
  <c r="M178" i="4"/>
  <c r="K178" i="4"/>
  <c r="M177" i="4"/>
  <c r="K177" i="4"/>
  <c r="M176" i="4"/>
  <c r="K176" i="4"/>
  <c r="M175" i="4"/>
  <c r="K175" i="4"/>
  <c r="M174" i="4"/>
  <c r="K174" i="4"/>
  <c r="M173" i="4"/>
  <c r="K173" i="4"/>
  <c r="M172" i="4"/>
  <c r="K172" i="4"/>
  <c r="M171" i="4"/>
  <c r="K171" i="4"/>
  <c r="M170" i="4"/>
  <c r="K170" i="4"/>
  <c r="M169" i="4"/>
  <c r="K169" i="4"/>
  <c r="M168" i="4"/>
  <c r="K168" i="4"/>
  <c r="M167" i="4"/>
  <c r="K167" i="4"/>
  <c r="M166" i="4"/>
  <c r="K166" i="4"/>
  <c r="M165" i="4"/>
  <c r="K165" i="4"/>
  <c r="M164" i="4"/>
  <c r="K164" i="4"/>
  <c r="M163" i="4"/>
  <c r="K163" i="4"/>
  <c r="M162" i="4"/>
  <c r="K162" i="4"/>
  <c r="M161" i="4"/>
  <c r="K161" i="4"/>
  <c r="M160" i="4"/>
  <c r="K160" i="4"/>
  <c r="M159" i="4"/>
  <c r="K159" i="4"/>
  <c r="M158" i="4"/>
  <c r="K158" i="4"/>
  <c r="M157" i="4"/>
  <c r="K157" i="4"/>
  <c r="M156" i="4"/>
  <c r="K156" i="4"/>
  <c r="M155" i="4"/>
  <c r="K155" i="4"/>
  <c r="M154" i="4"/>
  <c r="K154" i="4"/>
  <c r="M153" i="4"/>
  <c r="K153" i="4"/>
  <c r="M152" i="4"/>
  <c r="K152" i="4"/>
  <c r="M151" i="4"/>
  <c r="K151" i="4"/>
  <c r="M150" i="4"/>
  <c r="K150" i="4"/>
  <c r="M149" i="4"/>
  <c r="K149" i="4"/>
  <c r="M148" i="4"/>
  <c r="K148" i="4"/>
  <c r="M147" i="4"/>
  <c r="K147" i="4"/>
  <c r="M146" i="4"/>
  <c r="K146" i="4"/>
  <c r="M145" i="4"/>
  <c r="K145" i="4"/>
  <c r="M144" i="4"/>
  <c r="K144" i="4"/>
  <c r="M143" i="4"/>
  <c r="K143" i="4"/>
  <c r="M142" i="4"/>
  <c r="K142" i="4"/>
  <c r="M141" i="4"/>
  <c r="K141" i="4"/>
  <c r="M140" i="4"/>
  <c r="K140" i="4"/>
  <c r="M139" i="4"/>
  <c r="K139" i="4"/>
  <c r="M138" i="4"/>
  <c r="K138" i="4"/>
  <c r="M137" i="4"/>
  <c r="K137" i="4"/>
  <c r="M136" i="4"/>
  <c r="K136" i="4"/>
  <c r="M135" i="4"/>
  <c r="K135" i="4"/>
  <c r="M134" i="4"/>
  <c r="K134" i="4"/>
  <c r="M133" i="4"/>
  <c r="K133" i="4"/>
  <c r="M132" i="4"/>
  <c r="K132" i="4"/>
  <c r="M131" i="4"/>
  <c r="K131" i="4"/>
  <c r="M130" i="4"/>
  <c r="K130" i="4"/>
  <c r="M129" i="4"/>
  <c r="K129" i="4"/>
  <c r="M128" i="4"/>
  <c r="K128" i="4"/>
  <c r="M127" i="4"/>
  <c r="K127" i="4"/>
  <c r="M126" i="4"/>
  <c r="K126" i="4"/>
  <c r="M125" i="4"/>
  <c r="K125" i="4"/>
  <c r="M124" i="4"/>
  <c r="K124" i="4"/>
  <c r="M123" i="4"/>
  <c r="K123" i="4"/>
  <c r="M122" i="4"/>
  <c r="K122" i="4"/>
  <c r="M121" i="4"/>
  <c r="K121" i="4"/>
  <c r="M120" i="4"/>
  <c r="K120" i="4"/>
  <c r="M119" i="4"/>
  <c r="K119" i="4"/>
  <c r="M118" i="4"/>
  <c r="K118" i="4"/>
  <c r="M117" i="4"/>
  <c r="K117" i="4"/>
  <c r="M116" i="4"/>
  <c r="K116" i="4"/>
  <c r="M115" i="4"/>
  <c r="K115" i="4"/>
  <c r="M114" i="4"/>
  <c r="K114" i="4"/>
  <c r="M113" i="4"/>
  <c r="K113" i="4"/>
  <c r="M112" i="4"/>
  <c r="K112" i="4"/>
  <c r="M111" i="4"/>
  <c r="K111" i="4"/>
  <c r="M110" i="4"/>
  <c r="K110" i="4"/>
  <c r="M109" i="4"/>
  <c r="K109" i="4"/>
  <c r="M108" i="4"/>
  <c r="K108" i="4"/>
  <c r="M107" i="4"/>
  <c r="K107" i="4"/>
  <c r="M106" i="4"/>
  <c r="K106" i="4"/>
  <c r="M105" i="4"/>
  <c r="K105" i="4"/>
  <c r="M104" i="4"/>
  <c r="K104" i="4"/>
  <c r="M103" i="4"/>
  <c r="K103" i="4"/>
  <c r="M102" i="4"/>
  <c r="K102" i="4"/>
  <c r="M101" i="4"/>
  <c r="K101" i="4"/>
  <c r="M100" i="4"/>
  <c r="K100" i="4"/>
  <c r="M99" i="4"/>
  <c r="K99" i="4"/>
  <c r="M98" i="4"/>
  <c r="K98" i="4"/>
  <c r="M97" i="4"/>
  <c r="K97" i="4"/>
  <c r="M96" i="4"/>
  <c r="K96" i="4"/>
  <c r="M95" i="4"/>
  <c r="K95" i="4"/>
  <c r="L93" i="4"/>
  <c r="E89" i="4"/>
  <c r="D9" i="41" s="1"/>
  <c r="B89" i="4"/>
  <c r="H89" i="4"/>
  <c r="G9" i="41" s="1"/>
  <c r="F89" i="4"/>
  <c r="E9" i="41" s="1"/>
  <c r="L93" i="3"/>
  <c r="C11" i="42"/>
  <c r="D11" i="42"/>
  <c r="M268" i="3"/>
  <c r="K268" i="3"/>
  <c r="M267" i="3"/>
  <c r="K267" i="3"/>
  <c r="M266" i="3"/>
  <c r="K266" i="3"/>
  <c r="M265" i="3"/>
  <c r="K265" i="3"/>
  <c r="M264" i="3"/>
  <c r="K264" i="3"/>
  <c r="M263" i="3"/>
  <c r="K263" i="3"/>
  <c r="M262" i="3"/>
  <c r="K262" i="3"/>
  <c r="M261" i="3"/>
  <c r="K261" i="3"/>
  <c r="M260" i="3"/>
  <c r="K260" i="3"/>
  <c r="M259" i="3"/>
  <c r="K259" i="3"/>
  <c r="M258" i="3"/>
  <c r="K258" i="3"/>
  <c r="M257" i="3"/>
  <c r="K257" i="3"/>
  <c r="M256" i="3"/>
  <c r="K256" i="3"/>
  <c r="M255" i="3"/>
  <c r="K255" i="3"/>
  <c r="M254" i="3"/>
  <c r="K254" i="3"/>
  <c r="M253" i="3"/>
  <c r="K253" i="3"/>
  <c r="M252" i="3"/>
  <c r="K252" i="3"/>
  <c r="M251" i="3"/>
  <c r="K251" i="3"/>
  <c r="M250" i="3"/>
  <c r="K250" i="3"/>
  <c r="M249" i="3"/>
  <c r="K249" i="3"/>
  <c r="M248" i="3"/>
  <c r="K248" i="3"/>
  <c r="M247" i="3"/>
  <c r="K247" i="3"/>
  <c r="M246" i="3"/>
  <c r="K246" i="3"/>
  <c r="M245" i="3"/>
  <c r="K245" i="3"/>
  <c r="M244" i="3"/>
  <c r="K244" i="3"/>
  <c r="M243" i="3"/>
  <c r="K243" i="3"/>
  <c r="M242" i="3"/>
  <c r="K242" i="3"/>
  <c r="M241" i="3"/>
  <c r="K241" i="3"/>
  <c r="M240" i="3"/>
  <c r="K240" i="3"/>
  <c r="M239" i="3"/>
  <c r="K239" i="3"/>
  <c r="M238" i="3"/>
  <c r="K238" i="3"/>
  <c r="M237" i="3"/>
  <c r="K237" i="3"/>
  <c r="M236" i="3"/>
  <c r="K236" i="3"/>
  <c r="M235" i="3"/>
  <c r="K235" i="3"/>
  <c r="M234" i="3"/>
  <c r="K234" i="3"/>
  <c r="M233" i="3"/>
  <c r="K233" i="3"/>
  <c r="M232" i="3"/>
  <c r="K232" i="3"/>
  <c r="M231" i="3"/>
  <c r="K231" i="3"/>
  <c r="M230" i="3"/>
  <c r="K230" i="3"/>
  <c r="M229" i="3"/>
  <c r="K229" i="3"/>
  <c r="M228" i="3"/>
  <c r="K228" i="3"/>
  <c r="M227" i="3"/>
  <c r="K227" i="3"/>
  <c r="M226" i="3"/>
  <c r="K226" i="3"/>
  <c r="M225" i="3"/>
  <c r="K225" i="3"/>
  <c r="M224" i="3"/>
  <c r="K224" i="3"/>
  <c r="M223" i="3"/>
  <c r="K223" i="3"/>
  <c r="M222" i="3"/>
  <c r="K222" i="3"/>
  <c r="M221" i="3"/>
  <c r="K221" i="3"/>
  <c r="M220" i="3"/>
  <c r="K220" i="3"/>
  <c r="M219" i="3"/>
  <c r="K219" i="3"/>
  <c r="M218" i="3"/>
  <c r="K218" i="3"/>
  <c r="M217" i="3"/>
  <c r="K217" i="3"/>
  <c r="M216" i="3"/>
  <c r="K216" i="3"/>
  <c r="M215" i="3"/>
  <c r="K215" i="3"/>
  <c r="M214" i="3"/>
  <c r="K214" i="3"/>
  <c r="M213" i="3"/>
  <c r="K213" i="3"/>
  <c r="M212" i="3"/>
  <c r="K212" i="3"/>
  <c r="M211" i="3"/>
  <c r="K211" i="3"/>
  <c r="M210" i="3"/>
  <c r="K210" i="3"/>
  <c r="M209" i="3"/>
  <c r="K209" i="3"/>
  <c r="M208" i="3"/>
  <c r="K208" i="3"/>
  <c r="M207" i="3"/>
  <c r="K207" i="3"/>
  <c r="M206" i="3"/>
  <c r="K206" i="3"/>
  <c r="M205" i="3"/>
  <c r="K205" i="3"/>
  <c r="M204" i="3"/>
  <c r="K204" i="3"/>
  <c r="M203" i="3"/>
  <c r="K203" i="3"/>
  <c r="M202" i="3"/>
  <c r="K202" i="3"/>
  <c r="M201" i="3"/>
  <c r="K201" i="3"/>
  <c r="M200" i="3"/>
  <c r="K200" i="3"/>
  <c r="M199" i="3"/>
  <c r="K199" i="3"/>
  <c r="M198" i="3"/>
  <c r="K198" i="3"/>
  <c r="M197" i="3"/>
  <c r="K197" i="3"/>
  <c r="M196" i="3"/>
  <c r="K196" i="3"/>
  <c r="M195" i="3"/>
  <c r="K195" i="3"/>
  <c r="M194" i="3"/>
  <c r="K194" i="3"/>
  <c r="M193" i="3"/>
  <c r="K193" i="3"/>
  <c r="M192" i="3"/>
  <c r="K192" i="3"/>
  <c r="M191" i="3"/>
  <c r="K191" i="3"/>
  <c r="M190" i="3"/>
  <c r="K190" i="3"/>
  <c r="M189" i="3"/>
  <c r="K189" i="3"/>
  <c r="M188" i="3"/>
  <c r="K188" i="3"/>
  <c r="M187" i="3"/>
  <c r="K187" i="3"/>
  <c r="M186" i="3"/>
  <c r="K186" i="3"/>
  <c r="M185" i="3"/>
  <c r="K185" i="3"/>
  <c r="M184" i="3"/>
  <c r="K184" i="3"/>
  <c r="M183" i="3"/>
  <c r="K183" i="3"/>
  <c r="M182" i="3"/>
  <c r="K182" i="3"/>
  <c r="M181" i="3"/>
  <c r="K181" i="3"/>
  <c r="M180" i="3"/>
  <c r="K180" i="3"/>
  <c r="M179" i="3"/>
  <c r="K179" i="3"/>
  <c r="M178" i="3"/>
  <c r="K178" i="3"/>
  <c r="M177" i="3"/>
  <c r="K177" i="3"/>
  <c r="M176" i="3"/>
  <c r="K176" i="3"/>
  <c r="M175" i="3"/>
  <c r="K175" i="3"/>
  <c r="M174" i="3"/>
  <c r="K174" i="3"/>
  <c r="M173" i="3"/>
  <c r="K173" i="3"/>
  <c r="M172" i="3"/>
  <c r="K172" i="3"/>
  <c r="M171" i="3"/>
  <c r="K171" i="3"/>
  <c r="M170" i="3"/>
  <c r="K170" i="3"/>
  <c r="M169" i="3"/>
  <c r="K169" i="3"/>
  <c r="M168" i="3"/>
  <c r="K168" i="3"/>
  <c r="M167" i="3"/>
  <c r="K167" i="3"/>
  <c r="M166" i="3"/>
  <c r="K166" i="3"/>
  <c r="M165" i="3"/>
  <c r="K165" i="3"/>
  <c r="M164" i="3"/>
  <c r="K164" i="3"/>
  <c r="M163" i="3"/>
  <c r="K163" i="3"/>
  <c r="M162" i="3"/>
  <c r="K162" i="3"/>
  <c r="M161" i="3"/>
  <c r="K161" i="3"/>
  <c r="M160" i="3"/>
  <c r="K160" i="3"/>
  <c r="M159" i="3"/>
  <c r="K159" i="3"/>
  <c r="M158" i="3"/>
  <c r="K158" i="3"/>
  <c r="M157" i="3"/>
  <c r="K157" i="3"/>
  <c r="M156" i="3"/>
  <c r="K156" i="3"/>
  <c r="M155" i="3"/>
  <c r="K155" i="3"/>
  <c r="M154" i="3"/>
  <c r="K154" i="3"/>
  <c r="M153" i="3"/>
  <c r="K153" i="3"/>
  <c r="M152" i="3"/>
  <c r="K152" i="3"/>
  <c r="M151" i="3"/>
  <c r="K151" i="3"/>
  <c r="M150" i="3"/>
  <c r="K150" i="3"/>
  <c r="M149" i="3"/>
  <c r="K149" i="3"/>
  <c r="M148" i="3"/>
  <c r="K148" i="3"/>
  <c r="M147" i="3"/>
  <c r="K147" i="3"/>
  <c r="M146" i="3"/>
  <c r="K146" i="3"/>
  <c r="M145" i="3"/>
  <c r="K145" i="3"/>
  <c r="M144" i="3"/>
  <c r="K144" i="3"/>
  <c r="M143" i="3"/>
  <c r="K143" i="3"/>
  <c r="M142" i="3"/>
  <c r="K142" i="3"/>
  <c r="M141" i="3"/>
  <c r="K141" i="3"/>
  <c r="M140" i="3"/>
  <c r="K140" i="3"/>
  <c r="M139" i="3"/>
  <c r="K139" i="3"/>
  <c r="M138" i="3"/>
  <c r="K138" i="3"/>
  <c r="M137" i="3"/>
  <c r="K137" i="3"/>
  <c r="M136" i="3"/>
  <c r="K136" i="3"/>
  <c r="M135" i="3"/>
  <c r="K135" i="3"/>
  <c r="M134" i="3"/>
  <c r="K134" i="3"/>
  <c r="M133" i="3"/>
  <c r="K133" i="3"/>
  <c r="M132" i="3"/>
  <c r="K132" i="3"/>
  <c r="M131" i="3"/>
  <c r="K131" i="3"/>
  <c r="M130" i="3"/>
  <c r="K130" i="3"/>
  <c r="M129" i="3"/>
  <c r="K129" i="3"/>
  <c r="M128" i="3"/>
  <c r="K128" i="3"/>
  <c r="M127" i="3"/>
  <c r="K127" i="3"/>
  <c r="M126" i="3"/>
  <c r="K126" i="3"/>
  <c r="M125" i="3"/>
  <c r="K125" i="3"/>
  <c r="M124" i="3"/>
  <c r="K124" i="3"/>
  <c r="M123" i="3"/>
  <c r="K123" i="3"/>
  <c r="M122" i="3"/>
  <c r="K122" i="3"/>
  <c r="M121" i="3"/>
  <c r="K121" i="3"/>
  <c r="M120" i="3"/>
  <c r="K120" i="3"/>
  <c r="M119" i="3"/>
  <c r="K119" i="3"/>
  <c r="M118" i="3"/>
  <c r="K118" i="3"/>
  <c r="M117" i="3"/>
  <c r="K117" i="3"/>
  <c r="M116" i="3"/>
  <c r="K116" i="3"/>
  <c r="M115" i="3"/>
  <c r="K115" i="3"/>
  <c r="M114" i="3"/>
  <c r="K114" i="3"/>
  <c r="M113" i="3"/>
  <c r="K113" i="3"/>
  <c r="M112" i="3"/>
  <c r="K112" i="3"/>
  <c r="M111" i="3"/>
  <c r="K111" i="3"/>
  <c r="M110" i="3"/>
  <c r="K110" i="3"/>
  <c r="M109" i="3"/>
  <c r="K109" i="3"/>
  <c r="M108" i="3"/>
  <c r="K108" i="3"/>
  <c r="M107" i="3"/>
  <c r="K107" i="3"/>
  <c r="M106" i="3"/>
  <c r="K106" i="3"/>
  <c r="M105" i="3"/>
  <c r="K105" i="3"/>
  <c r="M104" i="3"/>
  <c r="K104" i="3"/>
  <c r="M103" i="3"/>
  <c r="K103" i="3"/>
  <c r="M102" i="3"/>
  <c r="K102" i="3"/>
  <c r="M101" i="3"/>
  <c r="K101" i="3"/>
  <c r="M100" i="3"/>
  <c r="K100" i="3"/>
  <c r="M99" i="3"/>
  <c r="K99" i="3"/>
  <c r="M98" i="3"/>
  <c r="K98" i="3"/>
  <c r="M97" i="3"/>
  <c r="K97" i="3"/>
  <c r="M96" i="3"/>
  <c r="K96" i="3"/>
  <c r="M95" i="3"/>
  <c r="K95" i="3"/>
  <c r="L9" i="42"/>
  <c r="M12" i="42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M39" i="42"/>
  <c r="M40" i="42"/>
  <c r="M41" i="42"/>
  <c r="M42" i="42"/>
  <c r="M43" i="42"/>
  <c r="M44" i="42"/>
  <c r="M45" i="42"/>
  <c r="M46" i="42"/>
  <c r="M47" i="42"/>
  <c r="M48" i="42"/>
  <c r="M49" i="42"/>
  <c r="M50" i="42"/>
  <c r="M51" i="42"/>
  <c r="M52" i="42"/>
  <c r="M53" i="42"/>
  <c r="M54" i="42"/>
  <c r="M55" i="42"/>
  <c r="M56" i="42"/>
  <c r="M57" i="42"/>
  <c r="M58" i="42"/>
  <c r="M59" i="42"/>
  <c r="M60" i="42"/>
  <c r="M61" i="42"/>
  <c r="M62" i="42"/>
  <c r="M63" i="42"/>
  <c r="M64" i="42"/>
  <c r="M65" i="42"/>
  <c r="M66" i="42"/>
  <c r="M67" i="42"/>
  <c r="M68" i="42"/>
  <c r="M69" i="42"/>
  <c r="M70" i="42"/>
  <c r="M71" i="42"/>
  <c r="M72" i="42"/>
  <c r="M73" i="42"/>
  <c r="M74" i="42"/>
  <c r="M75" i="42"/>
  <c r="M76" i="42"/>
  <c r="M77" i="42"/>
  <c r="M78" i="42"/>
  <c r="M79" i="42"/>
  <c r="M80" i="42"/>
  <c r="M81" i="42"/>
  <c r="M82" i="42"/>
  <c r="M83" i="42"/>
  <c r="M84" i="42"/>
  <c r="M85" i="42"/>
  <c r="M86" i="42"/>
  <c r="M87" i="42"/>
  <c r="M88" i="42"/>
  <c r="M89" i="42"/>
  <c r="M90" i="42"/>
  <c r="M91" i="42"/>
  <c r="M92" i="42"/>
  <c r="M93" i="42"/>
  <c r="M94" i="42"/>
  <c r="M95" i="42"/>
  <c r="M96" i="42"/>
  <c r="M97" i="42"/>
  <c r="M98" i="42"/>
  <c r="M99" i="42"/>
  <c r="M100" i="42"/>
  <c r="M101" i="42"/>
  <c r="M102" i="42"/>
  <c r="M103" i="42"/>
  <c r="M104" i="42"/>
  <c r="M105" i="42"/>
  <c r="M106" i="42"/>
  <c r="M107" i="42"/>
  <c r="M108" i="42"/>
  <c r="M109" i="42"/>
  <c r="M110" i="42"/>
  <c r="M111" i="42"/>
  <c r="M112" i="42"/>
  <c r="M113" i="42"/>
  <c r="M114" i="42"/>
  <c r="M115" i="42"/>
  <c r="M116" i="42"/>
  <c r="M117" i="42"/>
  <c r="M118" i="42"/>
  <c r="M119" i="42"/>
  <c r="M120" i="42"/>
  <c r="M121" i="42"/>
  <c r="M122" i="42"/>
  <c r="M123" i="42"/>
  <c r="M124" i="42"/>
  <c r="M125" i="42"/>
  <c r="M126" i="42"/>
  <c r="M127" i="42"/>
  <c r="M128" i="42"/>
  <c r="M129" i="42"/>
  <c r="M130" i="42"/>
  <c r="M131" i="42"/>
  <c r="M132" i="42"/>
  <c r="M133" i="42"/>
  <c r="M134" i="42"/>
  <c r="M135" i="42"/>
  <c r="M136" i="42"/>
  <c r="M137" i="42"/>
  <c r="M138" i="42"/>
  <c r="M139" i="42"/>
  <c r="M140" i="42"/>
  <c r="M141" i="42"/>
  <c r="M142" i="42"/>
  <c r="M143" i="42"/>
  <c r="M144" i="42"/>
  <c r="M145" i="42"/>
  <c r="M146" i="42"/>
  <c r="M147" i="42"/>
  <c r="M148" i="42"/>
  <c r="M149" i="42"/>
  <c r="M150" i="42"/>
  <c r="M151" i="42"/>
  <c r="M152" i="42"/>
  <c r="M153" i="42"/>
  <c r="M154" i="42"/>
  <c r="M155" i="42"/>
  <c r="M156" i="42"/>
  <c r="M157" i="42"/>
  <c r="M158" i="42"/>
  <c r="M159" i="42"/>
  <c r="M160" i="42"/>
  <c r="M161" i="42"/>
  <c r="M162" i="42"/>
  <c r="M163" i="42"/>
  <c r="M164" i="42"/>
  <c r="M165" i="42"/>
  <c r="M166" i="42"/>
  <c r="M167" i="42"/>
  <c r="M168" i="42"/>
  <c r="M169" i="42"/>
  <c r="M170" i="42"/>
  <c r="M171" i="42"/>
  <c r="M172" i="42"/>
  <c r="M173" i="42"/>
  <c r="M174" i="42"/>
  <c r="M175" i="42"/>
  <c r="M176" i="42"/>
  <c r="M177" i="42"/>
  <c r="M178" i="42"/>
  <c r="M179" i="42"/>
  <c r="M180" i="42"/>
  <c r="M181" i="42"/>
  <c r="M182" i="42"/>
  <c r="M183" i="42"/>
  <c r="M184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1" i="42"/>
  <c r="M11" i="42"/>
  <c r="L66" i="19" l="1"/>
  <c r="M66" i="19" s="1"/>
  <c r="P83" i="31"/>
  <c r="J64" i="18"/>
  <c r="J66" i="22"/>
  <c r="J62" i="19"/>
  <c r="P61" i="31"/>
  <c r="P61" i="6"/>
  <c r="R61" i="6"/>
  <c r="S61" i="6" s="1"/>
  <c r="L63" i="19"/>
  <c r="M63" i="19" s="1"/>
  <c r="O62" i="31"/>
  <c r="O63" i="31" s="1"/>
  <c r="J66" i="18"/>
  <c r="J66" i="20"/>
  <c r="J66" i="40"/>
  <c r="L65" i="26"/>
  <c r="M65" i="26" s="1"/>
  <c r="L63" i="18"/>
  <c r="M63" i="18" s="1"/>
  <c r="J83" i="19"/>
  <c r="L66" i="26"/>
  <c r="M66" i="26" s="1"/>
  <c r="L84" i="26"/>
  <c r="M84" i="26" s="1"/>
  <c r="L64" i="40"/>
  <c r="M64" i="40" s="1"/>
  <c r="J64" i="40"/>
  <c r="J84" i="40"/>
  <c r="L84" i="40"/>
  <c r="M84" i="40" s="1"/>
  <c r="J83" i="40"/>
  <c r="L83" i="40"/>
  <c r="M83" i="40" s="1"/>
  <c r="J63" i="40"/>
  <c r="L63" i="40"/>
  <c r="M63" i="40" s="1"/>
  <c r="J65" i="40"/>
  <c r="L65" i="40"/>
  <c r="M65" i="40" s="1"/>
  <c r="L61" i="40"/>
  <c r="M61" i="40" s="1"/>
  <c r="J61" i="40"/>
  <c r="L62" i="40"/>
  <c r="M62" i="40" s="1"/>
  <c r="J62" i="40"/>
  <c r="O83" i="40"/>
  <c r="O61" i="40"/>
  <c r="D52" i="40"/>
  <c r="D53" i="40" s="1"/>
  <c r="L64" i="39"/>
  <c r="M64" i="39" s="1"/>
  <c r="J64" i="39"/>
  <c r="L84" i="39"/>
  <c r="M84" i="39" s="1"/>
  <c r="J84" i="39"/>
  <c r="J83" i="39"/>
  <c r="L83" i="39"/>
  <c r="M83" i="39" s="1"/>
  <c r="J65" i="39"/>
  <c r="L65" i="39"/>
  <c r="M65" i="39" s="1"/>
  <c r="L63" i="39"/>
  <c r="M63" i="39" s="1"/>
  <c r="J63" i="39"/>
  <c r="L62" i="39"/>
  <c r="M62" i="39" s="1"/>
  <c r="J62" i="39"/>
  <c r="L61" i="39"/>
  <c r="M61" i="39" s="1"/>
  <c r="J61" i="39"/>
  <c r="O83" i="39"/>
  <c r="O61" i="39"/>
  <c r="D52" i="39"/>
  <c r="D53" i="39" s="1"/>
  <c r="O62" i="38"/>
  <c r="P61" i="38"/>
  <c r="R61" i="38"/>
  <c r="S61" i="38" s="1"/>
  <c r="P83" i="38"/>
  <c r="R83" i="38"/>
  <c r="S83" i="38" s="1"/>
  <c r="O84" i="38"/>
  <c r="R61" i="37"/>
  <c r="S61" i="37" s="1"/>
  <c r="O62" i="37"/>
  <c r="P61" i="37"/>
  <c r="O84" i="37"/>
  <c r="P83" i="37"/>
  <c r="R83" i="37"/>
  <c r="S83" i="37" s="1"/>
  <c r="R61" i="36"/>
  <c r="S61" i="36" s="1"/>
  <c r="O62" i="36"/>
  <c r="P61" i="36"/>
  <c r="R83" i="36"/>
  <c r="S83" i="36" s="1"/>
  <c r="P83" i="36"/>
  <c r="O84" i="36"/>
  <c r="O62" i="35"/>
  <c r="R61" i="35"/>
  <c r="S61" i="35" s="1"/>
  <c r="P61" i="35"/>
  <c r="O84" i="35"/>
  <c r="P83" i="35"/>
  <c r="R83" i="35"/>
  <c r="S83" i="35" s="1"/>
  <c r="O62" i="34"/>
  <c r="R61" i="34"/>
  <c r="S61" i="34" s="1"/>
  <c r="P61" i="34"/>
  <c r="O84" i="34"/>
  <c r="R83" i="34"/>
  <c r="S83" i="34" s="1"/>
  <c r="P83" i="34"/>
  <c r="O62" i="33"/>
  <c r="P61" i="33"/>
  <c r="R61" i="33"/>
  <c r="S61" i="33" s="1"/>
  <c r="P83" i="33"/>
  <c r="O84" i="33"/>
  <c r="R83" i="33"/>
  <c r="S83" i="33" s="1"/>
  <c r="O84" i="32"/>
  <c r="P83" i="32"/>
  <c r="R83" i="32"/>
  <c r="S83" i="32" s="1"/>
  <c r="O62" i="32"/>
  <c r="P61" i="32"/>
  <c r="R61" i="32"/>
  <c r="S61" i="32" s="1"/>
  <c r="R84" i="31"/>
  <c r="S84" i="31" s="1"/>
  <c r="P84" i="31"/>
  <c r="O62" i="30"/>
  <c r="P61" i="30"/>
  <c r="R61" i="30"/>
  <c r="S61" i="30" s="1"/>
  <c r="O84" i="30"/>
  <c r="R83" i="30"/>
  <c r="S83" i="30" s="1"/>
  <c r="P83" i="30"/>
  <c r="R61" i="29"/>
  <c r="S61" i="29" s="1"/>
  <c r="O62" i="29"/>
  <c r="P61" i="29"/>
  <c r="O84" i="29"/>
  <c r="R83" i="29"/>
  <c r="S83" i="29" s="1"/>
  <c r="P83" i="29"/>
  <c r="O62" i="28"/>
  <c r="P61" i="28"/>
  <c r="R61" i="28"/>
  <c r="S61" i="28" s="1"/>
  <c r="O84" i="28"/>
  <c r="R83" i="28"/>
  <c r="S83" i="28" s="1"/>
  <c r="P83" i="28"/>
  <c r="O62" i="27"/>
  <c r="R61" i="27"/>
  <c r="S61" i="27" s="1"/>
  <c r="P61" i="27"/>
  <c r="O84" i="27"/>
  <c r="P83" i="27"/>
  <c r="R83" i="27"/>
  <c r="S83" i="27" s="1"/>
  <c r="L83" i="26"/>
  <c r="M83" i="26" s="1"/>
  <c r="J83" i="26"/>
  <c r="J64" i="26"/>
  <c r="L64" i="26"/>
  <c r="M64" i="26" s="1"/>
  <c r="J61" i="26"/>
  <c r="L61" i="26"/>
  <c r="M61" i="26" s="1"/>
  <c r="L62" i="26"/>
  <c r="M62" i="26" s="1"/>
  <c r="J62" i="26"/>
  <c r="O62" i="26"/>
  <c r="P61" i="26"/>
  <c r="R61" i="26"/>
  <c r="S61" i="26" s="1"/>
  <c r="J63" i="26"/>
  <c r="L63" i="26"/>
  <c r="M63" i="26" s="1"/>
  <c r="O84" i="26"/>
  <c r="P83" i="26"/>
  <c r="R83" i="26"/>
  <c r="S83" i="26" s="1"/>
  <c r="P83" i="25"/>
  <c r="R83" i="25"/>
  <c r="S83" i="25" s="1"/>
  <c r="O84" i="25"/>
  <c r="O62" i="25"/>
  <c r="R61" i="25"/>
  <c r="S61" i="25" s="1"/>
  <c r="P61" i="25"/>
  <c r="O62" i="24"/>
  <c r="P61" i="24"/>
  <c r="R61" i="24"/>
  <c r="S61" i="24" s="1"/>
  <c r="P83" i="24"/>
  <c r="O84" i="24"/>
  <c r="R83" i="24"/>
  <c r="S83" i="24" s="1"/>
  <c r="J63" i="22"/>
  <c r="L63" i="22"/>
  <c r="M63" i="22" s="1"/>
  <c r="J84" i="22"/>
  <c r="L84" i="22"/>
  <c r="M84" i="22" s="1"/>
  <c r="L83" i="22"/>
  <c r="M83" i="22" s="1"/>
  <c r="J83" i="22"/>
  <c r="O83" i="22"/>
  <c r="D52" i="22"/>
  <c r="D53" i="22" s="1"/>
  <c r="O61" i="22"/>
  <c r="J61" i="22"/>
  <c r="L61" i="22"/>
  <c r="M61" i="22" s="1"/>
  <c r="J64" i="22"/>
  <c r="L64" i="22"/>
  <c r="M64" i="22" s="1"/>
  <c r="L62" i="22"/>
  <c r="M62" i="22" s="1"/>
  <c r="J62" i="22"/>
  <c r="L64" i="21"/>
  <c r="M64" i="21" s="1"/>
  <c r="J64" i="21"/>
  <c r="J63" i="21"/>
  <c r="L63" i="21"/>
  <c r="M63" i="21" s="1"/>
  <c r="J83" i="21"/>
  <c r="L83" i="21"/>
  <c r="M83" i="21" s="1"/>
  <c r="L62" i="21"/>
  <c r="M62" i="21" s="1"/>
  <c r="J62" i="21"/>
  <c r="J65" i="21"/>
  <c r="L65" i="21"/>
  <c r="M65" i="21" s="1"/>
  <c r="J61" i="21"/>
  <c r="L61" i="21"/>
  <c r="M61" i="21" s="1"/>
  <c r="O83" i="21"/>
  <c r="O61" i="21"/>
  <c r="D52" i="21"/>
  <c r="D53" i="21" s="1"/>
  <c r="J84" i="21"/>
  <c r="L84" i="21"/>
  <c r="M84" i="21" s="1"/>
  <c r="J61" i="20"/>
  <c r="L61" i="20"/>
  <c r="M61" i="20" s="1"/>
  <c r="J83" i="20"/>
  <c r="L83" i="20"/>
  <c r="M83" i="20" s="1"/>
  <c r="L63" i="20"/>
  <c r="M63" i="20" s="1"/>
  <c r="J63" i="20"/>
  <c r="L64" i="20"/>
  <c r="M64" i="20" s="1"/>
  <c r="J64" i="20"/>
  <c r="L84" i="20"/>
  <c r="M84" i="20" s="1"/>
  <c r="J84" i="20"/>
  <c r="O83" i="20"/>
  <c r="O61" i="20"/>
  <c r="D52" i="20"/>
  <c r="D53" i="20" s="1"/>
  <c r="J62" i="20"/>
  <c r="L62" i="20"/>
  <c r="M62" i="20" s="1"/>
  <c r="L61" i="19"/>
  <c r="M61" i="19" s="1"/>
  <c r="J61" i="19"/>
  <c r="O83" i="19"/>
  <c r="O61" i="19"/>
  <c r="D52" i="19"/>
  <c r="D53" i="19" s="1"/>
  <c r="J84" i="19"/>
  <c r="L84" i="19"/>
  <c r="M84" i="19" s="1"/>
  <c r="L64" i="19"/>
  <c r="M64" i="19" s="1"/>
  <c r="J64" i="19"/>
  <c r="J61" i="18"/>
  <c r="L61" i="18"/>
  <c r="M61" i="18" s="1"/>
  <c r="L62" i="18"/>
  <c r="M62" i="18" s="1"/>
  <c r="J62" i="18"/>
  <c r="J83" i="18"/>
  <c r="L83" i="18"/>
  <c r="M83" i="18" s="1"/>
  <c r="L84" i="18"/>
  <c r="M84" i="18" s="1"/>
  <c r="J84" i="18"/>
  <c r="O83" i="18"/>
  <c r="O61" i="18"/>
  <c r="D52" i="18"/>
  <c r="D53" i="18" s="1"/>
  <c r="O62" i="17"/>
  <c r="P61" i="17"/>
  <c r="R61" i="17"/>
  <c r="S61" i="17" s="1"/>
  <c r="O84" i="17"/>
  <c r="R83" i="17"/>
  <c r="S83" i="17" s="1"/>
  <c r="P83" i="17"/>
  <c r="O62" i="16"/>
  <c r="R61" i="16"/>
  <c r="S61" i="16" s="1"/>
  <c r="P61" i="16"/>
  <c r="O84" i="16"/>
  <c r="R83" i="16"/>
  <c r="S83" i="16" s="1"/>
  <c r="P83" i="16"/>
  <c r="O62" i="14"/>
  <c r="P61" i="14"/>
  <c r="R61" i="14"/>
  <c r="S61" i="14" s="1"/>
  <c r="P83" i="14"/>
  <c r="R83" i="14"/>
  <c r="S83" i="14" s="1"/>
  <c r="O84" i="14"/>
  <c r="R61" i="15"/>
  <c r="S61" i="15" s="1"/>
  <c r="O62" i="15"/>
  <c r="P61" i="15"/>
  <c r="P83" i="15"/>
  <c r="O84" i="15"/>
  <c r="R83" i="15"/>
  <c r="S83" i="15" s="1"/>
  <c r="J65" i="10"/>
  <c r="L65" i="10"/>
  <c r="M65" i="10" s="1"/>
  <c r="J64" i="10"/>
  <c r="L64" i="10"/>
  <c r="M64" i="10" s="1"/>
  <c r="L84" i="10"/>
  <c r="M84" i="10" s="1"/>
  <c r="J84" i="10"/>
  <c r="L63" i="10"/>
  <c r="M63" i="10" s="1"/>
  <c r="J63" i="10"/>
  <c r="J83" i="10"/>
  <c r="L83" i="10"/>
  <c r="M83" i="10" s="1"/>
  <c r="L62" i="10"/>
  <c r="M62" i="10" s="1"/>
  <c r="J62" i="10"/>
  <c r="O83" i="10"/>
  <c r="O61" i="10"/>
  <c r="D52" i="10"/>
  <c r="D53" i="10" s="1"/>
  <c r="J61" i="10"/>
  <c r="L61" i="10"/>
  <c r="M61" i="10" s="1"/>
  <c r="L64" i="9"/>
  <c r="M64" i="9" s="1"/>
  <c r="J64" i="9"/>
  <c r="J83" i="9"/>
  <c r="L83" i="9"/>
  <c r="M83" i="9" s="1"/>
  <c r="J63" i="9"/>
  <c r="L63" i="9"/>
  <c r="M63" i="9" s="1"/>
  <c r="L84" i="9"/>
  <c r="M84" i="9" s="1"/>
  <c r="J84" i="9"/>
  <c r="L62" i="9"/>
  <c r="M62" i="9" s="1"/>
  <c r="J62" i="9"/>
  <c r="J61" i="9"/>
  <c r="L61" i="9"/>
  <c r="M61" i="9" s="1"/>
  <c r="J65" i="9"/>
  <c r="L65" i="9"/>
  <c r="M65" i="9" s="1"/>
  <c r="O83" i="9"/>
  <c r="O61" i="9"/>
  <c r="D52" i="9"/>
  <c r="D53" i="9" s="1"/>
  <c r="J65" i="11"/>
  <c r="L65" i="11"/>
  <c r="M65" i="11" s="1"/>
  <c r="J63" i="11"/>
  <c r="L63" i="11"/>
  <c r="M63" i="11" s="1"/>
  <c r="J64" i="11"/>
  <c r="L64" i="11"/>
  <c r="M64" i="11" s="1"/>
  <c r="J83" i="11"/>
  <c r="L83" i="11"/>
  <c r="M83" i="11" s="1"/>
  <c r="L61" i="11"/>
  <c r="M61" i="11" s="1"/>
  <c r="J61" i="11"/>
  <c r="L84" i="11"/>
  <c r="M84" i="11" s="1"/>
  <c r="J84" i="11"/>
  <c r="J62" i="11"/>
  <c r="L62" i="11"/>
  <c r="M62" i="11" s="1"/>
  <c r="O83" i="11"/>
  <c r="O61" i="11"/>
  <c r="D52" i="11"/>
  <c r="D53" i="11" s="1"/>
  <c r="O62" i="12"/>
  <c r="R61" i="12"/>
  <c r="S61" i="12" s="1"/>
  <c r="P61" i="12"/>
  <c r="O84" i="12"/>
  <c r="R83" i="12"/>
  <c r="S83" i="12" s="1"/>
  <c r="P83" i="12"/>
  <c r="L64" i="13"/>
  <c r="M64" i="13" s="1"/>
  <c r="J64" i="13"/>
  <c r="L84" i="13"/>
  <c r="M84" i="13" s="1"/>
  <c r="J84" i="13"/>
  <c r="J65" i="13"/>
  <c r="L65" i="13"/>
  <c r="M65" i="13" s="1"/>
  <c r="L83" i="13"/>
  <c r="M83" i="13" s="1"/>
  <c r="J83" i="13"/>
  <c r="J63" i="13"/>
  <c r="L63" i="13"/>
  <c r="M63" i="13" s="1"/>
  <c r="J61" i="13"/>
  <c r="L61" i="13"/>
  <c r="M61" i="13" s="1"/>
  <c r="L62" i="13"/>
  <c r="M62" i="13" s="1"/>
  <c r="J62" i="13"/>
  <c r="O83" i="13"/>
  <c r="O61" i="13"/>
  <c r="D52" i="13"/>
  <c r="D53" i="13" s="1"/>
  <c r="P61" i="7"/>
  <c r="O62" i="7"/>
  <c r="R61" i="7"/>
  <c r="S61" i="7" s="1"/>
  <c r="O84" i="7"/>
  <c r="P83" i="7"/>
  <c r="R83" i="7"/>
  <c r="S83" i="7" s="1"/>
  <c r="P62" i="6"/>
  <c r="R62" i="6"/>
  <c r="S62" i="6" s="1"/>
  <c r="O63" i="6"/>
  <c r="P84" i="6"/>
  <c r="R84" i="6"/>
  <c r="S84" i="6" s="1"/>
  <c r="D76" i="40"/>
  <c r="C77" i="40"/>
  <c r="F76" i="40"/>
  <c r="G76" i="40" s="1"/>
  <c r="J67" i="40"/>
  <c r="L67" i="40"/>
  <c r="M67" i="40" s="1"/>
  <c r="J67" i="39"/>
  <c r="L67" i="39"/>
  <c r="M67" i="39" s="1"/>
  <c r="D76" i="39"/>
  <c r="C77" i="39"/>
  <c r="F76" i="39"/>
  <c r="G76" i="39" s="1"/>
  <c r="J67" i="38"/>
  <c r="L67" i="38"/>
  <c r="M67" i="38" s="1"/>
  <c r="D76" i="38"/>
  <c r="C77" i="38"/>
  <c r="F76" i="38"/>
  <c r="G76" i="38" s="1"/>
  <c r="D74" i="37"/>
  <c r="C75" i="37"/>
  <c r="F74" i="37"/>
  <c r="G74" i="37" s="1"/>
  <c r="J67" i="37"/>
  <c r="L67" i="37"/>
  <c r="M67" i="37" s="1"/>
  <c r="C76" i="36"/>
  <c r="F75" i="36"/>
  <c r="G75" i="36" s="1"/>
  <c r="D75" i="36"/>
  <c r="J67" i="35"/>
  <c r="L67" i="35"/>
  <c r="M67" i="35" s="1"/>
  <c r="D76" i="35"/>
  <c r="C77" i="35"/>
  <c r="F76" i="35"/>
  <c r="G76" i="35" s="1"/>
  <c r="D76" i="34"/>
  <c r="C77" i="34"/>
  <c r="F76" i="34"/>
  <c r="G76" i="34" s="1"/>
  <c r="J67" i="34"/>
  <c r="L67" i="34"/>
  <c r="M67" i="34" s="1"/>
  <c r="D76" i="33"/>
  <c r="F76" i="33"/>
  <c r="G76" i="33" s="1"/>
  <c r="C77" i="33"/>
  <c r="J67" i="33"/>
  <c r="L67" i="33"/>
  <c r="M67" i="33" s="1"/>
  <c r="D76" i="32"/>
  <c r="C77" i="32"/>
  <c r="F76" i="32"/>
  <c r="G76" i="32" s="1"/>
  <c r="J67" i="32"/>
  <c r="L67" i="32"/>
  <c r="M67" i="32" s="1"/>
  <c r="C76" i="31"/>
  <c r="F75" i="31"/>
  <c r="G75" i="31" s="1"/>
  <c r="D75" i="31"/>
  <c r="D76" i="30"/>
  <c r="C77" i="30"/>
  <c r="F76" i="30"/>
  <c r="G76" i="30" s="1"/>
  <c r="J67" i="30"/>
  <c r="L67" i="30"/>
  <c r="M67" i="30" s="1"/>
  <c r="C76" i="29"/>
  <c r="F75" i="29"/>
  <c r="G75" i="29" s="1"/>
  <c r="D75" i="29"/>
  <c r="J67" i="28"/>
  <c r="L67" i="28"/>
  <c r="M67" i="28" s="1"/>
  <c r="D76" i="28"/>
  <c r="F76" i="28"/>
  <c r="G76" i="28" s="1"/>
  <c r="C77" i="28"/>
  <c r="D74" i="27"/>
  <c r="C75" i="27"/>
  <c r="F74" i="27"/>
  <c r="G74" i="27" s="1"/>
  <c r="J67" i="27"/>
  <c r="L67" i="27"/>
  <c r="M67" i="27" s="1"/>
  <c r="D76" i="26"/>
  <c r="F76" i="26"/>
  <c r="G76" i="26" s="1"/>
  <c r="C77" i="26"/>
  <c r="J67" i="26"/>
  <c r="L67" i="26"/>
  <c r="M67" i="26" s="1"/>
  <c r="L67" i="25"/>
  <c r="M67" i="25" s="1"/>
  <c r="J67" i="25"/>
  <c r="C77" i="25"/>
  <c r="F76" i="25"/>
  <c r="G76" i="25" s="1"/>
  <c r="D76" i="25"/>
  <c r="J67" i="24"/>
  <c r="L67" i="24"/>
  <c r="M67" i="24" s="1"/>
  <c r="D76" i="24"/>
  <c r="F76" i="24"/>
  <c r="G76" i="24" s="1"/>
  <c r="C77" i="24"/>
  <c r="C82" i="23"/>
  <c r="F81" i="23"/>
  <c r="G81" i="23" s="1"/>
  <c r="D81" i="23"/>
  <c r="D76" i="22"/>
  <c r="F76" i="22"/>
  <c r="G76" i="22" s="1"/>
  <c r="C77" i="22"/>
  <c r="J67" i="22"/>
  <c r="L67" i="22"/>
  <c r="M67" i="22" s="1"/>
  <c r="J67" i="21"/>
  <c r="L67" i="21"/>
  <c r="M67" i="21" s="1"/>
  <c r="D76" i="21"/>
  <c r="C77" i="21"/>
  <c r="F76" i="21"/>
  <c r="G76" i="21" s="1"/>
  <c r="D76" i="20"/>
  <c r="C77" i="20"/>
  <c r="F76" i="20"/>
  <c r="G76" i="20" s="1"/>
  <c r="J67" i="20"/>
  <c r="L67" i="20"/>
  <c r="M67" i="20" s="1"/>
  <c r="J67" i="19"/>
  <c r="L67" i="19"/>
  <c r="M67" i="19" s="1"/>
  <c r="D76" i="19"/>
  <c r="C77" i="19"/>
  <c r="F76" i="19"/>
  <c r="G76" i="19" s="1"/>
  <c r="J67" i="18"/>
  <c r="L67" i="18"/>
  <c r="M67" i="18" s="1"/>
  <c r="D76" i="18"/>
  <c r="C77" i="18"/>
  <c r="F76" i="18"/>
  <c r="G76" i="18" s="1"/>
  <c r="J67" i="17"/>
  <c r="L67" i="17"/>
  <c r="M67" i="17" s="1"/>
  <c r="D76" i="17"/>
  <c r="F76" i="17"/>
  <c r="G76" i="17" s="1"/>
  <c r="C77" i="17"/>
  <c r="J67" i="16"/>
  <c r="L67" i="16"/>
  <c r="M67" i="16" s="1"/>
  <c r="D76" i="16"/>
  <c r="C77" i="16"/>
  <c r="F76" i="16"/>
  <c r="G76" i="16" s="1"/>
  <c r="D76" i="14"/>
  <c r="F76" i="14"/>
  <c r="G76" i="14" s="1"/>
  <c r="C77" i="14"/>
  <c r="J67" i="14"/>
  <c r="L67" i="14"/>
  <c r="M67" i="14" s="1"/>
  <c r="C76" i="15"/>
  <c r="F75" i="15"/>
  <c r="G75" i="15" s="1"/>
  <c r="D75" i="15"/>
  <c r="D74" i="10"/>
  <c r="F74" i="10"/>
  <c r="G74" i="10" s="1"/>
  <c r="C75" i="10"/>
  <c r="J67" i="10"/>
  <c r="L67" i="10"/>
  <c r="M67" i="10" s="1"/>
  <c r="D76" i="8"/>
  <c r="F76" i="8"/>
  <c r="G76" i="8" s="1"/>
  <c r="C77" i="8"/>
  <c r="J67" i="9"/>
  <c r="L67" i="9"/>
  <c r="M67" i="9" s="1"/>
  <c r="D76" i="9"/>
  <c r="C77" i="9"/>
  <c r="F76" i="9"/>
  <c r="G76" i="9" s="1"/>
  <c r="D76" i="11"/>
  <c r="C77" i="11"/>
  <c r="F76" i="11"/>
  <c r="G76" i="11" s="1"/>
  <c r="J67" i="11"/>
  <c r="L67" i="11"/>
  <c r="M67" i="11" s="1"/>
  <c r="D76" i="12"/>
  <c r="C77" i="12"/>
  <c r="F76" i="12"/>
  <c r="G76" i="12" s="1"/>
  <c r="J67" i="12"/>
  <c r="L67" i="12"/>
  <c r="M67" i="12" s="1"/>
  <c r="D76" i="13"/>
  <c r="F76" i="13"/>
  <c r="G76" i="13" s="1"/>
  <c r="C77" i="13"/>
  <c r="J67" i="13"/>
  <c r="L67" i="13"/>
  <c r="M67" i="13" s="1"/>
  <c r="D76" i="7"/>
  <c r="C77" i="7"/>
  <c r="F76" i="7"/>
  <c r="G76" i="7" s="1"/>
  <c r="J67" i="7"/>
  <c r="L67" i="7"/>
  <c r="M67" i="7" s="1"/>
  <c r="D74" i="6"/>
  <c r="C75" i="6"/>
  <c r="F74" i="6"/>
  <c r="G74" i="6" s="1"/>
  <c r="J67" i="6"/>
  <c r="L67" i="6"/>
  <c r="M67" i="6" s="1"/>
  <c r="D76" i="5"/>
  <c r="F76" i="5"/>
  <c r="G76" i="5" s="1"/>
  <c r="C77" i="5"/>
  <c r="D76" i="4"/>
  <c r="C77" i="4"/>
  <c r="F76" i="4"/>
  <c r="G76" i="4" s="1"/>
  <c r="D74" i="3"/>
  <c r="F74" i="3"/>
  <c r="G74" i="3" s="1"/>
  <c r="C75" i="3"/>
  <c r="P76" i="43"/>
  <c r="O77" i="43"/>
  <c r="R76" i="43"/>
  <c r="S76" i="43" s="1"/>
  <c r="J75" i="43"/>
  <c r="L75" i="43"/>
  <c r="M75" i="43" s="1"/>
  <c r="D76" i="43"/>
  <c r="F76" i="43"/>
  <c r="G76" i="43" s="1"/>
  <c r="C77" i="43"/>
  <c r="I76" i="43"/>
  <c r="J67" i="43"/>
  <c r="L67" i="43"/>
  <c r="M67" i="43" s="1"/>
  <c r="DN8" i="2"/>
  <c r="DP7" i="2"/>
  <c r="E95" i="43"/>
  <c r="F89" i="37"/>
  <c r="E42" i="41" s="1"/>
  <c r="F89" i="35"/>
  <c r="E40" i="41" s="1"/>
  <c r="E89" i="33"/>
  <c r="D38" i="41" s="1"/>
  <c r="F89" i="31"/>
  <c r="E36" i="41" s="1"/>
  <c r="F94" i="23"/>
  <c r="E28" i="41" s="1"/>
  <c r="F89" i="22"/>
  <c r="E27" i="41" s="1"/>
  <c r="E89" i="20"/>
  <c r="D25" i="41" s="1"/>
  <c r="F89" i="20"/>
  <c r="E25" i="41" s="1"/>
  <c r="F89" i="16"/>
  <c r="E21" i="41" s="1"/>
  <c r="E89" i="14"/>
  <c r="D20" i="41" s="1"/>
  <c r="F89" i="9"/>
  <c r="E16" i="41" s="1"/>
  <c r="E89" i="11"/>
  <c r="D15" i="41" s="1"/>
  <c r="E89" i="13"/>
  <c r="D13" i="41" s="1"/>
  <c r="F89" i="5"/>
  <c r="E10" i="41" s="1"/>
  <c r="P62" i="31" l="1"/>
  <c r="R62" i="31"/>
  <c r="S62" i="31" s="1"/>
  <c r="O62" i="40"/>
  <c r="R61" i="40"/>
  <c r="S61" i="40" s="1"/>
  <c r="P61" i="40"/>
  <c r="O84" i="40"/>
  <c r="P83" i="40"/>
  <c r="R83" i="40"/>
  <c r="S83" i="40" s="1"/>
  <c r="O62" i="39"/>
  <c r="R61" i="39"/>
  <c r="S61" i="39" s="1"/>
  <c r="P61" i="39"/>
  <c r="O84" i="39"/>
  <c r="P83" i="39"/>
  <c r="R83" i="39"/>
  <c r="S83" i="39" s="1"/>
  <c r="P84" i="38"/>
  <c r="R84" i="38"/>
  <c r="S84" i="38" s="1"/>
  <c r="P62" i="38"/>
  <c r="O63" i="38"/>
  <c r="R62" i="38"/>
  <c r="S62" i="38" s="1"/>
  <c r="P84" i="37"/>
  <c r="R84" i="37"/>
  <c r="S84" i="37" s="1"/>
  <c r="P62" i="37"/>
  <c r="R62" i="37"/>
  <c r="S62" i="37" s="1"/>
  <c r="O63" i="37"/>
  <c r="R84" i="36"/>
  <c r="S84" i="36" s="1"/>
  <c r="P84" i="36"/>
  <c r="O63" i="36"/>
  <c r="P62" i="36"/>
  <c r="R62" i="36"/>
  <c r="S62" i="36" s="1"/>
  <c r="P62" i="35"/>
  <c r="O63" i="35"/>
  <c r="R62" i="35"/>
  <c r="S62" i="35" s="1"/>
  <c r="P84" i="35"/>
  <c r="R84" i="35"/>
  <c r="S84" i="35" s="1"/>
  <c r="P84" i="34"/>
  <c r="R84" i="34"/>
  <c r="S84" i="34" s="1"/>
  <c r="O63" i="34"/>
  <c r="R62" i="34"/>
  <c r="S62" i="34" s="1"/>
  <c r="P62" i="34"/>
  <c r="P84" i="33"/>
  <c r="R84" i="33"/>
  <c r="S84" i="33" s="1"/>
  <c r="P62" i="33"/>
  <c r="R62" i="33"/>
  <c r="S62" i="33" s="1"/>
  <c r="O63" i="33"/>
  <c r="R62" i="32"/>
  <c r="S62" i="32" s="1"/>
  <c r="P62" i="32"/>
  <c r="O63" i="32"/>
  <c r="P84" i="32"/>
  <c r="R84" i="32"/>
  <c r="S84" i="32" s="1"/>
  <c r="R63" i="31"/>
  <c r="S63" i="31" s="1"/>
  <c r="O64" i="31"/>
  <c r="P63" i="31"/>
  <c r="R84" i="30"/>
  <c r="S84" i="30" s="1"/>
  <c r="P84" i="30"/>
  <c r="R62" i="30"/>
  <c r="S62" i="30" s="1"/>
  <c r="P62" i="30"/>
  <c r="O63" i="30"/>
  <c r="P84" i="29"/>
  <c r="R84" i="29"/>
  <c r="S84" i="29" s="1"/>
  <c r="O63" i="29"/>
  <c r="R62" i="29"/>
  <c r="S62" i="29" s="1"/>
  <c r="P62" i="29"/>
  <c r="P84" i="28"/>
  <c r="R84" i="28"/>
  <c r="S84" i="28" s="1"/>
  <c r="O63" i="28"/>
  <c r="P62" i="28"/>
  <c r="R62" i="28"/>
  <c r="S62" i="28" s="1"/>
  <c r="P84" i="27"/>
  <c r="R84" i="27"/>
  <c r="S84" i="27" s="1"/>
  <c r="P62" i="27"/>
  <c r="R62" i="27"/>
  <c r="S62" i="27" s="1"/>
  <c r="O63" i="27"/>
  <c r="P84" i="26"/>
  <c r="R84" i="26"/>
  <c r="S84" i="26" s="1"/>
  <c r="R62" i="26"/>
  <c r="S62" i="26" s="1"/>
  <c r="P62" i="26"/>
  <c r="O63" i="26"/>
  <c r="R62" i="25"/>
  <c r="S62" i="25" s="1"/>
  <c r="O63" i="25"/>
  <c r="P62" i="25"/>
  <c r="R84" i="25"/>
  <c r="S84" i="25" s="1"/>
  <c r="P84" i="25"/>
  <c r="P84" i="24"/>
  <c r="R84" i="24"/>
  <c r="S84" i="24" s="1"/>
  <c r="R62" i="24"/>
  <c r="S62" i="24" s="1"/>
  <c r="O63" i="24"/>
  <c r="P62" i="24"/>
  <c r="P83" i="22"/>
  <c r="O84" i="22"/>
  <c r="R83" i="22"/>
  <c r="S83" i="22" s="1"/>
  <c r="R61" i="22"/>
  <c r="S61" i="22" s="1"/>
  <c r="O62" i="22"/>
  <c r="P61" i="22"/>
  <c r="O84" i="21"/>
  <c r="P83" i="21"/>
  <c r="R83" i="21"/>
  <c r="S83" i="21" s="1"/>
  <c r="O62" i="21"/>
  <c r="P61" i="21"/>
  <c r="R61" i="21"/>
  <c r="S61" i="21" s="1"/>
  <c r="O62" i="20"/>
  <c r="R61" i="20"/>
  <c r="S61" i="20" s="1"/>
  <c r="P61" i="20"/>
  <c r="O84" i="20"/>
  <c r="R83" i="20"/>
  <c r="S83" i="20" s="1"/>
  <c r="P83" i="20"/>
  <c r="O62" i="19"/>
  <c r="R61" i="19"/>
  <c r="S61" i="19" s="1"/>
  <c r="P61" i="19"/>
  <c r="P83" i="19"/>
  <c r="R83" i="19"/>
  <c r="S83" i="19" s="1"/>
  <c r="O84" i="19"/>
  <c r="O62" i="18"/>
  <c r="R61" i="18"/>
  <c r="S61" i="18" s="1"/>
  <c r="P61" i="18"/>
  <c r="O84" i="18"/>
  <c r="R83" i="18"/>
  <c r="S83" i="18" s="1"/>
  <c r="P83" i="18"/>
  <c r="R62" i="17"/>
  <c r="S62" i="17" s="1"/>
  <c r="O63" i="17"/>
  <c r="P62" i="17"/>
  <c r="P84" i="17"/>
  <c r="R84" i="17"/>
  <c r="S84" i="17" s="1"/>
  <c r="P84" i="16"/>
  <c r="R84" i="16"/>
  <c r="S84" i="16" s="1"/>
  <c r="R62" i="16"/>
  <c r="S62" i="16" s="1"/>
  <c r="O63" i="16"/>
  <c r="P62" i="16"/>
  <c r="R84" i="14"/>
  <c r="S84" i="14" s="1"/>
  <c r="P84" i="14"/>
  <c r="P62" i="14"/>
  <c r="R62" i="14"/>
  <c r="S62" i="14" s="1"/>
  <c r="O63" i="14"/>
  <c r="R84" i="15"/>
  <c r="S84" i="15" s="1"/>
  <c r="P84" i="15"/>
  <c r="O63" i="15"/>
  <c r="R62" i="15"/>
  <c r="S62" i="15" s="1"/>
  <c r="P62" i="15"/>
  <c r="P83" i="10"/>
  <c r="O84" i="10"/>
  <c r="R83" i="10"/>
  <c r="S83" i="10" s="1"/>
  <c r="R61" i="10"/>
  <c r="S61" i="10" s="1"/>
  <c r="O62" i="10"/>
  <c r="P61" i="10"/>
  <c r="O62" i="9"/>
  <c r="P61" i="9"/>
  <c r="R61" i="9"/>
  <c r="S61" i="9" s="1"/>
  <c r="R83" i="9"/>
  <c r="S83" i="9" s="1"/>
  <c r="P83" i="9"/>
  <c r="O84" i="9"/>
  <c r="P83" i="11"/>
  <c r="O84" i="11"/>
  <c r="R83" i="11"/>
  <c r="S83" i="11" s="1"/>
  <c r="O62" i="11"/>
  <c r="R61" i="11"/>
  <c r="S61" i="11" s="1"/>
  <c r="P61" i="11"/>
  <c r="R84" i="12"/>
  <c r="S84" i="12" s="1"/>
  <c r="P84" i="12"/>
  <c r="O63" i="12"/>
  <c r="R62" i="12"/>
  <c r="S62" i="12" s="1"/>
  <c r="P62" i="12"/>
  <c r="O62" i="13"/>
  <c r="R61" i="13"/>
  <c r="S61" i="13" s="1"/>
  <c r="P61" i="13"/>
  <c r="R83" i="13"/>
  <c r="S83" i="13" s="1"/>
  <c r="P83" i="13"/>
  <c r="O84" i="13"/>
  <c r="P84" i="7"/>
  <c r="R84" i="7"/>
  <c r="S84" i="7" s="1"/>
  <c r="P62" i="7"/>
  <c r="O63" i="7"/>
  <c r="R62" i="7"/>
  <c r="S62" i="7" s="1"/>
  <c r="P63" i="6"/>
  <c r="O64" i="6"/>
  <c r="R63" i="6"/>
  <c r="S63" i="6" s="1"/>
  <c r="C78" i="40"/>
  <c r="F77" i="40"/>
  <c r="G77" i="40" s="1"/>
  <c r="D77" i="40"/>
  <c r="C78" i="39"/>
  <c r="F77" i="39"/>
  <c r="G77" i="39" s="1"/>
  <c r="D77" i="39"/>
  <c r="C78" i="38"/>
  <c r="F77" i="38"/>
  <c r="G77" i="38" s="1"/>
  <c r="D77" i="38"/>
  <c r="C76" i="37"/>
  <c r="F75" i="37"/>
  <c r="G75" i="37" s="1"/>
  <c r="D75" i="37"/>
  <c r="C77" i="36"/>
  <c r="F76" i="36"/>
  <c r="G76" i="36" s="1"/>
  <c r="D76" i="36"/>
  <c r="C78" i="35"/>
  <c r="F77" i="35"/>
  <c r="G77" i="35" s="1"/>
  <c r="D77" i="35"/>
  <c r="C78" i="34"/>
  <c r="F77" i="34"/>
  <c r="G77" i="34" s="1"/>
  <c r="D77" i="34"/>
  <c r="C78" i="33"/>
  <c r="F77" i="33"/>
  <c r="G77" i="33" s="1"/>
  <c r="D77" i="33"/>
  <c r="C78" i="32"/>
  <c r="F77" i="32"/>
  <c r="G77" i="32" s="1"/>
  <c r="D77" i="32"/>
  <c r="C77" i="31"/>
  <c r="F76" i="31"/>
  <c r="G76" i="31" s="1"/>
  <c r="D76" i="31"/>
  <c r="C78" i="30"/>
  <c r="F77" i="30"/>
  <c r="G77" i="30" s="1"/>
  <c r="D77" i="30"/>
  <c r="C77" i="29"/>
  <c r="F76" i="29"/>
  <c r="G76" i="29" s="1"/>
  <c r="D76" i="29"/>
  <c r="C78" i="28"/>
  <c r="F77" i="28"/>
  <c r="G77" i="28" s="1"/>
  <c r="D77" i="28"/>
  <c r="C76" i="27"/>
  <c r="D75" i="27"/>
  <c r="F75" i="27"/>
  <c r="G75" i="27" s="1"/>
  <c r="C78" i="26"/>
  <c r="D77" i="26"/>
  <c r="F77" i="26"/>
  <c r="G77" i="26" s="1"/>
  <c r="C78" i="25"/>
  <c r="F77" i="25"/>
  <c r="G77" i="25" s="1"/>
  <c r="D77" i="25"/>
  <c r="C78" i="24"/>
  <c r="F77" i="24"/>
  <c r="G77" i="24" s="1"/>
  <c r="D77" i="24"/>
  <c r="C83" i="23"/>
  <c r="F82" i="23"/>
  <c r="G82" i="23" s="1"/>
  <c r="D82" i="23"/>
  <c r="C78" i="22"/>
  <c r="F77" i="22"/>
  <c r="G77" i="22" s="1"/>
  <c r="D77" i="22"/>
  <c r="C78" i="21"/>
  <c r="D77" i="21"/>
  <c r="F77" i="21"/>
  <c r="G77" i="21" s="1"/>
  <c r="C78" i="20"/>
  <c r="F77" i="20"/>
  <c r="G77" i="20" s="1"/>
  <c r="D77" i="20"/>
  <c r="C78" i="19"/>
  <c r="F77" i="19"/>
  <c r="G77" i="19" s="1"/>
  <c r="D77" i="19"/>
  <c r="C78" i="18"/>
  <c r="F77" i="18"/>
  <c r="G77" i="18" s="1"/>
  <c r="D77" i="18"/>
  <c r="C78" i="17"/>
  <c r="F77" i="17"/>
  <c r="G77" i="17" s="1"/>
  <c r="D77" i="17"/>
  <c r="C78" i="16"/>
  <c r="F77" i="16"/>
  <c r="G77" i="16" s="1"/>
  <c r="D77" i="16"/>
  <c r="C78" i="14"/>
  <c r="F77" i="14"/>
  <c r="G77" i="14" s="1"/>
  <c r="D77" i="14"/>
  <c r="C77" i="15"/>
  <c r="F76" i="15"/>
  <c r="G76" i="15" s="1"/>
  <c r="D76" i="15"/>
  <c r="C76" i="10"/>
  <c r="F75" i="10"/>
  <c r="G75" i="10" s="1"/>
  <c r="D75" i="10"/>
  <c r="C78" i="8"/>
  <c r="F77" i="8"/>
  <c r="G77" i="8" s="1"/>
  <c r="D77" i="8"/>
  <c r="C78" i="9"/>
  <c r="F77" i="9"/>
  <c r="G77" i="9" s="1"/>
  <c r="D77" i="9"/>
  <c r="C78" i="11"/>
  <c r="F77" i="11"/>
  <c r="G77" i="11" s="1"/>
  <c r="D77" i="11"/>
  <c r="C78" i="12"/>
  <c r="F77" i="12"/>
  <c r="G77" i="12" s="1"/>
  <c r="D77" i="12"/>
  <c r="C78" i="13"/>
  <c r="F77" i="13"/>
  <c r="G77" i="13" s="1"/>
  <c r="D77" i="13"/>
  <c r="C78" i="7"/>
  <c r="F77" i="7"/>
  <c r="G77" i="7" s="1"/>
  <c r="D77" i="7"/>
  <c r="C76" i="6"/>
  <c r="D75" i="6"/>
  <c r="F75" i="6"/>
  <c r="G75" i="6" s="1"/>
  <c r="D77" i="5"/>
  <c r="C78" i="5"/>
  <c r="F77" i="5"/>
  <c r="G77" i="5" s="1"/>
  <c r="C78" i="4"/>
  <c r="F77" i="4"/>
  <c r="G77" i="4" s="1"/>
  <c r="D77" i="4"/>
  <c r="C76" i="3"/>
  <c r="F75" i="3"/>
  <c r="G75" i="3" s="1"/>
  <c r="D75" i="3"/>
  <c r="C78" i="43"/>
  <c r="I77" i="43"/>
  <c r="F77" i="43"/>
  <c r="G77" i="43" s="1"/>
  <c r="D77" i="43"/>
  <c r="O78" i="43"/>
  <c r="R77" i="43"/>
  <c r="S77" i="43" s="1"/>
  <c r="P77" i="43"/>
  <c r="L76" i="43"/>
  <c r="M76" i="43" s="1"/>
  <c r="J76" i="43"/>
  <c r="DP8" i="2"/>
  <c r="DN9" i="2"/>
  <c r="E265" i="43"/>
  <c r="J265" i="43" s="1"/>
  <c r="L265" i="43" s="1"/>
  <c r="N265" i="43" s="1"/>
  <c r="E261" i="43"/>
  <c r="J261" i="43" s="1"/>
  <c r="L261" i="43" s="1"/>
  <c r="N261" i="43" s="1"/>
  <c r="E257" i="43"/>
  <c r="J257" i="43" s="1"/>
  <c r="L257" i="43" s="1"/>
  <c r="N257" i="43" s="1"/>
  <c r="E253" i="43"/>
  <c r="J253" i="43" s="1"/>
  <c r="L253" i="43" s="1"/>
  <c r="N253" i="43" s="1"/>
  <c r="E249" i="43"/>
  <c r="J249" i="43" s="1"/>
  <c r="L249" i="43" s="1"/>
  <c r="N249" i="43" s="1"/>
  <c r="E245" i="43"/>
  <c r="J245" i="43" s="1"/>
  <c r="L245" i="43" s="1"/>
  <c r="N245" i="43" s="1"/>
  <c r="E241" i="43"/>
  <c r="J241" i="43" s="1"/>
  <c r="L241" i="43" s="1"/>
  <c r="N241" i="43" s="1"/>
  <c r="E237" i="43"/>
  <c r="J237" i="43" s="1"/>
  <c r="L237" i="43" s="1"/>
  <c r="N237" i="43" s="1"/>
  <c r="E233" i="43"/>
  <c r="J233" i="43" s="1"/>
  <c r="L233" i="43" s="1"/>
  <c r="N233" i="43" s="1"/>
  <c r="E229" i="43"/>
  <c r="J229" i="43" s="1"/>
  <c r="L229" i="43" s="1"/>
  <c r="N229" i="43" s="1"/>
  <c r="E225" i="43"/>
  <c r="J225" i="43" s="1"/>
  <c r="L225" i="43" s="1"/>
  <c r="N225" i="43" s="1"/>
  <c r="E221" i="43"/>
  <c r="J221" i="43" s="1"/>
  <c r="L221" i="43" s="1"/>
  <c r="N221" i="43" s="1"/>
  <c r="E217" i="43"/>
  <c r="J217" i="43" s="1"/>
  <c r="L217" i="43" s="1"/>
  <c r="N217" i="43" s="1"/>
  <c r="E213" i="43"/>
  <c r="J213" i="43" s="1"/>
  <c r="L213" i="43" s="1"/>
  <c r="N213" i="43" s="1"/>
  <c r="E209" i="43"/>
  <c r="J209" i="43" s="1"/>
  <c r="L209" i="43" s="1"/>
  <c r="N209" i="43" s="1"/>
  <c r="E205" i="43"/>
  <c r="J205" i="43" s="1"/>
  <c r="L205" i="43" s="1"/>
  <c r="N205" i="43" s="1"/>
  <c r="E266" i="43"/>
  <c r="J266" i="43" s="1"/>
  <c r="L266" i="43" s="1"/>
  <c r="N266" i="43" s="1"/>
  <c r="E262" i="43"/>
  <c r="J262" i="43" s="1"/>
  <c r="L262" i="43" s="1"/>
  <c r="N262" i="43" s="1"/>
  <c r="E258" i="43"/>
  <c r="J258" i="43" s="1"/>
  <c r="L258" i="43" s="1"/>
  <c r="N258" i="43" s="1"/>
  <c r="E254" i="43"/>
  <c r="J254" i="43" s="1"/>
  <c r="L254" i="43" s="1"/>
  <c r="N254" i="43" s="1"/>
  <c r="E250" i="43"/>
  <c r="J250" i="43" s="1"/>
  <c r="L250" i="43" s="1"/>
  <c r="N250" i="43" s="1"/>
  <c r="E246" i="43"/>
  <c r="J246" i="43" s="1"/>
  <c r="L246" i="43" s="1"/>
  <c r="N246" i="43" s="1"/>
  <c r="E242" i="43"/>
  <c r="J242" i="43" s="1"/>
  <c r="L242" i="43" s="1"/>
  <c r="N242" i="43" s="1"/>
  <c r="E238" i="43"/>
  <c r="J238" i="43" s="1"/>
  <c r="L238" i="43" s="1"/>
  <c r="N238" i="43" s="1"/>
  <c r="E234" i="43"/>
  <c r="J234" i="43" s="1"/>
  <c r="L234" i="43" s="1"/>
  <c r="N234" i="43" s="1"/>
  <c r="E230" i="43"/>
  <c r="J230" i="43" s="1"/>
  <c r="L230" i="43" s="1"/>
  <c r="N230" i="43" s="1"/>
  <c r="E226" i="43"/>
  <c r="J226" i="43" s="1"/>
  <c r="L226" i="43" s="1"/>
  <c r="N226" i="43" s="1"/>
  <c r="E222" i="43"/>
  <c r="J222" i="43" s="1"/>
  <c r="L222" i="43" s="1"/>
  <c r="N222" i="43" s="1"/>
  <c r="E218" i="43"/>
  <c r="J218" i="43" s="1"/>
  <c r="L218" i="43" s="1"/>
  <c r="N218" i="43" s="1"/>
  <c r="E214" i="43"/>
  <c r="J214" i="43" s="1"/>
  <c r="L214" i="43" s="1"/>
  <c r="N214" i="43" s="1"/>
  <c r="E210" i="43"/>
  <c r="J210" i="43" s="1"/>
  <c r="L210" i="43" s="1"/>
  <c r="N210" i="43" s="1"/>
  <c r="E206" i="43"/>
  <c r="J206" i="43" s="1"/>
  <c r="L206" i="43" s="1"/>
  <c r="N206" i="43" s="1"/>
  <c r="E202" i="43"/>
  <c r="J202" i="43" s="1"/>
  <c r="L202" i="43" s="1"/>
  <c r="N202" i="43" s="1"/>
  <c r="E198" i="43"/>
  <c r="J198" i="43" s="1"/>
  <c r="L198" i="43" s="1"/>
  <c r="N198" i="43" s="1"/>
  <c r="E194" i="43"/>
  <c r="J194" i="43" s="1"/>
  <c r="L194" i="43" s="1"/>
  <c r="N194" i="43" s="1"/>
  <c r="E190" i="43"/>
  <c r="J190" i="43" s="1"/>
  <c r="L190" i="43" s="1"/>
  <c r="N190" i="43" s="1"/>
  <c r="E186" i="43"/>
  <c r="J186" i="43" s="1"/>
  <c r="L186" i="43" s="1"/>
  <c r="N186" i="43" s="1"/>
  <c r="E182" i="43"/>
  <c r="J182" i="43" s="1"/>
  <c r="L182" i="43" s="1"/>
  <c r="N182" i="43" s="1"/>
  <c r="E178" i="43"/>
  <c r="J178" i="43" s="1"/>
  <c r="L178" i="43" s="1"/>
  <c r="N178" i="43" s="1"/>
  <c r="E174" i="43"/>
  <c r="J174" i="43" s="1"/>
  <c r="L174" i="43" s="1"/>
  <c r="N174" i="43" s="1"/>
  <c r="E267" i="43"/>
  <c r="J267" i="43" s="1"/>
  <c r="L267" i="43" s="1"/>
  <c r="N267" i="43" s="1"/>
  <c r="E263" i="43"/>
  <c r="J263" i="43" s="1"/>
  <c r="L263" i="43" s="1"/>
  <c r="N263" i="43" s="1"/>
  <c r="E259" i="43"/>
  <c r="J259" i="43" s="1"/>
  <c r="L259" i="43" s="1"/>
  <c r="N259" i="43" s="1"/>
  <c r="E255" i="43"/>
  <c r="J255" i="43" s="1"/>
  <c r="L255" i="43" s="1"/>
  <c r="N255" i="43" s="1"/>
  <c r="E251" i="43"/>
  <c r="J251" i="43" s="1"/>
  <c r="L251" i="43" s="1"/>
  <c r="N251" i="43" s="1"/>
  <c r="E247" i="43"/>
  <c r="J247" i="43" s="1"/>
  <c r="L247" i="43" s="1"/>
  <c r="N247" i="43" s="1"/>
  <c r="E243" i="43"/>
  <c r="J243" i="43" s="1"/>
  <c r="L243" i="43" s="1"/>
  <c r="N243" i="43" s="1"/>
  <c r="E239" i="43"/>
  <c r="J239" i="43" s="1"/>
  <c r="L239" i="43" s="1"/>
  <c r="N239" i="43" s="1"/>
  <c r="E235" i="43"/>
  <c r="J235" i="43" s="1"/>
  <c r="L235" i="43" s="1"/>
  <c r="N235" i="43" s="1"/>
  <c r="E231" i="43"/>
  <c r="J231" i="43" s="1"/>
  <c r="L231" i="43" s="1"/>
  <c r="N231" i="43" s="1"/>
  <c r="E227" i="43"/>
  <c r="J227" i="43" s="1"/>
  <c r="L227" i="43" s="1"/>
  <c r="N227" i="43" s="1"/>
  <c r="E223" i="43"/>
  <c r="J223" i="43" s="1"/>
  <c r="L223" i="43" s="1"/>
  <c r="N223" i="43" s="1"/>
  <c r="E219" i="43"/>
  <c r="J219" i="43" s="1"/>
  <c r="L219" i="43" s="1"/>
  <c r="N219" i="43" s="1"/>
  <c r="E215" i="43"/>
  <c r="J215" i="43" s="1"/>
  <c r="L215" i="43" s="1"/>
  <c r="N215" i="43" s="1"/>
  <c r="E211" i="43"/>
  <c r="J211" i="43" s="1"/>
  <c r="L211" i="43" s="1"/>
  <c r="N211" i="43" s="1"/>
  <c r="E207" i="43"/>
  <c r="J207" i="43" s="1"/>
  <c r="L207" i="43" s="1"/>
  <c r="N207" i="43" s="1"/>
  <c r="E203" i="43"/>
  <c r="J203" i="43" s="1"/>
  <c r="L203" i="43" s="1"/>
  <c r="N203" i="43" s="1"/>
  <c r="E199" i="43"/>
  <c r="J199" i="43" s="1"/>
  <c r="L199" i="43" s="1"/>
  <c r="N199" i="43" s="1"/>
  <c r="E195" i="43"/>
  <c r="J195" i="43" s="1"/>
  <c r="L195" i="43" s="1"/>
  <c r="N195" i="43" s="1"/>
  <c r="E191" i="43"/>
  <c r="J191" i="43" s="1"/>
  <c r="L191" i="43" s="1"/>
  <c r="N191" i="43" s="1"/>
  <c r="E187" i="43"/>
  <c r="J187" i="43" s="1"/>
  <c r="L187" i="43" s="1"/>
  <c r="N187" i="43" s="1"/>
  <c r="E183" i="43"/>
  <c r="J183" i="43" s="1"/>
  <c r="L183" i="43" s="1"/>
  <c r="N183" i="43" s="1"/>
  <c r="E179" i="43"/>
  <c r="J179" i="43" s="1"/>
  <c r="L179" i="43" s="1"/>
  <c r="N179" i="43" s="1"/>
  <c r="E175" i="43"/>
  <c r="J175" i="43" s="1"/>
  <c r="L175" i="43" s="1"/>
  <c r="N175" i="43" s="1"/>
  <c r="E171" i="43"/>
  <c r="J171" i="43" s="1"/>
  <c r="L171" i="43" s="1"/>
  <c r="N171" i="43" s="1"/>
  <c r="E167" i="43"/>
  <c r="J167" i="43" s="1"/>
  <c r="L167" i="43" s="1"/>
  <c r="N167" i="43" s="1"/>
  <c r="E163" i="43"/>
  <c r="J163" i="43" s="1"/>
  <c r="L163" i="43" s="1"/>
  <c r="N163" i="43" s="1"/>
  <c r="E159" i="43"/>
  <c r="J159" i="43" s="1"/>
  <c r="L159" i="43" s="1"/>
  <c r="N159" i="43" s="1"/>
  <c r="E268" i="43"/>
  <c r="J268" i="43" s="1"/>
  <c r="L268" i="43" s="1"/>
  <c r="N268" i="43" s="1"/>
  <c r="E264" i="43"/>
  <c r="J264" i="43" s="1"/>
  <c r="L264" i="43" s="1"/>
  <c r="N264" i="43" s="1"/>
  <c r="E260" i="43"/>
  <c r="J260" i="43" s="1"/>
  <c r="L260" i="43" s="1"/>
  <c r="N260" i="43" s="1"/>
  <c r="E256" i="43"/>
  <c r="J256" i="43" s="1"/>
  <c r="L256" i="43" s="1"/>
  <c r="N256" i="43" s="1"/>
  <c r="E252" i="43"/>
  <c r="J252" i="43" s="1"/>
  <c r="L252" i="43" s="1"/>
  <c r="N252" i="43" s="1"/>
  <c r="E248" i="43"/>
  <c r="J248" i="43" s="1"/>
  <c r="L248" i="43" s="1"/>
  <c r="N248" i="43" s="1"/>
  <c r="E244" i="43"/>
  <c r="J244" i="43" s="1"/>
  <c r="L244" i="43" s="1"/>
  <c r="N244" i="43" s="1"/>
  <c r="E240" i="43"/>
  <c r="J240" i="43" s="1"/>
  <c r="L240" i="43" s="1"/>
  <c r="N240" i="43" s="1"/>
  <c r="E236" i="43"/>
  <c r="J236" i="43" s="1"/>
  <c r="L236" i="43" s="1"/>
  <c r="N236" i="43" s="1"/>
  <c r="E232" i="43"/>
  <c r="J232" i="43" s="1"/>
  <c r="L232" i="43" s="1"/>
  <c r="N232" i="43" s="1"/>
  <c r="E228" i="43"/>
  <c r="J228" i="43" s="1"/>
  <c r="L228" i="43" s="1"/>
  <c r="N228" i="43" s="1"/>
  <c r="E224" i="43"/>
  <c r="J224" i="43" s="1"/>
  <c r="L224" i="43" s="1"/>
  <c r="N224" i="43" s="1"/>
  <c r="E220" i="43"/>
  <c r="J220" i="43" s="1"/>
  <c r="L220" i="43" s="1"/>
  <c r="N220" i="43" s="1"/>
  <c r="E216" i="43"/>
  <c r="J216" i="43" s="1"/>
  <c r="L216" i="43" s="1"/>
  <c r="N216" i="43" s="1"/>
  <c r="E212" i="43"/>
  <c r="J212" i="43" s="1"/>
  <c r="L212" i="43" s="1"/>
  <c r="N212" i="43" s="1"/>
  <c r="E208" i="43"/>
  <c r="J208" i="43" s="1"/>
  <c r="L208" i="43" s="1"/>
  <c r="N208" i="43" s="1"/>
  <c r="E204" i="43"/>
  <c r="J204" i="43" s="1"/>
  <c r="L204" i="43" s="1"/>
  <c r="N204" i="43" s="1"/>
  <c r="E200" i="43"/>
  <c r="J200" i="43" s="1"/>
  <c r="L200" i="43" s="1"/>
  <c r="N200" i="43" s="1"/>
  <c r="E196" i="43"/>
  <c r="J196" i="43" s="1"/>
  <c r="L196" i="43" s="1"/>
  <c r="N196" i="43" s="1"/>
  <c r="E192" i="43"/>
  <c r="J192" i="43" s="1"/>
  <c r="L192" i="43" s="1"/>
  <c r="N192" i="43" s="1"/>
  <c r="E188" i="43"/>
  <c r="J188" i="43" s="1"/>
  <c r="L188" i="43" s="1"/>
  <c r="N188" i="43" s="1"/>
  <c r="E184" i="43"/>
  <c r="J184" i="43" s="1"/>
  <c r="L184" i="43" s="1"/>
  <c r="N184" i="43" s="1"/>
  <c r="E180" i="43"/>
  <c r="J180" i="43" s="1"/>
  <c r="L180" i="43" s="1"/>
  <c r="N180" i="43" s="1"/>
  <c r="E176" i="43"/>
  <c r="J176" i="43" s="1"/>
  <c r="L176" i="43" s="1"/>
  <c r="N176" i="43" s="1"/>
  <c r="E172" i="43"/>
  <c r="J172" i="43" s="1"/>
  <c r="L172" i="43" s="1"/>
  <c r="N172" i="43" s="1"/>
  <c r="E168" i="43"/>
  <c r="J168" i="43" s="1"/>
  <c r="L168" i="43" s="1"/>
  <c r="N168" i="43" s="1"/>
  <c r="E164" i="43"/>
  <c r="J164" i="43" s="1"/>
  <c r="L164" i="43" s="1"/>
  <c r="N164" i="43" s="1"/>
  <c r="E160" i="43"/>
  <c r="J160" i="43" s="1"/>
  <c r="L160" i="43" s="1"/>
  <c r="N160" i="43" s="1"/>
  <c r="E156" i="43"/>
  <c r="J156" i="43" s="1"/>
  <c r="L156" i="43" s="1"/>
  <c r="N156" i="43" s="1"/>
  <c r="E158" i="43"/>
  <c r="J158" i="43" s="1"/>
  <c r="L158" i="43" s="1"/>
  <c r="N158" i="43" s="1"/>
  <c r="J95" i="43"/>
  <c r="E201" i="43"/>
  <c r="J201" i="43" s="1"/>
  <c r="L201" i="43" s="1"/>
  <c r="N201" i="43" s="1"/>
  <c r="E193" i="43"/>
  <c r="J193" i="43" s="1"/>
  <c r="L193" i="43" s="1"/>
  <c r="N193" i="43" s="1"/>
  <c r="E185" i="43"/>
  <c r="J185" i="43" s="1"/>
  <c r="L185" i="43" s="1"/>
  <c r="N185" i="43" s="1"/>
  <c r="E177" i="43"/>
  <c r="J177" i="43" s="1"/>
  <c r="L177" i="43" s="1"/>
  <c r="N177" i="43" s="1"/>
  <c r="E162" i="43"/>
  <c r="J162" i="43" s="1"/>
  <c r="L162" i="43" s="1"/>
  <c r="N162" i="43" s="1"/>
  <c r="E157" i="43"/>
  <c r="J157" i="43" s="1"/>
  <c r="L157" i="43" s="1"/>
  <c r="N157" i="43" s="1"/>
  <c r="E155" i="43"/>
  <c r="J155" i="43" s="1"/>
  <c r="L155" i="43" s="1"/>
  <c r="N155" i="43" s="1"/>
  <c r="E151" i="43"/>
  <c r="J151" i="43" s="1"/>
  <c r="L151" i="43" s="1"/>
  <c r="N151" i="43" s="1"/>
  <c r="E147" i="43"/>
  <c r="J147" i="43" s="1"/>
  <c r="L147" i="43" s="1"/>
  <c r="N147" i="43" s="1"/>
  <c r="E143" i="43"/>
  <c r="J143" i="43" s="1"/>
  <c r="L143" i="43" s="1"/>
  <c r="N143" i="43" s="1"/>
  <c r="E139" i="43"/>
  <c r="J139" i="43" s="1"/>
  <c r="L139" i="43" s="1"/>
  <c r="N139" i="43" s="1"/>
  <c r="E135" i="43"/>
  <c r="J135" i="43" s="1"/>
  <c r="L135" i="43" s="1"/>
  <c r="N135" i="43" s="1"/>
  <c r="E169" i="43"/>
  <c r="J169" i="43" s="1"/>
  <c r="L169" i="43" s="1"/>
  <c r="N169" i="43" s="1"/>
  <c r="E152" i="43"/>
  <c r="J152" i="43" s="1"/>
  <c r="L152" i="43" s="1"/>
  <c r="N152" i="43" s="1"/>
  <c r="E148" i="43"/>
  <c r="J148" i="43" s="1"/>
  <c r="L148" i="43" s="1"/>
  <c r="N148" i="43" s="1"/>
  <c r="E144" i="43"/>
  <c r="J144" i="43" s="1"/>
  <c r="L144" i="43" s="1"/>
  <c r="N144" i="43" s="1"/>
  <c r="E140" i="43"/>
  <c r="J140" i="43" s="1"/>
  <c r="L140" i="43" s="1"/>
  <c r="N140" i="43" s="1"/>
  <c r="E136" i="43"/>
  <c r="J136" i="43" s="1"/>
  <c r="L136" i="43" s="1"/>
  <c r="N136" i="43" s="1"/>
  <c r="E132" i="43"/>
  <c r="J132" i="43" s="1"/>
  <c r="L132" i="43" s="1"/>
  <c r="N132" i="43" s="1"/>
  <c r="E128" i="43"/>
  <c r="J128" i="43" s="1"/>
  <c r="L128" i="43" s="1"/>
  <c r="N128" i="43" s="1"/>
  <c r="E124" i="43"/>
  <c r="J124" i="43" s="1"/>
  <c r="L124" i="43" s="1"/>
  <c r="N124" i="43" s="1"/>
  <c r="E120" i="43"/>
  <c r="J120" i="43" s="1"/>
  <c r="L120" i="43" s="1"/>
  <c r="N120" i="43" s="1"/>
  <c r="E116" i="43"/>
  <c r="J116" i="43" s="1"/>
  <c r="L116" i="43" s="1"/>
  <c r="N116" i="43" s="1"/>
  <c r="E112" i="43"/>
  <c r="J112" i="43" s="1"/>
  <c r="L112" i="43" s="1"/>
  <c r="N112" i="43" s="1"/>
  <c r="E108" i="43"/>
  <c r="J108" i="43" s="1"/>
  <c r="L108" i="43" s="1"/>
  <c r="N108" i="43" s="1"/>
  <c r="E104" i="43"/>
  <c r="J104" i="43" s="1"/>
  <c r="L104" i="43" s="1"/>
  <c r="N104" i="43" s="1"/>
  <c r="E100" i="43"/>
  <c r="J100" i="43" s="1"/>
  <c r="L100" i="43" s="1"/>
  <c r="N100" i="43" s="1"/>
  <c r="E96" i="43"/>
  <c r="J96" i="43" s="1"/>
  <c r="L96" i="43" s="1"/>
  <c r="N96" i="43" s="1"/>
  <c r="E197" i="43"/>
  <c r="J197" i="43" s="1"/>
  <c r="L197" i="43" s="1"/>
  <c r="N197" i="43" s="1"/>
  <c r="E189" i="43"/>
  <c r="J189" i="43" s="1"/>
  <c r="L189" i="43" s="1"/>
  <c r="N189" i="43" s="1"/>
  <c r="E181" i="43"/>
  <c r="J181" i="43" s="1"/>
  <c r="L181" i="43" s="1"/>
  <c r="N181" i="43" s="1"/>
  <c r="E173" i="43"/>
  <c r="J173" i="43" s="1"/>
  <c r="L173" i="43" s="1"/>
  <c r="N173" i="43" s="1"/>
  <c r="E153" i="43"/>
  <c r="J153" i="43" s="1"/>
  <c r="L153" i="43" s="1"/>
  <c r="N153" i="43" s="1"/>
  <c r="E149" i="43"/>
  <c r="J149" i="43" s="1"/>
  <c r="L149" i="43" s="1"/>
  <c r="N149" i="43" s="1"/>
  <c r="E145" i="43"/>
  <c r="J145" i="43" s="1"/>
  <c r="L145" i="43" s="1"/>
  <c r="N145" i="43" s="1"/>
  <c r="E141" i="43"/>
  <c r="J141" i="43" s="1"/>
  <c r="L141" i="43" s="1"/>
  <c r="N141" i="43" s="1"/>
  <c r="E137" i="43"/>
  <c r="J137" i="43" s="1"/>
  <c r="L137" i="43" s="1"/>
  <c r="N137" i="43" s="1"/>
  <c r="E133" i="43"/>
  <c r="J133" i="43" s="1"/>
  <c r="L133" i="43" s="1"/>
  <c r="N133" i="43" s="1"/>
  <c r="E129" i="43"/>
  <c r="J129" i="43" s="1"/>
  <c r="L129" i="43" s="1"/>
  <c r="N129" i="43" s="1"/>
  <c r="E125" i="43"/>
  <c r="J125" i="43" s="1"/>
  <c r="L125" i="43" s="1"/>
  <c r="N125" i="43" s="1"/>
  <c r="E121" i="43"/>
  <c r="J121" i="43" s="1"/>
  <c r="L121" i="43" s="1"/>
  <c r="N121" i="43" s="1"/>
  <c r="E117" i="43"/>
  <c r="J117" i="43" s="1"/>
  <c r="L117" i="43" s="1"/>
  <c r="N117" i="43" s="1"/>
  <c r="E113" i="43"/>
  <c r="J113" i="43" s="1"/>
  <c r="L113" i="43" s="1"/>
  <c r="N113" i="43" s="1"/>
  <c r="E109" i="43"/>
  <c r="J109" i="43" s="1"/>
  <c r="L109" i="43" s="1"/>
  <c r="N109" i="43" s="1"/>
  <c r="E105" i="43"/>
  <c r="J105" i="43" s="1"/>
  <c r="L105" i="43" s="1"/>
  <c r="N105" i="43" s="1"/>
  <c r="E101" i="43"/>
  <c r="J101" i="43" s="1"/>
  <c r="L101" i="43" s="1"/>
  <c r="N101" i="43" s="1"/>
  <c r="E123" i="43"/>
  <c r="J123" i="43" s="1"/>
  <c r="L123" i="43" s="1"/>
  <c r="N123" i="43" s="1"/>
  <c r="E106" i="43"/>
  <c r="J106" i="43" s="1"/>
  <c r="L106" i="43" s="1"/>
  <c r="N106" i="43" s="1"/>
  <c r="E161" i="43"/>
  <c r="J161" i="43" s="1"/>
  <c r="L161" i="43" s="1"/>
  <c r="N161" i="43" s="1"/>
  <c r="E154" i="43"/>
  <c r="J154" i="43" s="1"/>
  <c r="L154" i="43" s="1"/>
  <c r="N154" i="43" s="1"/>
  <c r="E146" i="43"/>
  <c r="J146" i="43" s="1"/>
  <c r="L146" i="43" s="1"/>
  <c r="N146" i="43" s="1"/>
  <c r="E138" i="43"/>
  <c r="J138" i="43" s="1"/>
  <c r="L138" i="43" s="1"/>
  <c r="N138" i="43" s="1"/>
  <c r="E118" i="43"/>
  <c r="J118" i="43" s="1"/>
  <c r="L118" i="43" s="1"/>
  <c r="N118" i="43" s="1"/>
  <c r="E103" i="43"/>
  <c r="J103" i="43" s="1"/>
  <c r="L103" i="43" s="1"/>
  <c r="N103" i="43" s="1"/>
  <c r="E170" i="43"/>
  <c r="J170" i="43" s="1"/>
  <c r="L170" i="43" s="1"/>
  <c r="N170" i="43" s="1"/>
  <c r="E130" i="43"/>
  <c r="J130" i="43" s="1"/>
  <c r="L130" i="43" s="1"/>
  <c r="N130" i="43" s="1"/>
  <c r="E115" i="43"/>
  <c r="J115" i="43" s="1"/>
  <c r="L115" i="43" s="1"/>
  <c r="N115" i="43" s="1"/>
  <c r="E98" i="43"/>
  <c r="J98" i="43" s="1"/>
  <c r="L98" i="43" s="1"/>
  <c r="N98" i="43" s="1"/>
  <c r="E127" i="43"/>
  <c r="J127" i="43" s="1"/>
  <c r="L127" i="43" s="1"/>
  <c r="N127" i="43" s="1"/>
  <c r="E110" i="43"/>
  <c r="J110" i="43" s="1"/>
  <c r="L110" i="43" s="1"/>
  <c r="N110" i="43" s="1"/>
  <c r="E166" i="43"/>
  <c r="J166" i="43" s="1"/>
  <c r="L166" i="43" s="1"/>
  <c r="N166" i="43" s="1"/>
  <c r="E122" i="43"/>
  <c r="J122" i="43" s="1"/>
  <c r="L122" i="43" s="1"/>
  <c r="N122" i="43" s="1"/>
  <c r="E107" i="43"/>
  <c r="J107" i="43" s="1"/>
  <c r="L107" i="43" s="1"/>
  <c r="N107" i="43" s="1"/>
  <c r="E131" i="43"/>
  <c r="J131" i="43" s="1"/>
  <c r="L131" i="43" s="1"/>
  <c r="N131" i="43" s="1"/>
  <c r="E114" i="43"/>
  <c r="J114" i="43" s="1"/>
  <c r="L114" i="43" s="1"/>
  <c r="N114" i="43" s="1"/>
  <c r="E99" i="43"/>
  <c r="J99" i="43" s="1"/>
  <c r="L99" i="43" s="1"/>
  <c r="N99" i="43" s="1"/>
  <c r="E150" i="43"/>
  <c r="J150" i="43" s="1"/>
  <c r="L150" i="43" s="1"/>
  <c r="N150" i="43" s="1"/>
  <c r="E142" i="43"/>
  <c r="J142" i="43" s="1"/>
  <c r="L142" i="43" s="1"/>
  <c r="N142" i="43" s="1"/>
  <c r="E134" i="43"/>
  <c r="J134" i="43" s="1"/>
  <c r="L134" i="43" s="1"/>
  <c r="N134" i="43" s="1"/>
  <c r="E119" i="43"/>
  <c r="J119" i="43" s="1"/>
  <c r="L119" i="43" s="1"/>
  <c r="N119" i="43" s="1"/>
  <c r="E102" i="43"/>
  <c r="J102" i="43" s="1"/>
  <c r="L102" i="43" s="1"/>
  <c r="N102" i="43" s="1"/>
  <c r="E165" i="43"/>
  <c r="J165" i="43" s="1"/>
  <c r="L165" i="43" s="1"/>
  <c r="N165" i="43" s="1"/>
  <c r="E126" i="43"/>
  <c r="J126" i="43" s="1"/>
  <c r="L126" i="43" s="1"/>
  <c r="N126" i="43" s="1"/>
  <c r="E111" i="43"/>
  <c r="J111" i="43" s="1"/>
  <c r="L111" i="43" s="1"/>
  <c r="N111" i="43" s="1"/>
  <c r="E97" i="43"/>
  <c r="J97" i="43" s="1"/>
  <c r="L97" i="43" s="1"/>
  <c r="N97" i="43" s="1"/>
  <c r="J89" i="43"/>
  <c r="P84" i="40" l="1"/>
  <c r="R84" i="40"/>
  <c r="S84" i="40" s="1"/>
  <c r="O63" i="40"/>
  <c r="P62" i="40"/>
  <c r="R62" i="40"/>
  <c r="S62" i="40" s="1"/>
  <c r="P84" i="39"/>
  <c r="R84" i="39"/>
  <c r="S84" i="39" s="1"/>
  <c r="P62" i="39"/>
  <c r="O63" i="39"/>
  <c r="R62" i="39"/>
  <c r="S62" i="39" s="1"/>
  <c r="P63" i="38"/>
  <c r="R63" i="38"/>
  <c r="S63" i="38" s="1"/>
  <c r="O64" i="38"/>
  <c r="R63" i="37"/>
  <c r="S63" i="37" s="1"/>
  <c r="P63" i="37"/>
  <c r="O64" i="37"/>
  <c r="O64" i="36"/>
  <c r="R63" i="36"/>
  <c r="S63" i="36" s="1"/>
  <c r="P63" i="36"/>
  <c r="O64" i="35"/>
  <c r="R63" i="35"/>
  <c r="S63" i="35" s="1"/>
  <c r="P63" i="35"/>
  <c r="R63" i="34"/>
  <c r="S63" i="34" s="1"/>
  <c r="P63" i="34"/>
  <c r="O64" i="34"/>
  <c r="P63" i="33"/>
  <c r="R63" i="33"/>
  <c r="S63" i="33" s="1"/>
  <c r="O64" i="33"/>
  <c r="O64" i="32"/>
  <c r="P63" i="32"/>
  <c r="R63" i="32"/>
  <c r="S63" i="32" s="1"/>
  <c r="R64" i="31"/>
  <c r="S64" i="31" s="1"/>
  <c r="P64" i="31"/>
  <c r="O65" i="31"/>
  <c r="R63" i="30"/>
  <c r="S63" i="30" s="1"/>
  <c r="P63" i="30"/>
  <c r="O64" i="30"/>
  <c r="R63" i="29"/>
  <c r="S63" i="29" s="1"/>
  <c r="O64" i="29"/>
  <c r="P63" i="29"/>
  <c r="P63" i="28"/>
  <c r="O64" i="28"/>
  <c r="R63" i="28"/>
  <c r="S63" i="28" s="1"/>
  <c r="O64" i="27"/>
  <c r="P63" i="27"/>
  <c r="R63" i="27"/>
  <c r="S63" i="27" s="1"/>
  <c r="O64" i="26"/>
  <c r="P63" i="26"/>
  <c r="R63" i="26"/>
  <c r="S63" i="26" s="1"/>
  <c r="O64" i="25"/>
  <c r="R63" i="25"/>
  <c r="S63" i="25" s="1"/>
  <c r="P63" i="25"/>
  <c r="R63" i="24"/>
  <c r="S63" i="24" s="1"/>
  <c r="O64" i="24"/>
  <c r="P63" i="24"/>
  <c r="P62" i="22"/>
  <c r="R62" i="22"/>
  <c r="S62" i="22" s="1"/>
  <c r="O63" i="22"/>
  <c r="P84" i="22"/>
  <c r="R84" i="22"/>
  <c r="S84" i="22" s="1"/>
  <c r="P62" i="21"/>
  <c r="O63" i="21"/>
  <c r="R62" i="21"/>
  <c r="S62" i="21" s="1"/>
  <c r="P84" i="21"/>
  <c r="R84" i="21"/>
  <c r="S84" i="21" s="1"/>
  <c r="P84" i="20"/>
  <c r="R84" i="20"/>
  <c r="S84" i="20" s="1"/>
  <c r="P62" i="20"/>
  <c r="O63" i="20"/>
  <c r="R62" i="20"/>
  <c r="S62" i="20" s="1"/>
  <c r="P84" i="19"/>
  <c r="R84" i="19"/>
  <c r="S84" i="19" s="1"/>
  <c r="P62" i="19"/>
  <c r="O63" i="19"/>
  <c r="R62" i="19"/>
  <c r="S62" i="19" s="1"/>
  <c r="R84" i="18"/>
  <c r="S84" i="18" s="1"/>
  <c r="P84" i="18"/>
  <c r="P62" i="18"/>
  <c r="O63" i="18"/>
  <c r="R62" i="18"/>
  <c r="S62" i="18" s="1"/>
  <c r="R63" i="17"/>
  <c r="S63" i="17" s="1"/>
  <c r="P63" i="17"/>
  <c r="O64" i="17"/>
  <c r="P63" i="16"/>
  <c r="O64" i="16"/>
  <c r="R63" i="16"/>
  <c r="S63" i="16" s="1"/>
  <c r="R63" i="14"/>
  <c r="S63" i="14" s="1"/>
  <c r="O64" i="14"/>
  <c r="P63" i="14"/>
  <c r="R63" i="15"/>
  <c r="S63" i="15" s="1"/>
  <c r="P63" i="15"/>
  <c r="O64" i="15"/>
  <c r="P84" i="10"/>
  <c r="R84" i="10"/>
  <c r="S84" i="10" s="1"/>
  <c r="P62" i="10"/>
  <c r="R62" i="10"/>
  <c r="S62" i="10" s="1"/>
  <c r="O63" i="10"/>
  <c r="R84" i="9"/>
  <c r="S84" i="9" s="1"/>
  <c r="P84" i="9"/>
  <c r="P62" i="9"/>
  <c r="O63" i="9"/>
  <c r="R62" i="9"/>
  <c r="S62" i="9" s="1"/>
  <c r="P62" i="11"/>
  <c r="O63" i="11"/>
  <c r="R62" i="11"/>
  <c r="S62" i="11" s="1"/>
  <c r="P84" i="11"/>
  <c r="R84" i="11"/>
  <c r="S84" i="11" s="1"/>
  <c r="O64" i="12"/>
  <c r="R63" i="12"/>
  <c r="S63" i="12" s="1"/>
  <c r="P63" i="12"/>
  <c r="P84" i="13"/>
  <c r="R84" i="13"/>
  <c r="S84" i="13" s="1"/>
  <c r="O63" i="13"/>
  <c r="R62" i="13"/>
  <c r="S62" i="13" s="1"/>
  <c r="P62" i="13"/>
  <c r="R63" i="7"/>
  <c r="S63" i="7" s="1"/>
  <c r="O64" i="7"/>
  <c r="P63" i="7"/>
  <c r="P64" i="6"/>
  <c r="O65" i="6"/>
  <c r="R64" i="6"/>
  <c r="S64" i="6" s="1"/>
  <c r="D78" i="40"/>
  <c r="C79" i="40"/>
  <c r="F78" i="40"/>
  <c r="G78" i="40" s="1"/>
  <c r="D78" i="39"/>
  <c r="F78" i="39"/>
  <c r="G78" i="39" s="1"/>
  <c r="C79" i="39"/>
  <c r="D78" i="38"/>
  <c r="C79" i="38"/>
  <c r="F78" i="38"/>
  <c r="G78" i="38" s="1"/>
  <c r="D76" i="37"/>
  <c r="C77" i="37"/>
  <c r="F76" i="37"/>
  <c r="G76" i="37" s="1"/>
  <c r="C78" i="36"/>
  <c r="F77" i="36"/>
  <c r="G77" i="36" s="1"/>
  <c r="D77" i="36"/>
  <c r="D78" i="35"/>
  <c r="C79" i="35"/>
  <c r="F78" i="35"/>
  <c r="G78" i="35" s="1"/>
  <c r="D78" i="34"/>
  <c r="C79" i="34"/>
  <c r="F78" i="34"/>
  <c r="G78" i="34" s="1"/>
  <c r="D78" i="33"/>
  <c r="C79" i="33"/>
  <c r="F78" i="33"/>
  <c r="G78" i="33" s="1"/>
  <c r="D78" i="32"/>
  <c r="C79" i="32"/>
  <c r="F78" i="32"/>
  <c r="G78" i="32" s="1"/>
  <c r="C78" i="31"/>
  <c r="F77" i="31"/>
  <c r="G77" i="31" s="1"/>
  <c r="D77" i="31"/>
  <c r="D78" i="30"/>
  <c r="C79" i="30"/>
  <c r="F78" i="30"/>
  <c r="G78" i="30" s="1"/>
  <c r="C78" i="29"/>
  <c r="F77" i="29"/>
  <c r="G77" i="29" s="1"/>
  <c r="D77" i="29"/>
  <c r="D78" i="28"/>
  <c r="F78" i="28"/>
  <c r="G78" i="28" s="1"/>
  <c r="C79" i="28"/>
  <c r="D76" i="27"/>
  <c r="C77" i="27"/>
  <c r="F76" i="27"/>
  <c r="G76" i="27" s="1"/>
  <c r="D78" i="26"/>
  <c r="F78" i="26"/>
  <c r="G78" i="26" s="1"/>
  <c r="C79" i="26"/>
  <c r="C79" i="25"/>
  <c r="F78" i="25"/>
  <c r="G78" i="25" s="1"/>
  <c r="D78" i="25"/>
  <c r="D78" i="24"/>
  <c r="F78" i="24"/>
  <c r="G78" i="24" s="1"/>
  <c r="C79" i="24"/>
  <c r="C84" i="23"/>
  <c r="F83" i="23"/>
  <c r="G83" i="23" s="1"/>
  <c r="D83" i="23"/>
  <c r="D78" i="22"/>
  <c r="F78" i="22"/>
  <c r="G78" i="22" s="1"/>
  <c r="C79" i="22"/>
  <c r="D78" i="21"/>
  <c r="C79" i="21"/>
  <c r="F78" i="21"/>
  <c r="G78" i="21" s="1"/>
  <c r="D78" i="20"/>
  <c r="C79" i="20"/>
  <c r="F78" i="20"/>
  <c r="G78" i="20" s="1"/>
  <c r="D78" i="19"/>
  <c r="C79" i="19"/>
  <c r="F78" i="19"/>
  <c r="G78" i="19" s="1"/>
  <c r="D78" i="18"/>
  <c r="C79" i="18"/>
  <c r="F78" i="18"/>
  <c r="G78" i="18" s="1"/>
  <c r="D78" i="17"/>
  <c r="F78" i="17"/>
  <c r="G78" i="17" s="1"/>
  <c r="C79" i="17"/>
  <c r="D78" i="16"/>
  <c r="C79" i="16"/>
  <c r="F78" i="16"/>
  <c r="G78" i="16" s="1"/>
  <c r="D78" i="14"/>
  <c r="F78" i="14"/>
  <c r="G78" i="14" s="1"/>
  <c r="C79" i="14"/>
  <c r="C78" i="15"/>
  <c r="F77" i="15"/>
  <c r="G77" i="15" s="1"/>
  <c r="D77" i="15"/>
  <c r="D76" i="10"/>
  <c r="F76" i="10"/>
  <c r="G76" i="10" s="1"/>
  <c r="C77" i="10"/>
  <c r="D78" i="8"/>
  <c r="F78" i="8"/>
  <c r="G78" i="8" s="1"/>
  <c r="C79" i="8"/>
  <c r="D78" i="9"/>
  <c r="C79" i="9"/>
  <c r="F78" i="9"/>
  <c r="G78" i="9" s="1"/>
  <c r="D78" i="11"/>
  <c r="C79" i="11"/>
  <c r="F78" i="11"/>
  <c r="G78" i="11" s="1"/>
  <c r="D78" i="12"/>
  <c r="C79" i="12"/>
  <c r="F78" i="12"/>
  <c r="G78" i="12" s="1"/>
  <c r="D78" i="13"/>
  <c r="F78" i="13"/>
  <c r="G78" i="13" s="1"/>
  <c r="C79" i="13"/>
  <c r="D78" i="7"/>
  <c r="C79" i="7"/>
  <c r="F78" i="7"/>
  <c r="G78" i="7" s="1"/>
  <c r="D76" i="6"/>
  <c r="C77" i="6"/>
  <c r="F76" i="6"/>
  <c r="G76" i="6" s="1"/>
  <c r="D78" i="5"/>
  <c r="F78" i="5"/>
  <c r="G78" i="5" s="1"/>
  <c r="C79" i="5"/>
  <c r="D78" i="4"/>
  <c r="F78" i="4"/>
  <c r="G78" i="4" s="1"/>
  <c r="C79" i="4"/>
  <c r="D76" i="3"/>
  <c r="F76" i="3"/>
  <c r="G76" i="3" s="1"/>
  <c r="C77" i="3"/>
  <c r="P78" i="43"/>
  <c r="R78" i="43"/>
  <c r="S78" i="43" s="1"/>
  <c r="O79" i="43"/>
  <c r="J77" i="43"/>
  <c r="L77" i="43"/>
  <c r="M77" i="43" s="1"/>
  <c r="D78" i="43"/>
  <c r="F78" i="43"/>
  <c r="G78" i="43" s="1"/>
  <c r="C79" i="43"/>
  <c r="I78" i="43"/>
  <c r="L95" i="43"/>
  <c r="N95" i="43" s="1"/>
  <c r="L269" i="43" s="1"/>
  <c r="H45" i="43" s="1"/>
  <c r="U45" i="43" s="1"/>
  <c r="H46" i="43" s="1"/>
  <c r="DP9" i="2"/>
  <c r="DN10" i="2"/>
  <c r="N89" i="43"/>
  <c r="R89" i="43"/>
  <c r="O64" i="40" l="1"/>
  <c r="R63" i="40"/>
  <c r="S63" i="40" s="1"/>
  <c r="P63" i="40"/>
  <c r="R63" i="39"/>
  <c r="S63" i="39" s="1"/>
  <c r="P63" i="39"/>
  <c r="O64" i="39"/>
  <c r="P64" i="38"/>
  <c r="O65" i="38"/>
  <c r="R64" i="38"/>
  <c r="S64" i="38" s="1"/>
  <c r="R64" i="37"/>
  <c r="S64" i="37" s="1"/>
  <c r="P64" i="37"/>
  <c r="O65" i="37"/>
  <c r="R64" i="36"/>
  <c r="S64" i="36" s="1"/>
  <c r="O65" i="36"/>
  <c r="P64" i="36"/>
  <c r="P64" i="35"/>
  <c r="O65" i="35"/>
  <c r="R64" i="35"/>
  <c r="S64" i="35" s="1"/>
  <c r="P64" i="34"/>
  <c r="O65" i="34"/>
  <c r="R64" i="34"/>
  <c r="S64" i="34" s="1"/>
  <c r="O65" i="33"/>
  <c r="R64" i="33"/>
  <c r="S64" i="33" s="1"/>
  <c r="P64" i="33"/>
  <c r="P64" i="32"/>
  <c r="O65" i="32"/>
  <c r="R64" i="32"/>
  <c r="S64" i="32" s="1"/>
  <c r="R65" i="31"/>
  <c r="S65" i="31" s="1"/>
  <c r="P65" i="31"/>
  <c r="O66" i="31"/>
  <c r="P64" i="30"/>
  <c r="O65" i="30"/>
  <c r="R64" i="30"/>
  <c r="S64" i="30" s="1"/>
  <c r="O65" i="29"/>
  <c r="R64" i="29"/>
  <c r="S64" i="29" s="1"/>
  <c r="P64" i="29"/>
  <c r="O65" i="28"/>
  <c r="P64" i="28"/>
  <c r="R64" i="28"/>
  <c r="S64" i="28" s="1"/>
  <c r="P64" i="27"/>
  <c r="R64" i="27"/>
  <c r="S64" i="27" s="1"/>
  <c r="O65" i="27"/>
  <c r="P64" i="26"/>
  <c r="R64" i="26"/>
  <c r="S64" i="26" s="1"/>
  <c r="O65" i="26"/>
  <c r="P64" i="25"/>
  <c r="O65" i="25"/>
  <c r="R64" i="25"/>
  <c r="S64" i="25" s="1"/>
  <c r="R64" i="24"/>
  <c r="S64" i="24" s="1"/>
  <c r="O65" i="24"/>
  <c r="P64" i="24"/>
  <c r="P63" i="22"/>
  <c r="O64" i="22"/>
  <c r="R63" i="22"/>
  <c r="S63" i="22" s="1"/>
  <c r="R63" i="21"/>
  <c r="S63" i="21" s="1"/>
  <c r="P63" i="21"/>
  <c r="O64" i="21"/>
  <c r="O64" i="20"/>
  <c r="R63" i="20"/>
  <c r="S63" i="20" s="1"/>
  <c r="P63" i="20"/>
  <c r="O64" i="19"/>
  <c r="R63" i="19"/>
  <c r="S63" i="19" s="1"/>
  <c r="P63" i="19"/>
  <c r="O64" i="18"/>
  <c r="R63" i="18"/>
  <c r="S63" i="18" s="1"/>
  <c r="P63" i="18"/>
  <c r="R64" i="17"/>
  <c r="S64" i="17" s="1"/>
  <c r="O65" i="17"/>
  <c r="P64" i="17"/>
  <c r="P64" i="16"/>
  <c r="O65" i="16"/>
  <c r="R64" i="16"/>
  <c r="S64" i="16" s="1"/>
  <c r="R64" i="14"/>
  <c r="S64" i="14" s="1"/>
  <c r="O65" i="14"/>
  <c r="P64" i="14"/>
  <c r="R64" i="15"/>
  <c r="S64" i="15" s="1"/>
  <c r="P64" i="15"/>
  <c r="O65" i="15"/>
  <c r="P63" i="10"/>
  <c r="O64" i="10"/>
  <c r="R63" i="10"/>
  <c r="S63" i="10" s="1"/>
  <c r="O64" i="9"/>
  <c r="R63" i="9"/>
  <c r="S63" i="9" s="1"/>
  <c r="P63" i="9"/>
  <c r="O64" i="11"/>
  <c r="R63" i="11"/>
  <c r="S63" i="11" s="1"/>
  <c r="P63" i="11"/>
  <c r="P64" i="12"/>
  <c r="O65" i="12"/>
  <c r="R64" i="12"/>
  <c r="S64" i="12" s="1"/>
  <c r="O64" i="13"/>
  <c r="R63" i="13"/>
  <c r="S63" i="13" s="1"/>
  <c r="P63" i="13"/>
  <c r="P64" i="7"/>
  <c r="O65" i="7"/>
  <c r="R64" i="7"/>
  <c r="S64" i="7" s="1"/>
  <c r="O66" i="6"/>
  <c r="R65" i="6"/>
  <c r="S65" i="6" s="1"/>
  <c r="P65" i="6"/>
  <c r="C80" i="40"/>
  <c r="F79" i="40"/>
  <c r="G79" i="40" s="1"/>
  <c r="D79" i="40"/>
  <c r="C80" i="39"/>
  <c r="F79" i="39"/>
  <c r="G79" i="39" s="1"/>
  <c r="D79" i="39"/>
  <c r="C80" i="38"/>
  <c r="F79" i="38"/>
  <c r="G79" i="38" s="1"/>
  <c r="D79" i="38"/>
  <c r="C78" i="37"/>
  <c r="F77" i="37"/>
  <c r="G77" i="37" s="1"/>
  <c r="D77" i="37"/>
  <c r="C79" i="36"/>
  <c r="F78" i="36"/>
  <c r="G78" i="36" s="1"/>
  <c r="D78" i="36"/>
  <c r="C80" i="35"/>
  <c r="F79" i="35"/>
  <c r="G79" i="35" s="1"/>
  <c r="D79" i="35"/>
  <c r="C80" i="34"/>
  <c r="F79" i="34"/>
  <c r="G79" i="34" s="1"/>
  <c r="D79" i="34"/>
  <c r="C80" i="33"/>
  <c r="F79" i="33"/>
  <c r="G79" i="33" s="1"/>
  <c r="D79" i="33"/>
  <c r="C80" i="32"/>
  <c r="F79" i="32"/>
  <c r="G79" i="32" s="1"/>
  <c r="D79" i="32"/>
  <c r="C79" i="31"/>
  <c r="F78" i="31"/>
  <c r="G78" i="31" s="1"/>
  <c r="D78" i="31"/>
  <c r="C80" i="30"/>
  <c r="F79" i="30"/>
  <c r="G79" i="30" s="1"/>
  <c r="D79" i="30"/>
  <c r="C79" i="29"/>
  <c r="F78" i="29"/>
  <c r="G78" i="29" s="1"/>
  <c r="D78" i="29"/>
  <c r="C80" i="28"/>
  <c r="F79" i="28"/>
  <c r="G79" i="28" s="1"/>
  <c r="D79" i="28"/>
  <c r="C78" i="27"/>
  <c r="D77" i="27"/>
  <c r="F77" i="27"/>
  <c r="G77" i="27" s="1"/>
  <c r="D79" i="26"/>
  <c r="C80" i="26"/>
  <c r="F79" i="26"/>
  <c r="G79" i="26" s="1"/>
  <c r="C80" i="25"/>
  <c r="F79" i="25"/>
  <c r="G79" i="25" s="1"/>
  <c r="D79" i="25"/>
  <c r="C80" i="24"/>
  <c r="F79" i="24"/>
  <c r="G79" i="24" s="1"/>
  <c r="D79" i="24"/>
  <c r="C85" i="23"/>
  <c r="F84" i="23"/>
  <c r="G84" i="23" s="1"/>
  <c r="D84" i="23"/>
  <c r="C80" i="22"/>
  <c r="F79" i="22"/>
  <c r="G79" i="22" s="1"/>
  <c r="D79" i="22"/>
  <c r="C80" i="21"/>
  <c r="D79" i="21"/>
  <c r="F79" i="21"/>
  <c r="G79" i="21" s="1"/>
  <c r="C80" i="20"/>
  <c r="F79" i="20"/>
  <c r="G79" i="20" s="1"/>
  <c r="D79" i="20"/>
  <c r="C80" i="19"/>
  <c r="F79" i="19"/>
  <c r="G79" i="19" s="1"/>
  <c r="D79" i="19"/>
  <c r="C80" i="18"/>
  <c r="F79" i="18"/>
  <c r="G79" i="18" s="1"/>
  <c r="D79" i="18"/>
  <c r="C80" i="17"/>
  <c r="F79" i="17"/>
  <c r="G79" i="17" s="1"/>
  <c r="D79" i="17"/>
  <c r="C80" i="16"/>
  <c r="F79" i="16"/>
  <c r="G79" i="16" s="1"/>
  <c r="D79" i="16"/>
  <c r="C80" i="14"/>
  <c r="F79" i="14"/>
  <c r="G79" i="14" s="1"/>
  <c r="D79" i="14"/>
  <c r="C79" i="15"/>
  <c r="F78" i="15"/>
  <c r="G78" i="15" s="1"/>
  <c r="D78" i="15"/>
  <c r="C78" i="10"/>
  <c r="F77" i="10"/>
  <c r="G77" i="10" s="1"/>
  <c r="D77" i="10"/>
  <c r="C80" i="8"/>
  <c r="F79" i="8"/>
  <c r="G79" i="8" s="1"/>
  <c r="D79" i="8"/>
  <c r="C80" i="9"/>
  <c r="F79" i="9"/>
  <c r="G79" i="9" s="1"/>
  <c r="D79" i="9"/>
  <c r="C80" i="11"/>
  <c r="F79" i="11"/>
  <c r="G79" i="11" s="1"/>
  <c r="D79" i="11"/>
  <c r="C80" i="12"/>
  <c r="F79" i="12"/>
  <c r="G79" i="12" s="1"/>
  <c r="D79" i="12"/>
  <c r="C80" i="13"/>
  <c r="F79" i="13"/>
  <c r="G79" i="13" s="1"/>
  <c r="D79" i="13"/>
  <c r="C80" i="7"/>
  <c r="F79" i="7"/>
  <c r="G79" i="7" s="1"/>
  <c r="D79" i="7"/>
  <c r="C78" i="6"/>
  <c r="D77" i="6"/>
  <c r="F77" i="6"/>
  <c r="G77" i="6" s="1"/>
  <c r="C80" i="5"/>
  <c r="D79" i="5"/>
  <c r="F79" i="5"/>
  <c r="G79" i="5" s="1"/>
  <c r="C80" i="4"/>
  <c r="D79" i="4"/>
  <c r="F79" i="4"/>
  <c r="G79" i="4" s="1"/>
  <c r="C78" i="3"/>
  <c r="F77" i="3"/>
  <c r="G77" i="3" s="1"/>
  <c r="D77" i="3"/>
  <c r="L78" i="43"/>
  <c r="M78" i="43" s="1"/>
  <c r="J78" i="43"/>
  <c r="C80" i="43"/>
  <c r="I79" i="43"/>
  <c r="F79" i="43"/>
  <c r="G79" i="43" s="1"/>
  <c r="D79" i="43"/>
  <c r="O80" i="43"/>
  <c r="R79" i="43"/>
  <c r="S79" i="43" s="1"/>
  <c r="P79" i="43"/>
  <c r="DP10" i="2"/>
  <c r="DN11" i="2"/>
  <c r="P64" i="40" l="1"/>
  <c r="R64" i="40"/>
  <c r="S64" i="40" s="1"/>
  <c r="O65" i="40"/>
  <c r="O65" i="39"/>
  <c r="R64" i="39"/>
  <c r="S64" i="39" s="1"/>
  <c r="P64" i="39"/>
  <c r="R65" i="38"/>
  <c r="S65" i="38" s="1"/>
  <c r="P65" i="38"/>
  <c r="O66" i="38"/>
  <c r="O66" i="37"/>
  <c r="R65" i="37"/>
  <c r="S65" i="37" s="1"/>
  <c r="P65" i="37"/>
  <c r="O66" i="36"/>
  <c r="R65" i="36"/>
  <c r="S65" i="36" s="1"/>
  <c r="P65" i="36"/>
  <c r="R65" i="35"/>
  <c r="S65" i="35" s="1"/>
  <c r="O66" i="35"/>
  <c r="P65" i="35"/>
  <c r="O66" i="34"/>
  <c r="R65" i="34"/>
  <c r="S65" i="34" s="1"/>
  <c r="P65" i="34"/>
  <c r="P65" i="33"/>
  <c r="R65" i="33"/>
  <c r="S65" i="33" s="1"/>
  <c r="O66" i="33"/>
  <c r="O66" i="32"/>
  <c r="R65" i="32"/>
  <c r="S65" i="32" s="1"/>
  <c r="P65" i="32"/>
  <c r="R66" i="31"/>
  <c r="S66" i="31" s="1"/>
  <c r="O67" i="31"/>
  <c r="P66" i="31"/>
  <c r="P65" i="30"/>
  <c r="O66" i="30"/>
  <c r="R65" i="30"/>
  <c r="S65" i="30" s="1"/>
  <c r="P65" i="29"/>
  <c r="O66" i="29"/>
  <c r="R65" i="29"/>
  <c r="S65" i="29" s="1"/>
  <c r="O66" i="28"/>
  <c r="R65" i="28"/>
  <c r="S65" i="28" s="1"/>
  <c r="P65" i="28"/>
  <c r="O66" i="27"/>
  <c r="P65" i="27"/>
  <c r="R65" i="27"/>
  <c r="S65" i="27" s="1"/>
  <c r="O66" i="26"/>
  <c r="R65" i="26"/>
  <c r="S65" i="26" s="1"/>
  <c r="P65" i="26"/>
  <c r="O66" i="25"/>
  <c r="R65" i="25"/>
  <c r="S65" i="25" s="1"/>
  <c r="P65" i="25"/>
  <c r="P65" i="24"/>
  <c r="O66" i="24"/>
  <c r="R65" i="24"/>
  <c r="S65" i="24" s="1"/>
  <c r="O65" i="22"/>
  <c r="P64" i="22"/>
  <c r="R64" i="22"/>
  <c r="S64" i="22" s="1"/>
  <c r="P64" i="21"/>
  <c r="O65" i="21"/>
  <c r="R64" i="21"/>
  <c r="S64" i="21" s="1"/>
  <c r="R64" i="20"/>
  <c r="S64" i="20" s="1"/>
  <c r="P64" i="20"/>
  <c r="O65" i="20"/>
  <c r="P64" i="19"/>
  <c r="O65" i="19"/>
  <c r="R64" i="19"/>
  <c r="S64" i="19" s="1"/>
  <c r="R64" i="18"/>
  <c r="S64" i="18" s="1"/>
  <c r="P64" i="18"/>
  <c r="O65" i="18"/>
  <c r="R65" i="17"/>
  <c r="S65" i="17" s="1"/>
  <c r="P65" i="17"/>
  <c r="O66" i="17"/>
  <c r="R65" i="16"/>
  <c r="S65" i="16" s="1"/>
  <c r="O66" i="16"/>
  <c r="P65" i="16"/>
  <c r="R65" i="14"/>
  <c r="S65" i="14" s="1"/>
  <c r="P65" i="14"/>
  <c r="O66" i="14"/>
  <c r="O66" i="15"/>
  <c r="R65" i="15"/>
  <c r="S65" i="15" s="1"/>
  <c r="P65" i="15"/>
  <c r="O65" i="10"/>
  <c r="P64" i="10"/>
  <c r="R64" i="10"/>
  <c r="S64" i="10" s="1"/>
  <c r="R64" i="9"/>
  <c r="S64" i="9" s="1"/>
  <c r="P64" i="9"/>
  <c r="O65" i="9"/>
  <c r="O65" i="11"/>
  <c r="R64" i="11"/>
  <c r="S64" i="11" s="1"/>
  <c r="P64" i="11"/>
  <c r="O66" i="12"/>
  <c r="R65" i="12"/>
  <c r="S65" i="12" s="1"/>
  <c r="P65" i="12"/>
  <c r="P64" i="13"/>
  <c r="R64" i="13"/>
  <c r="S64" i="13" s="1"/>
  <c r="O65" i="13"/>
  <c r="O66" i="7"/>
  <c r="R65" i="7"/>
  <c r="S65" i="7" s="1"/>
  <c r="P65" i="7"/>
  <c r="R66" i="6"/>
  <c r="S66" i="6" s="1"/>
  <c r="P66" i="6"/>
  <c r="O67" i="6"/>
  <c r="D80" i="40"/>
  <c r="C81" i="40"/>
  <c r="F80" i="40"/>
  <c r="G80" i="40" s="1"/>
  <c r="D80" i="39"/>
  <c r="F80" i="39"/>
  <c r="G80" i="39" s="1"/>
  <c r="C81" i="39"/>
  <c r="D80" i="38"/>
  <c r="C81" i="38"/>
  <c r="F80" i="38"/>
  <c r="G80" i="38" s="1"/>
  <c r="D78" i="37"/>
  <c r="C79" i="37"/>
  <c r="F78" i="37"/>
  <c r="G78" i="37" s="1"/>
  <c r="C80" i="36"/>
  <c r="F79" i="36"/>
  <c r="G79" i="36" s="1"/>
  <c r="D79" i="36"/>
  <c r="D80" i="35"/>
  <c r="C81" i="35"/>
  <c r="F80" i="35"/>
  <c r="G80" i="35" s="1"/>
  <c r="D80" i="34"/>
  <c r="C81" i="34"/>
  <c r="F80" i="34"/>
  <c r="G80" i="34" s="1"/>
  <c r="D80" i="33"/>
  <c r="C81" i="33"/>
  <c r="F80" i="33"/>
  <c r="G80" i="33" s="1"/>
  <c r="D80" i="32"/>
  <c r="C81" i="32"/>
  <c r="F80" i="32"/>
  <c r="G80" i="32" s="1"/>
  <c r="C80" i="31"/>
  <c r="F79" i="31"/>
  <c r="G79" i="31" s="1"/>
  <c r="D79" i="31"/>
  <c r="D80" i="30"/>
  <c r="C81" i="30"/>
  <c r="F80" i="30"/>
  <c r="G80" i="30" s="1"/>
  <c r="C80" i="29"/>
  <c r="F79" i="29"/>
  <c r="G79" i="29" s="1"/>
  <c r="D79" i="29"/>
  <c r="D80" i="28"/>
  <c r="F80" i="28"/>
  <c r="G80" i="28" s="1"/>
  <c r="C81" i="28"/>
  <c r="D78" i="27"/>
  <c r="C79" i="27"/>
  <c r="F78" i="27"/>
  <c r="G78" i="27" s="1"/>
  <c r="D80" i="26"/>
  <c r="F80" i="26"/>
  <c r="G80" i="26" s="1"/>
  <c r="C81" i="26"/>
  <c r="D80" i="25"/>
  <c r="C81" i="25"/>
  <c r="F80" i="25"/>
  <c r="G80" i="25" s="1"/>
  <c r="D80" i="24"/>
  <c r="F80" i="24"/>
  <c r="G80" i="24" s="1"/>
  <c r="C81" i="24"/>
  <c r="C86" i="23"/>
  <c r="F85" i="23"/>
  <c r="G85" i="23" s="1"/>
  <c r="D85" i="23"/>
  <c r="D80" i="22"/>
  <c r="F80" i="22"/>
  <c r="G80" i="22" s="1"/>
  <c r="C81" i="22"/>
  <c r="D80" i="21"/>
  <c r="C81" i="21"/>
  <c r="F80" i="21"/>
  <c r="G80" i="21" s="1"/>
  <c r="D80" i="20"/>
  <c r="C81" i="20"/>
  <c r="F80" i="20"/>
  <c r="G80" i="20" s="1"/>
  <c r="D80" i="19"/>
  <c r="C81" i="19"/>
  <c r="F80" i="19"/>
  <c r="G80" i="19" s="1"/>
  <c r="D80" i="18"/>
  <c r="C81" i="18"/>
  <c r="F80" i="18"/>
  <c r="G80" i="18" s="1"/>
  <c r="D80" i="17"/>
  <c r="F80" i="17"/>
  <c r="G80" i="17" s="1"/>
  <c r="C81" i="17"/>
  <c r="D80" i="16"/>
  <c r="C81" i="16"/>
  <c r="F80" i="16"/>
  <c r="G80" i="16" s="1"/>
  <c r="D80" i="14"/>
  <c r="F80" i="14"/>
  <c r="G80" i="14" s="1"/>
  <c r="C81" i="14"/>
  <c r="C80" i="15"/>
  <c r="F79" i="15"/>
  <c r="G79" i="15" s="1"/>
  <c r="D79" i="15"/>
  <c r="D78" i="10"/>
  <c r="F78" i="10"/>
  <c r="G78" i="10" s="1"/>
  <c r="C79" i="10"/>
  <c r="D80" i="8"/>
  <c r="F80" i="8"/>
  <c r="G80" i="8" s="1"/>
  <c r="C81" i="8"/>
  <c r="D80" i="9"/>
  <c r="C81" i="9"/>
  <c r="F80" i="9"/>
  <c r="G80" i="9" s="1"/>
  <c r="D80" i="11"/>
  <c r="C81" i="11"/>
  <c r="F80" i="11"/>
  <c r="G80" i="11" s="1"/>
  <c r="D80" i="12"/>
  <c r="C81" i="12"/>
  <c r="F80" i="12"/>
  <c r="G80" i="12" s="1"/>
  <c r="D80" i="13"/>
  <c r="F80" i="13"/>
  <c r="G80" i="13" s="1"/>
  <c r="C81" i="13"/>
  <c r="D80" i="7"/>
  <c r="C81" i="7"/>
  <c r="F80" i="7"/>
  <c r="G80" i="7" s="1"/>
  <c r="D78" i="6"/>
  <c r="C79" i="6"/>
  <c r="F78" i="6"/>
  <c r="G78" i="6" s="1"/>
  <c r="D80" i="5"/>
  <c r="F80" i="5"/>
  <c r="G80" i="5" s="1"/>
  <c r="C81" i="5"/>
  <c r="D80" i="4"/>
  <c r="F80" i="4"/>
  <c r="G80" i="4" s="1"/>
  <c r="C81" i="4"/>
  <c r="D78" i="3"/>
  <c r="F78" i="3"/>
  <c r="G78" i="3" s="1"/>
  <c r="C79" i="3"/>
  <c r="P80" i="43"/>
  <c r="R80" i="43"/>
  <c r="S80" i="43" s="1"/>
  <c r="O81" i="43"/>
  <c r="J79" i="43"/>
  <c r="L79" i="43"/>
  <c r="M79" i="43" s="1"/>
  <c r="D80" i="43"/>
  <c r="F80" i="43"/>
  <c r="G80" i="43" s="1"/>
  <c r="C81" i="43"/>
  <c r="I80" i="43"/>
  <c r="DP11" i="2"/>
  <c r="DN12" i="2"/>
  <c r="I89" i="43"/>
  <c r="O66" i="40" l="1"/>
  <c r="R65" i="40"/>
  <c r="S65" i="40" s="1"/>
  <c r="P65" i="40"/>
  <c r="P65" i="39"/>
  <c r="O66" i="39"/>
  <c r="R65" i="39"/>
  <c r="S65" i="39" s="1"/>
  <c r="P66" i="38"/>
  <c r="O67" i="38"/>
  <c r="R66" i="38"/>
  <c r="S66" i="38" s="1"/>
  <c r="P66" i="37"/>
  <c r="O67" i="37"/>
  <c r="R66" i="37"/>
  <c r="S66" i="37" s="1"/>
  <c r="P66" i="36"/>
  <c r="O67" i="36"/>
  <c r="R66" i="36"/>
  <c r="S66" i="36" s="1"/>
  <c r="R66" i="35"/>
  <c r="S66" i="35" s="1"/>
  <c r="P66" i="35"/>
  <c r="O67" i="35"/>
  <c r="P66" i="34"/>
  <c r="O67" i="34"/>
  <c r="R66" i="34"/>
  <c r="S66" i="34" s="1"/>
  <c r="O67" i="33"/>
  <c r="R66" i="33"/>
  <c r="S66" i="33" s="1"/>
  <c r="P66" i="33"/>
  <c r="O67" i="32"/>
  <c r="R66" i="32"/>
  <c r="S66" i="32" s="1"/>
  <c r="P66" i="32"/>
  <c r="R67" i="31"/>
  <c r="S67" i="31" s="1"/>
  <c r="P67" i="31"/>
  <c r="R66" i="30"/>
  <c r="S66" i="30" s="1"/>
  <c r="O67" i="30"/>
  <c r="P66" i="30"/>
  <c r="O67" i="29"/>
  <c r="R66" i="29"/>
  <c r="S66" i="29" s="1"/>
  <c r="P66" i="29"/>
  <c r="P66" i="28"/>
  <c r="R66" i="28"/>
  <c r="S66" i="28" s="1"/>
  <c r="O67" i="28"/>
  <c r="P66" i="27"/>
  <c r="O67" i="27"/>
  <c r="R66" i="27"/>
  <c r="S66" i="27" s="1"/>
  <c r="P66" i="26"/>
  <c r="R66" i="26"/>
  <c r="S66" i="26" s="1"/>
  <c r="O67" i="26"/>
  <c r="R66" i="25"/>
  <c r="S66" i="25" s="1"/>
  <c r="P66" i="25"/>
  <c r="O67" i="25"/>
  <c r="P66" i="24"/>
  <c r="R66" i="24"/>
  <c r="S66" i="24" s="1"/>
  <c r="O67" i="24"/>
  <c r="O66" i="22"/>
  <c r="P65" i="22"/>
  <c r="R65" i="22"/>
  <c r="S65" i="22" s="1"/>
  <c r="P65" i="21"/>
  <c r="R65" i="21"/>
  <c r="S65" i="21" s="1"/>
  <c r="O66" i="21"/>
  <c r="P65" i="20"/>
  <c r="R65" i="20"/>
  <c r="S65" i="20" s="1"/>
  <c r="O66" i="20"/>
  <c r="O66" i="19"/>
  <c r="R65" i="19"/>
  <c r="S65" i="19" s="1"/>
  <c r="P65" i="19"/>
  <c r="R65" i="18"/>
  <c r="S65" i="18" s="1"/>
  <c r="O66" i="18"/>
  <c r="P65" i="18"/>
  <c r="P66" i="17"/>
  <c r="R66" i="17"/>
  <c r="S66" i="17" s="1"/>
  <c r="O67" i="17"/>
  <c r="P66" i="16"/>
  <c r="O67" i="16"/>
  <c r="R66" i="16"/>
  <c r="S66" i="16" s="1"/>
  <c r="P66" i="14"/>
  <c r="R66" i="14"/>
  <c r="S66" i="14" s="1"/>
  <c r="O67" i="14"/>
  <c r="R66" i="15"/>
  <c r="S66" i="15" s="1"/>
  <c r="P66" i="15"/>
  <c r="O67" i="15"/>
  <c r="P65" i="10"/>
  <c r="O66" i="10"/>
  <c r="R65" i="10"/>
  <c r="S65" i="10" s="1"/>
  <c r="P65" i="9"/>
  <c r="R65" i="9"/>
  <c r="S65" i="9" s="1"/>
  <c r="O66" i="9"/>
  <c r="O66" i="11"/>
  <c r="R65" i="11"/>
  <c r="S65" i="11" s="1"/>
  <c r="P65" i="11"/>
  <c r="P66" i="12"/>
  <c r="R66" i="12"/>
  <c r="S66" i="12" s="1"/>
  <c r="O67" i="12"/>
  <c r="R65" i="13"/>
  <c r="S65" i="13" s="1"/>
  <c r="P65" i="13"/>
  <c r="O66" i="13"/>
  <c r="R66" i="7"/>
  <c r="S66" i="7" s="1"/>
  <c r="P66" i="7"/>
  <c r="O67" i="7"/>
  <c r="P67" i="6"/>
  <c r="R67" i="6"/>
  <c r="S67" i="6" s="1"/>
  <c r="C82" i="40"/>
  <c r="F81" i="40"/>
  <c r="G81" i="40" s="1"/>
  <c r="D81" i="40"/>
  <c r="C82" i="39"/>
  <c r="F81" i="39"/>
  <c r="G81" i="39" s="1"/>
  <c r="D81" i="39"/>
  <c r="C82" i="38"/>
  <c r="F81" i="38"/>
  <c r="G81" i="38" s="1"/>
  <c r="D81" i="38"/>
  <c r="C80" i="37"/>
  <c r="F79" i="37"/>
  <c r="G79" i="37" s="1"/>
  <c r="D79" i="37"/>
  <c r="C81" i="36"/>
  <c r="F80" i="36"/>
  <c r="G80" i="36" s="1"/>
  <c r="D80" i="36"/>
  <c r="C82" i="35"/>
  <c r="F81" i="35"/>
  <c r="G81" i="35" s="1"/>
  <c r="D81" i="35"/>
  <c r="C82" i="34"/>
  <c r="F81" i="34"/>
  <c r="G81" i="34" s="1"/>
  <c r="D81" i="34"/>
  <c r="C82" i="33"/>
  <c r="F81" i="33"/>
  <c r="G81" i="33" s="1"/>
  <c r="D81" i="33"/>
  <c r="C82" i="32"/>
  <c r="F81" i="32"/>
  <c r="G81" i="32" s="1"/>
  <c r="D81" i="32"/>
  <c r="C81" i="31"/>
  <c r="F80" i="31"/>
  <c r="G80" i="31" s="1"/>
  <c r="D80" i="31"/>
  <c r="C82" i="30"/>
  <c r="F81" i="30"/>
  <c r="G81" i="30" s="1"/>
  <c r="D81" i="30"/>
  <c r="C81" i="29"/>
  <c r="F80" i="29"/>
  <c r="G80" i="29" s="1"/>
  <c r="D80" i="29"/>
  <c r="C82" i="28"/>
  <c r="F81" i="28"/>
  <c r="G81" i="28" s="1"/>
  <c r="D81" i="28"/>
  <c r="C80" i="27"/>
  <c r="D79" i="27"/>
  <c r="F79" i="27"/>
  <c r="G79" i="27" s="1"/>
  <c r="D81" i="26"/>
  <c r="C82" i="26"/>
  <c r="F81" i="26"/>
  <c r="G81" i="26" s="1"/>
  <c r="C82" i="25"/>
  <c r="F81" i="25"/>
  <c r="G81" i="25" s="1"/>
  <c r="D81" i="25"/>
  <c r="C82" i="24"/>
  <c r="F81" i="24"/>
  <c r="G81" i="24" s="1"/>
  <c r="D81" i="24"/>
  <c r="C87" i="23"/>
  <c r="F86" i="23"/>
  <c r="G86" i="23" s="1"/>
  <c r="D86" i="23"/>
  <c r="C82" i="22"/>
  <c r="F81" i="22"/>
  <c r="G81" i="22" s="1"/>
  <c r="D81" i="22"/>
  <c r="C82" i="21"/>
  <c r="D81" i="21"/>
  <c r="F81" i="21"/>
  <c r="G81" i="21" s="1"/>
  <c r="C82" i="20"/>
  <c r="F81" i="20"/>
  <c r="G81" i="20" s="1"/>
  <c r="D81" i="20"/>
  <c r="C82" i="19"/>
  <c r="F81" i="19"/>
  <c r="G81" i="19" s="1"/>
  <c r="D81" i="19"/>
  <c r="C82" i="18"/>
  <c r="F81" i="18"/>
  <c r="G81" i="18" s="1"/>
  <c r="D81" i="18"/>
  <c r="C82" i="17"/>
  <c r="F81" i="17"/>
  <c r="G81" i="17" s="1"/>
  <c r="D81" i="17"/>
  <c r="C82" i="16"/>
  <c r="F81" i="16"/>
  <c r="G81" i="16" s="1"/>
  <c r="D81" i="16"/>
  <c r="C82" i="14"/>
  <c r="F81" i="14"/>
  <c r="G81" i="14" s="1"/>
  <c r="D81" i="14"/>
  <c r="D80" i="15"/>
  <c r="C81" i="15"/>
  <c r="F80" i="15"/>
  <c r="G80" i="15" s="1"/>
  <c r="C80" i="10"/>
  <c r="F79" i="10"/>
  <c r="G79" i="10" s="1"/>
  <c r="D79" i="10"/>
  <c r="C82" i="8"/>
  <c r="F81" i="8"/>
  <c r="G81" i="8" s="1"/>
  <c r="D81" i="8"/>
  <c r="C82" i="9"/>
  <c r="F81" i="9"/>
  <c r="G81" i="9" s="1"/>
  <c r="D81" i="9"/>
  <c r="C82" i="11"/>
  <c r="F81" i="11"/>
  <c r="G81" i="11" s="1"/>
  <c r="D81" i="11"/>
  <c r="C82" i="12"/>
  <c r="F81" i="12"/>
  <c r="G81" i="12" s="1"/>
  <c r="D81" i="12"/>
  <c r="C82" i="13"/>
  <c r="F81" i="13"/>
  <c r="G81" i="13" s="1"/>
  <c r="D81" i="13"/>
  <c r="C82" i="7"/>
  <c r="F81" i="7"/>
  <c r="G81" i="7" s="1"/>
  <c r="D81" i="7"/>
  <c r="D79" i="6"/>
  <c r="C80" i="6"/>
  <c r="F79" i="6"/>
  <c r="G79" i="6" s="1"/>
  <c r="D81" i="5"/>
  <c r="C82" i="5"/>
  <c r="F81" i="5"/>
  <c r="G81" i="5" s="1"/>
  <c r="C82" i="4"/>
  <c r="F81" i="4"/>
  <c r="G81" i="4" s="1"/>
  <c r="D81" i="4"/>
  <c r="C80" i="3"/>
  <c r="F79" i="3"/>
  <c r="G79" i="3" s="1"/>
  <c r="D79" i="3"/>
  <c r="C82" i="43"/>
  <c r="I81" i="43"/>
  <c r="F81" i="43"/>
  <c r="G81" i="43" s="1"/>
  <c r="D81" i="43"/>
  <c r="O82" i="43"/>
  <c r="R81" i="43"/>
  <c r="S81" i="43" s="1"/>
  <c r="P81" i="43"/>
  <c r="L80" i="43"/>
  <c r="M80" i="43" s="1"/>
  <c r="J80" i="43"/>
  <c r="DP12" i="2"/>
  <c r="DN13" i="2"/>
  <c r="Q89" i="43"/>
  <c r="M89" i="43"/>
  <c r="P66" i="40" l="1"/>
  <c r="R66" i="40"/>
  <c r="S66" i="40" s="1"/>
  <c r="O67" i="40"/>
  <c r="P66" i="39"/>
  <c r="R66" i="39"/>
  <c r="S66" i="39" s="1"/>
  <c r="O67" i="39"/>
  <c r="P67" i="38"/>
  <c r="R67" i="38"/>
  <c r="S67" i="38" s="1"/>
  <c r="P67" i="37"/>
  <c r="R67" i="37"/>
  <c r="S67" i="37" s="1"/>
  <c r="R67" i="36"/>
  <c r="S67" i="36" s="1"/>
  <c r="P67" i="36"/>
  <c r="R67" i="35"/>
  <c r="S67" i="35" s="1"/>
  <c r="P67" i="35"/>
  <c r="P67" i="34"/>
  <c r="R67" i="34"/>
  <c r="S67" i="34" s="1"/>
  <c r="P67" i="33"/>
  <c r="R67" i="33"/>
  <c r="S67" i="33" s="1"/>
  <c r="R67" i="32"/>
  <c r="S67" i="32" s="1"/>
  <c r="P67" i="32"/>
  <c r="R67" i="30"/>
  <c r="S67" i="30" s="1"/>
  <c r="P67" i="30"/>
  <c r="R67" i="29"/>
  <c r="S67" i="29" s="1"/>
  <c r="P67" i="29"/>
  <c r="R67" i="28"/>
  <c r="S67" i="28" s="1"/>
  <c r="P67" i="28"/>
  <c r="R67" i="27"/>
  <c r="S67" i="27" s="1"/>
  <c r="P67" i="27"/>
  <c r="R67" i="26"/>
  <c r="S67" i="26" s="1"/>
  <c r="P67" i="26"/>
  <c r="P67" i="25"/>
  <c r="R67" i="25"/>
  <c r="S67" i="25" s="1"/>
  <c r="R67" i="24"/>
  <c r="S67" i="24" s="1"/>
  <c r="P67" i="24"/>
  <c r="P66" i="22"/>
  <c r="O67" i="22"/>
  <c r="R66" i="22"/>
  <c r="S66" i="22" s="1"/>
  <c r="O67" i="21"/>
  <c r="R66" i="21"/>
  <c r="S66" i="21" s="1"/>
  <c r="P66" i="21"/>
  <c r="P66" i="20"/>
  <c r="O67" i="20"/>
  <c r="R66" i="20"/>
  <c r="S66" i="20" s="1"/>
  <c r="P66" i="19"/>
  <c r="O67" i="19"/>
  <c r="R66" i="19"/>
  <c r="S66" i="19" s="1"/>
  <c r="R66" i="18"/>
  <c r="S66" i="18" s="1"/>
  <c r="P66" i="18"/>
  <c r="O67" i="18"/>
  <c r="R67" i="17"/>
  <c r="S67" i="17" s="1"/>
  <c r="P67" i="17"/>
  <c r="R67" i="16"/>
  <c r="S67" i="16" s="1"/>
  <c r="P67" i="16"/>
  <c r="R67" i="14"/>
  <c r="S67" i="14" s="1"/>
  <c r="P67" i="14"/>
  <c r="R67" i="15"/>
  <c r="S67" i="15" s="1"/>
  <c r="P67" i="15"/>
  <c r="R66" i="10"/>
  <c r="S66" i="10" s="1"/>
  <c r="P66" i="10"/>
  <c r="O67" i="10"/>
  <c r="O67" i="9"/>
  <c r="R66" i="9"/>
  <c r="S66" i="9" s="1"/>
  <c r="P66" i="9"/>
  <c r="O67" i="11"/>
  <c r="R66" i="11"/>
  <c r="S66" i="11" s="1"/>
  <c r="P66" i="11"/>
  <c r="P67" i="12"/>
  <c r="R67" i="12"/>
  <c r="S67" i="12" s="1"/>
  <c r="P66" i="13"/>
  <c r="R66" i="13"/>
  <c r="S66" i="13" s="1"/>
  <c r="O67" i="13"/>
  <c r="R67" i="7"/>
  <c r="S67" i="7" s="1"/>
  <c r="P67" i="7"/>
  <c r="D82" i="40"/>
  <c r="D85" i="40" s="1"/>
  <c r="E59" i="40" s="1"/>
  <c r="E50" i="40" s="1"/>
  <c r="F82" i="40"/>
  <c r="G82" i="40" s="1"/>
  <c r="G85" i="40" s="1"/>
  <c r="D82" i="39"/>
  <c r="D85" i="39" s="1"/>
  <c r="E59" i="39" s="1"/>
  <c r="E50" i="39" s="1"/>
  <c r="F82" i="39"/>
  <c r="G82" i="39" s="1"/>
  <c r="G85" i="39" s="1"/>
  <c r="D82" i="38"/>
  <c r="D85" i="38" s="1"/>
  <c r="E59" i="38" s="1"/>
  <c r="E50" i="38" s="1"/>
  <c r="F82" i="38"/>
  <c r="G82" i="38" s="1"/>
  <c r="G85" i="38" s="1"/>
  <c r="D80" i="37"/>
  <c r="C81" i="37"/>
  <c r="F80" i="37"/>
  <c r="G80" i="37" s="1"/>
  <c r="C82" i="36"/>
  <c r="F81" i="36"/>
  <c r="G81" i="36" s="1"/>
  <c r="D81" i="36"/>
  <c r="D82" i="35"/>
  <c r="D85" i="35" s="1"/>
  <c r="E59" i="35" s="1"/>
  <c r="E50" i="35" s="1"/>
  <c r="F82" i="35"/>
  <c r="G82" i="35" s="1"/>
  <c r="G85" i="35" s="1"/>
  <c r="D82" i="34"/>
  <c r="D85" i="34" s="1"/>
  <c r="E59" i="34" s="1"/>
  <c r="E50" i="34" s="1"/>
  <c r="F82" i="34"/>
  <c r="G82" i="34" s="1"/>
  <c r="G85" i="34" s="1"/>
  <c r="D82" i="33"/>
  <c r="D85" i="33" s="1"/>
  <c r="E59" i="33" s="1"/>
  <c r="E50" i="33" s="1"/>
  <c r="F82" i="33"/>
  <c r="G82" i="33" s="1"/>
  <c r="G85" i="33" s="1"/>
  <c r="D82" i="32"/>
  <c r="D85" i="32" s="1"/>
  <c r="E59" i="32" s="1"/>
  <c r="E50" i="32" s="1"/>
  <c r="F82" i="32"/>
  <c r="G82" i="32" s="1"/>
  <c r="G85" i="32" s="1"/>
  <c r="C82" i="31"/>
  <c r="F81" i="31"/>
  <c r="G81" i="31" s="1"/>
  <c r="D81" i="31"/>
  <c r="D82" i="30"/>
  <c r="D85" i="30" s="1"/>
  <c r="E59" i="30" s="1"/>
  <c r="E50" i="30" s="1"/>
  <c r="F82" i="30"/>
  <c r="G82" i="30" s="1"/>
  <c r="G85" i="30" s="1"/>
  <c r="C82" i="29"/>
  <c r="F81" i="29"/>
  <c r="G81" i="29" s="1"/>
  <c r="D81" i="29"/>
  <c r="D82" i="28"/>
  <c r="D85" i="28" s="1"/>
  <c r="E59" i="28" s="1"/>
  <c r="E50" i="28" s="1"/>
  <c r="F82" i="28"/>
  <c r="G82" i="28" s="1"/>
  <c r="G85" i="28" s="1"/>
  <c r="D80" i="27"/>
  <c r="C81" i="27"/>
  <c r="F80" i="27"/>
  <c r="G80" i="27" s="1"/>
  <c r="D82" i="26"/>
  <c r="D85" i="26" s="1"/>
  <c r="E59" i="26" s="1"/>
  <c r="E50" i="26" s="1"/>
  <c r="F82" i="26"/>
  <c r="G82" i="26" s="1"/>
  <c r="G85" i="26" s="1"/>
  <c r="D82" i="25"/>
  <c r="D85" i="25" s="1"/>
  <c r="E59" i="25" s="1"/>
  <c r="E50" i="25" s="1"/>
  <c r="F82" i="25"/>
  <c r="G82" i="25" s="1"/>
  <c r="G85" i="25" s="1"/>
  <c r="D82" i="24"/>
  <c r="D85" i="24" s="1"/>
  <c r="E59" i="24" s="1"/>
  <c r="E50" i="24" s="1"/>
  <c r="F82" i="24"/>
  <c r="G82" i="24" s="1"/>
  <c r="G85" i="24" s="1"/>
  <c r="D87" i="23"/>
  <c r="D90" i="23" s="1"/>
  <c r="E64" i="23" s="1"/>
  <c r="E55" i="23" s="1"/>
  <c r="F87" i="23"/>
  <c r="G87" i="23" s="1"/>
  <c r="G90" i="23" s="1"/>
  <c r="D82" i="22"/>
  <c r="D85" i="22" s="1"/>
  <c r="E59" i="22" s="1"/>
  <c r="E50" i="22" s="1"/>
  <c r="F82" i="22"/>
  <c r="G82" i="22" s="1"/>
  <c r="G85" i="22" s="1"/>
  <c r="D82" i="21"/>
  <c r="D85" i="21" s="1"/>
  <c r="E59" i="21" s="1"/>
  <c r="E50" i="21" s="1"/>
  <c r="F82" i="21"/>
  <c r="G82" i="21" s="1"/>
  <c r="G85" i="21" s="1"/>
  <c r="D82" i="20"/>
  <c r="D85" i="20" s="1"/>
  <c r="E59" i="20" s="1"/>
  <c r="E50" i="20" s="1"/>
  <c r="F82" i="20"/>
  <c r="G82" i="20" s="1"/>
  <c r="G85" i="20" s="1"/>
  <c r="D82" i="19"/>
  <c r="D85" i="19" s="1"/>
  <c r="E59" i="19" s="1"/>
  <c r="E50" i="19" s="1"/>
  <c r="F82" i="19"/>
  <c r="G82" i="19" s="1"/>
  <c r="G85" i="19" s="1"/>
  <c r="D82" i="18"/>
  <c r="D85" i="18" s="1"/>
  <c r="E59" i="18" s="1"/>
  <c r="E50" i="18" s="1"/>
  <c r="F82" i="18"/>
  <c r="G82" i="18" s="1"/>
  <c r="G85" i="18" s="1"/>
  <c r="D82" i="17"/>
  <c r="D85" i="17" s="1"/>
  <c r="E59" i="17" s="1"/>
  <c r="E50" i="17" s="1"/>
  <c r="F82" i="17"/>
  <c r="G82" i="17" s="1"/>
  <c r="G85" i="17" s="1"/>
  <c r="D82" i="16"/>
  <c r="D85" i="16" s="1"/>
  <c r="E59" i="16" s="1"/>
  <c r="E50" i="16" s="1"/>
  <c r="F82" i="16"/>
  <c r="G82" i="16" s="1"/>
  <c r="G85" i="16" s="1"/>
  <c r="D82" i="14"/>
  <c r="D85" i="14" s="1"/>
  <c r="E59" i="14" s="1"/>
  <c r="E50" i="14" s="1"/>
  <c r="F82" i="14"/>
  <c r="G82" i="14" s="1"/>
  <c r="G85" i="14" s="1"/>
  <c r="C82" i="15"/>
  <c r="F81" i="15"/>
  <c r="G81" i="15" s="1"/>
  <c r="D81" i="15"/>
  <c r="D80" i="10"/>
  <c r="F80" i="10"/>
  <c r="G80" i="10" s="1"/>
  <c r="C81" i="10"/>
  <c r="D82" i="8"/>
  <c r="D85" i="8" s="1"/>
  <c r="E59" i="8" s="1"/>
  <c r="E50" i="8" s="1"/>
  <c r="F82" i="8"/>
  <c r="G82" i="8" s="1"/>
  <c r="G85" i="8" s="1"/>
  <c r="D82" i="9"/>
  <c r="D85" i="9" s="1"/>
  <c r="E59" i="9" s="1"/>
  <c r="E50" i="9" s="1"/>
  <c r="F82" i="9"/>
  <c r="G82" i="9" s="1"/>
  <c r="G85" i="9" s="1"/>
  <c r="D82" i="11"/>
  <c r="D85" i="11" s="1"/>
  <c r="E59" i="11" s="1"/>
  <c r="E50" i="11" s="1"/>
  <c r="F82" i="11"/>
  <c r="G82" i="11" s="1"/>
  <c r="G85" i="11" s="1"/>
  <c r="D82" i="12"/>
  <c r="D85" i="12" s="1"/>
  <c r="E59" i="12" s="1"/>
  <c r="E50" i="12" s="1"/>
  <c r="F82" i="12"/>
  <c r="G82" i="12" s="1"/>
  <c r="G85" i="12" s="1"/>
  <c r="D82" i="13"/>
  <c r="D85" i="13" s="1"/>
  <c r="E59" i="13" s="1"/>
  <c r="E50" i="13" s="1"/>
  <c r="F82" i="13"/>
  <c r="G82" i="13" s="1"/>
  <c r="G85" i="13" s="1"/>
  <c r="D82" i="7"/>
  <c r="D85" i="7" s="1"/>
  <c r="E59" i="7" s="1"/>
  <c r="E50" i="7" s="1"/>
  <c r="F82" i="7"/>
  <c r="G82" i="7" s="1"/>
  <c r="G85" i="7" s="1"/>
  <c r="D80" i="6"/>
  <c r="C81" i="6"/>
  <c r="F80" i="6"/>
  <c r="G80" i="6" s="1"/>
  <c r="D82" i="5"/>
  <c r="D85" i="5" s="1"/>
  <c r="E59" i="5" s="1"/>
  <c r="E50" i="5" s="1"/>
  <c r="F82" i="5"/>
  <c r="G82" i="5" s="1"/>
  <c r="G85" i="5" s="1"/>
  <c r="D82" i="4"/>
  <c r="D85" i="4" s="1"/>
  <c r="E59" i="4" s="1"/>
  <c r="E50" i="4" s="1"/>
  <c r="F82" i="4"/>
  <c r="G82" i="4" s="1"/>
  <c r="G85" i="4" s="1"/>
  <c r="D80" i="3"/>
  <c r="F80" i="3"/>
  <c r="G80" i="3" s="1"/>
  <c r="C81" i="3"/>
  <c r="J81" i="43"/>
  <c r="L81" i="43"/>
  <c r="M81" i="43" s="1"/>
  <c r="P82" i="43"/>
  <c r="P85" i="43" s="1"/>
  <c r="E51" i="43" s="1"/>
  <c r="R82" i="43"/>
  <c r="S82" i="43" s="1"/>
  <c r="S85" i="43" s="1"/>
  <c r="F51" i="43" s="1"/>
  <c r="D82" i="43"/>
  <c r="D85" i="43" s="1"/>
  <c r="E59" i="43" s="1"/>
  <c r="E50" i="43" s="1"/>
  <c r="F82" i="43"/>
  <c r="G82" i="43" s="1"/>
  <c r="G85" i="43" s="1"/>
  <c r="I82" i="43"/>
  <c r="DP13" i="2"/>
  <c r="DN14" i="2"/>
  <c r="R67" i="40" l="1"/>
  <c r="S67" i="40" s="1"/>
  <c r="P67" i="40"/>
  <c r="R67" i="39"/>
  <c r="S67" i="39" s="1"/>
  <c r="P67" i="39"/>
  <c r="P67" i="22"/>
  <c r="R67" i="22"/>
  <c r="S67" i="22" s="1"/>
  <c r="R67" i="21"/>
  <c r="S67" i="21" s="1"/>
  <c r="P67" i="21"/>
  <c r="R67" i="20"/>
  <c r="S67" i="20" s="1"/>
  <c r="P67" i="20"/>
  <c r="R67" i="19"/>
  <c r="S67" i="19" s="1"/>
  <c r="P67" i="19"/>
  <c r="R67" i="18"/>
  <c r="S67" i="18" s="1"/>
  <c r="P67" i="18"/>
  <c r="P67" i="10"/>
  <c r="R67" i="10"/>
  <c r="S67" i="10" s="1"/>
  <c r="P67" i="9"/>
  <c r="R67" i="9"/>
  <c r="S67" i="9" s="1"/>
  <c r="P67" i="11"/>
  <c r="R67" i="11"/>
  <c r="S67" i="11" s="1"/>
  <c r="R67" i="13"/>
  <c r="S67" i="13" s="1"/>
  <c r="P67" i="13"/>
  <c r="C82" i="37"/>
  <c r="F81" i="37"/>
  <c r="G81" i="37" s="1"/>
  <c r="D81" i="37"/>
  <c r="F82" i="36"/>
  <c r="G82" i="36" s="1"/>
  <c r="G85" i="36" s="1"/>
  <c r="D82" i="36"/>
  <c r="D85" i="36" s="1"/>
  <c r="E59" i="36" s="1"/>
  <c r="E50" i="36" s="1"/>
  <c r="F82" i="31"/>
  <c r="G82" i="31" s="1"/>
  <c r="G85" i="31" s="1"/>
  <c r="D82" i="31"/>
  <c r="D85" i="31" s="1"/>
  <c r="E59" i="31" s="1"/>
  <c r="E50" i="31" s="1"/>
  <c r="F82" i="29"/>
  <c r="G82" i="29" s="1"/>
  <c r="G85" i="29" s="1"/>
  <c r="D82" i="29"/>
  <c r="D85" i="29" s="1"/>
  <c r="E59" i="29" s="1"/>
  <c r="E50" i="29" s="1"/>
  <c r="C82" i="27"/>
  <c r="D81" i="27"/>
  <c r="F81" i="27"/>
  <c r="G81" i="27" s="1"/>
  <c r="F82" i="15"/>
  <c r="G82" i="15" s="1"/>
  <c r="G85" i="15" s="1"/>
  <c r="D82" i="15"/>
  <c r="D85" i="15" s="1"/>
  <c r="E59" i="15" s="1"/>
  <c r="E50" i="15" s="1"/>
  <c r="C82" i="10"/>
  <c r="F81" i="10"/>
  <c r="G81" i="10" s="1"/>
  <c r="D81" i="10"/>
  <c r="C82" i="6"/>
  <c r="D81" i="6"/>
  <c r="F81" i="6"/>
  <c r="G81" i="6" s="1"/>
  <c r="C82" i="3"/>
  <c r="F81" i="3"/>
  <c r="G81" i="3" s="1"/>
  <c r="D81" i="3"/>
  <c r="L82" i="43"/>
  <c r="M82" i="43" s="1"/>
  <c r="M85" i="43" s="1"/>
  <c r="F52" i="43" s="1"/>
  <c r="F53" i="43" s="1"/>
  <c r="J82" i="43"/>
  <c r="J85" i="43" s="1"/>
  <c r="E52" i="43" s="1"/>
  <c r="E53" i="43" s="1"/>
  <c r="DP14" i="2"/>
  <c r="DN15" i="2"/>
  <c r="D82" i="37" l="1"/>
  <c r="D85" i="37" s="1"/>
  <c r="E59" i="37" s="1"/>
  <c r="E50" i="37" s="1"/>
  <c r="F82" i="37"/>
  <c r="G82" i="37" s="1"/>
  <c r="G85" i="37" s="1"/>
  <c r="D82" i="27"/>
  <c r="D85" i="27" s="1"/>
  <c r="E59" i="27" s="1"/>
  <c r="E50" i="27" s="1"/>
  <c r="F82" i="27"/>
  <c r="G82" i="27" s="1"/>
  <c r="G85" i="27" s="1"/>
  <c r="D82" i="10"/>
  <c r="D85" i="10" s="1"/>
  <c r="E59" i="10" s="1"/>
  <c r="E50" i="10" s="1"/>
  <c r="F82" i="10"/>
  <c r="G82" i="10" s="1"/>
  <c r="G85" i="10" s="1"/>
  <c r="D82" i="6"/>
  <c r="D85" i="6" s="1"/>
  <c r="E59" i="6" s="1"/>
  <c r="E50" i="6" s="1"/>
  <c r="F82" i="6"/>
  <c r="G82" i="6" s="1"/>
  <c r="G85" i="6" s="1"/>
  <c r="D82" i="3"/>
  <c r="D85" i="3" s="1"/>
  <c r="E59" i="3" s="1"/>
  <c r="E50" i="3" s="1"/>
  <c r="F82" i="3"/>
  <c r="G82" i="3" s="1"/>
  <c r="G85" i="3" s="1"/>
  <c r="DN16" i="2"/>
  <c r="DP15" i="2"/>
  <c r="DN17" i="2" l="1"/>
  <c r="DP16" i="2"/>
  <c r="DP17" i="2" l="1"/>
  <c r="DN18" i="2"/>
  <c r="DP18" i="2" l="1"/>
  <c r="DN19" i="2"/>
  <c r="DP19" i="2" l="1"/>
  <c r="DN20" i="2"/>
  <c r="G89" i="43"/>
  <c r="G89" i="32"/>
  <c r="F37" i="41" s="1"/>
  <c r="G89" i="11"/>
  <c r="F15" i="41" s="1"/>
  <c r="G89" i="7"/>
  <c r="F12" i="41" s="1"/>
  <c r="DP20" i="2" l="1"/>
  <c r="DN21" i="2"/>
  <c r="G89" i="37"/>
  <c r="F42" i="41" s="1"/>
  <c r="G89" i="36"/>
  <c r="F41" i="41" s="1"/>
  <c r="G89" i="35"/>
  <c r="F40" i="41" s="1"/>
  <c r="G89" i="34"/>
  <c r="F39" i="41" s="1"/>
  <c r="G89" i="30"/>
  <c r="F35" i="41" s="1"/>
  <c r="G89" i="26"/>
  <c r="F31" i="41" s="1"/>
  <c r="G94" i="23"/>
  <c r="F28" i="41" s="1"/>
  <c r="G89" i="22"/>
  <c r="F27" i="41" s="1"/>
  <c r="G89" i="21"/>
  <c r="F26" i="41" s="1"/>
  <c r="G89" i="19"/>
  <c r="F24" i="41" s="1"/>
  <c r="G89" i="17"/>
  <c r="F22" i="41" s="1"/>
  <c r="G89" i="16"/>
  <c r="F21" i="41" s="1"/>
  <c r="G89" i="10"/>
  <c r="F18" i="41" s="1"/>
  <c r="G89" i="8"/>
  <c r="F17" i="41" s="1"/>
  <c r="G89" i="9"/>
  <c r="F16" i="41" s="1"/>
  <c r="G89" i="13"/>
  <c r="F13" i="41" s="1"/>
  <c r="G89" i="5"/>
  <c r="F10" i="41" s="1"/>
  <c r="DP21" i="2" l="1"/>
  <c r="DN22" i="2"/>
  <c r="P89" i="43"/>
  <c r="T89" i="43"/>
  <c r="O89" i="43"/>
  <c r="S89" i="43"/>
  <c r="G89" i="40"/>
  <c r="F45" i="41" s="1"/>
  <c r="G89" i="39"/>
  <c r="F44" i="41" s="1"/>
  <c r="G89" i="38"/>
  <c r="F43" i="41" s="1"/>
  <c r="G89" i="33"/>
  <c r="F38" i="41" s="1"/>
  <c r="G89" i="31"/>
  <c r="F36" i="41" s="1"/>
  <c r="G89" i="29"/>
  <c r="F34" i="41" s="1"/>
  <c r="G89" i="28"/>
  <c r="F33" i="41" s="1"/>
  <c r="G89" i="27"/>
  <c r="F32" i="41" s="1"/>
  <c r="G89" i="25"/>
  <c r="F30" i="41" s="1"/>
  <c r="G89" i="24"/>
  <c r="F29" i="41" s="1"/>
  <c r="G89" i="20"/>
  <c r="F25" i="41" s="1"/>
  <c r="G89" i="18"/>
  <c r="F23" i="41" s="1"/>
  <c r="G89" i="14"/>
  <c r="F20" i="41" s="1"/>
  <c r="G89" i="15"/>
  <c r="F19" i="41" s="1"/>
  <c r="G89" i="12"/>
  <c r="F14" i="41" s="1"/>
  <c r="G89" i="6"/>
  <c r="F11" i="41" s="1"/>
  <c r="G89" i="4"/>
  <c r="F9" i="41" s="1"/>
  <c r="DP22" i="2" l="1"/>
  <c r="DN23" i="2"/>
  <c r="D69" i="42"/>
  <c r="D127" i="42" s="1"/>
  <c r="D12" i="42"/>
  <c r="D13" i="42" s="1"/>
  <c r="D14" i="42" s="1"/>
  <c r="D15" i="42" s="1"/>
  <c r="D16" i="42" s="1"/>
  <c r="D17" i="42" s="1"/>
  <c r="D18" i="42" s="1"/>
  <c r="D19" i="42" s="1"/>
  <c r="D20" i="42" s="1"/>
  <c r="D21" i="42" s="1"/>
  <c r="D22" i="42" s="1"/>
  <c r="D23" i="42" s="1"/>
  <c r="D24" i="42" s="1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D37" i="42" s="1"/>
  <c r="D38" i="42" s="1"/>
  <c r="D39" i="42" s="1"/>
  <c r="D40" i="42" s="1"/>
  <c r="D41" i="42" s="1"/>
  <c r="D42" i="42" s="1"/>
  <c r="D43" i="42" s="1"/>
  <c r="D44" i="42" s="1"/>
  <c r="D45" i="42" s="1"/>
  <c r="D46" i="42" s="1"/>
  <c r="D47" i="42" s="1"/>
  <c r="D48" i="42" s="1"/>
  <c r="D49" i="42" s="1"/>
  <c r="D50" i="42" s="1"/>
  <c r="D51" i="42" s="1"/>
  <c r="D52" i="42" s="1"/>
  <c r="D53" i="42" s="1"/>
  <c r="D54" i="42" s="1"/>
  <c r="D55" i="42" s="1"/>
  <c r="D56" i="42" s="1"/>
  <c r="D57" i="42" s="1"/>
  <c r="D58" i="42" s="1"/>
  <c r="D59" i="42" s="1"/>
  <c r="D60" i="42" s="1"/>
  <c r="D61" i="42" s="1"/>
  <c r="D62" i="42" s="1"/>
  <c r="D63" i="42" s="1"/>
  <c r="D64" i="42" s="1"/>
  <c r="D65" i="42" s="1"/>
  <c r="D66" i="42" s="1"/>
  <c r="D67" i="42" s="1"/>
  <c r="D68" i="42" s="1"/>
  <c r="C69" i="42"/>
  <c r="C127" i="42" s="1"/>
  <c r="E127" i="42" s="1"/>
  <c r="H5" i="40"/>
  <c r="H5" i="39"/>
  <c r="H5" i="38"/>
  <c r="H5" i="37"/>
  <c r="H5" i="36"/>
  <c r="H5" i="35"/>
  <c r="H5" i="34"/>
  <c r="H5" i="33"/>
  <c r="H5" i="32"/>
  <c r="H5" i="31"/>
  <c r="H5" i="30"/>
  <c r="H5" i="29"/>
  <c r="H5" i="28"/>
  <c r="H5" i="27"/>
  <c r="H5" i="26"/>
  <c r="H5" i="25"/>
  <c r="H5" i="24"/>
  <c r="H10" i="23"/>
  <c r="H5" i="22"/>
  <c r="H5" i="21"/>
  <c r="H5" i="20"/>
  <c r="H5" i="19"/>
  <c r="H5" i="18"/>
  <c r="H5" i="17"/>
  <c r="H5" i="16"/>
  <c r="H5" i="14"/>
  <c r="H5" i="15"/>
  <c r="H5" i="10"/>
  <c r="H5" i="8"/>
  <c r="H5" i="9"/>
  <c r="H5" i="11"/>
  <c r="H5" i="12"/>
  <c r="H5" i="13"/>
  <c r="H5" i="7"/>
  <c r="H5" i="6"/>
  <c r="H5" i="5"/>
  <c r="DN24" i="2" l="1"/>
  <c r="DP23" i="2"/>
  <c r="E95" i="19"/>
  <c r="J127" i="42"/>
  <c r="L127" i="42"/>
  <c r="N127" i="42" s="1"/>
  <c r="E11" i="42"/>
  <c r="J11" i="42" s="1"/>
  <c r="L11" i="42" s="1"/>
  <c r="N11" i="42" s="1"/>
  <c r="E69" i="42"/>
  <c r="C12" i="42"/>
  <c r="E12" i="42" s="1"/>
  <c r="D70" i="42"/>
  <c r="D128" i="42" s="1"/>
  <c r="D71" i="42"/>
  <c r="DP24" i="2" l="1"/>
  <c r="DN25" i="2"/>
  <c r="E260" i="19"/>
  <c r="J260" i="19" s="1"/>
  <c r="L260" i="19" s="1"/>
  <c r="N260" i="19" s="1"/>
  <c r="E165" i="19"/>
  <c r="J165" i="19" s="1"/>
  <c r="L165" i="19" s="1"/>
  <c r="N165" i="19" s="1"/>
  <c r="E140" i="19"/>
  <c r="J140" i="19" s="1"/>
  <c r="L140" i="19" s="1"/>
  <c r="N140" i="19" s="1"/>
  <c r="E108" i="19"/>
  <c r="J108" i="19" s="1"/>
  <c r="L108" i="19" s="1"/>
  <c r="N108" i="19" s="1"/>
  <c r="E148" i="19"/>
  <c r="J148" i="19" s="1"/>
  <c r="L148" i="19" s="1"/>
  <c r="N148" i="19" s="1"/>
  <c r="E97" i="19"/>
  <c r="J97" i="19" s="1"/>
  <c r="L97" i="19" s="1"/>
  <c r="N97" i="19" s="1"/>
  <c r="E220" i="19"/>
  <c r="J220" i="19" s="1"/>
  <c r="L220" i="19" s="1"/>
  <c r="N220" i="19" s="1"/>
  <c r="E144" i="19"/>
  <c r="J144" i="19" s="1"/>
  <c r="L144" i="19" s="1"/>
  <c r="N144" i="19" s="1"/>
  <c r="E136" i="19"/>
  <c r="J136" i="19" s="1"/>
  <c r="L136" i="19" s="1"/>
  <c r="N136" i="19" s="1"/>
  <c r="E104" i="19"/>
  <c r="J104" i="19" s="1"/>
  <c r="L104" i="19" s="1"/>
  <c r="N104" i="19" s="1"/>
  <c r="E101" i="19"/>
  <c r="J101" i="19" s="1"/>
  <c r="L101" i="19" s="1"/>
  <c r="N101" i="19" s="1"/>
  <c r="E171" i="19"/>
  <c r="J171" i="19" s="1"/>
  <c r="L171" i="19" s="1"/>
  <c r="N171" i="19" s="1"/>
  <c r="E132" i="19"/>
  <c r="J132" i="19" s="1"/>
  <c r="L132" i="19" s="1"/>
  <c r="N132" i="19" s="1"/>
  <c r="E96" i="19"/>
  <c r="J96" i="19" s="1"/>
  <c r="L96" i="19" s="1"/>
  <c r="N96" i="19" s="1"/>
  <c r="E116" i="19"/>
  <c r="J116" i="19" s="1"/>
  <c r="L116" i="19" s="1"/>
  <c r="N116" i="19" s="1"/>
  <c r="E112" i="19"/>
  <c r="J112" i="19" s="1"/>
  <c r="L112" i="19" s="1"/>
  <c r="N112" i="19" s="1"/>
  <c r="E167" i="19"/>
  <c r="J167" i="19" s="1"/>
  <c r="L167" i="19" s="1"/>
  <c r="N167" i="19" s="1"/>
  <c r="E128" i="19"/>
  <c r="J128" i="19" s="1"/>
  <c r="L128" i="19" s="1"/>
  <c r="N128" i="19" s="1"/>
  <c r="E256" i="19"/>
  <c r="J256" i="19" s="1"/>
  <c r="L256" i="19" s="1"/>
  <c r="N256" i="19" s="1"/>
  <c r="E156" i="19"/>
  <c r="J156" i="19" s="1"/>
  <c r="L156" i="19" s="1"/>
  <c r="N156" i="19" s="1"/>
  <c r="E124" i="19"/>
  <c r="J124" i="19" s="1"/>
  <c r="L124" i="19" s="1"/>
  <c r="N124" i="19" s="1"/>
  <c r="E252" i="19"/>
  <c r="J252" i="19" s="1"/>
  <c r="L252" i="19" s="1"/>
  <c r="N252" i="19" s="1"/>
  <c r="E163" i="19"/>
  <c r="J163" i="19" s="1"/>
  <c r="L163" i="19" s="1"/>
  <c r="N163" i="19" s="1"/>
  <c r="E152" i="19"/>
  <c r="J152" i="19" s="1"/>
  <c r="L152" i="19" s="1"/>
  <c r="N152" i="19" s="1"/>
  <c r="E120" i="19"/>
  <c r="J120" i="19" s="1"/>
  <c r="L120" i="19" s="1"/>
  <c r="N120" i="19" s="1"/>
  <c r="E100" i="19"/>
  <c r="J100" i="19" s="1"/>
  <c r="L100" i="19" s="1"/>
  <c r="N100" i="19" s="1"/>
  <c r="E224" i="19"/>
  <c r="J224" i="19" s="1"/>
  <c r="L224" i="19" s="1"/>
  <c r="N224" i="19" s="1"/>
  <c r="E105" i="19"/>
  <c r="J105" i="19" s="1"/>
  <c r="L105" i="19" s="1"/>
  <c r="N105" i="19" s="1"/>
  <c r="E137" i="19"/>
  <c r="J137" i="19" s="1"/>
  <c r="L137" i="19" s="1"/>
  <c r="N137" i="19" s="1"/>
  <c r="E248" i="19"/>
  <c r="J248" i="19" s="1"/>
  <c r="L248" i="19" s="1"/>
  <c r="N248" i="19" s="1"/>
  <c r="E257" i="19"/>
  <c r="J257" i="19" s="1"/>
  <c r="L257" i="19" s="1"/>
  <c r="N257" i="19" s="1"/>
  <c r="E225" i="19"/>
  <c r="J225" i="19" s="1"/>
  <c r="L225" i="19" s="1"/>
  <c r="N225" i="19" s="1"/>
  <c r="E193" i="19"/>
  <c r="J193" i="19" s="1"/>
  <c r="L193" i="19" s="1"/>
  <c r="N193" i="19" s="1"/>
  <c r="E262" i="19"/>
  <c r="J262" i="19" s="1"/>
  <c r="L262" i="19" s="1"/>
  <c r="N262" i="19" s="1"/>
  <c r="E230" i="19"/>
  <c r="J230" i="19" s="1"/>
  <c r="L230" i="19" s="1"/>
  <c r="N230" i="19" s="1"/>
  <c r="E198" i="19"/>
  <c r="J198" i="19" s="1"/>
  <c r="L198" i="19" s="1"/>
  <c r="N198" i="19" s="1"/>
  <c r="E166" i="19"/>
  <c r="J166" i="19" s="1"/>
  <c r="L166" i="19" s="1"/>
  <c r="N166" i="19" s="1"/>
  <c r="E247" i="19"/>
  <c r="J247" i="19" s="1"/>
  <c r="L247" i="19" s="1"/>
  <c r="N247" i="19" s="1"/>
  <c r="E215" i="19"/>
  <c r="J215" i="19" s="1"/>
  <c r="L215" i="19" s="1"/>
  <c r="N215" i="19" s="1"/>
  <c r="E183" i="19"/>
  <c r="J183" i="19" s="1"/>
  <c r="L183" i="19" s="1"/>
  <c r="N183" i="19" s="1"/>
  <c r="E119" i="19"/>
  <c r="J119" i="19" s="1"/>
  <c r="L119" i="19" s="1"/>
  <c r="N119" i="19" s="1"/>
  <c r="E151" i="19"/>
  <c r="J151" i="19" s="1"/>
  <c r="L151" i="19" s="1"/>
  <c r="N151" i="19" s="1"/>
  <c r="E236" i="19"/>
  <c r="J236" i="19" s="1"/>
  <c r="L236" i="19" s="1"/>
  <c r="N236" i="19" s="1"/>
  <c r="E122" i="19"/>
  <c r="J122" i="19" s="1"/>
  <c r="L122" i="19" s="1"/>
  <c r="N122" i="19" s="1"/>
  <c r="E154" i="19"/>
  <c r="J154" i="19" s="1"/>
  <c r="L154" i="19" s="1"/>
  <c r="N154" i="19" s="1"/>
  <c r="E196" i="19"/>
  <c r="J196" i="19" s="1"/>
  <c r="L196" i="19" s="1"/>
  <c r="N196" i="19" s="1"/>
  <c r="E244" i="19"/>
  <c r="J244" i="19" s="1"/>
  <c r="L244" i="19" s="1"/>
  <c r="N244" i="19" s="1"/>
  <c r="E199" i="19"/>
  <c r="J199" i="19" s="1"/>
  <c r="L199" i="19" s="1"/>
  <c r="N199" i="19" s="1"/>
  <c r="E138" i="19"/>
  <c r="J138" i="19" s="1"/>
  <c r="L138" i="19" s="1"/>
  <c r="N138" i="19" s="1"/>
  <c r="E161" i="19"/>
  <c r="J161" i="19" s="1"/>
  <c r="L161" i="19" s="1"/>
  <c r="N161" i="19" s="1"/>
  <c r="E201" i="19"/>
  <c r="J201" i="19" s="1"/>
  <c r="L201" i="19" s="1"/>
  <c r="N201" i="19" s="1"/>
  <c r="E206" i="19"/>
  <c r="J206" i="19" s="1"/>
  <c r="L206" i="19" s="1"/>
  <c r="N206" i="19" s="1"/>
  <c r="E191" i="19"/>
  <c r="J191" i="19" s="1"/>
  <c r="L191" i="19" s="1"/>
  <c r="N191" i="19" s="1"/>
  <c r="E164" i="19"/>
  <c r="J164" i="19" s="1"/>
  <c r="L164" i="19" s="1"/>
  <c r="N164" i="19" s="1"/>
  <c r="E261" i="19"/>
  <c r="J261" i="19" s="1"/>
  <c r="L261" i="19" s="1"/>
  <c r="N261" i="19" s="1"/>
  <c r="E202" i="19"/>
  <c r="J202" i="19" s="1"/>
  <c r="L202" i="19" s="1"/>
  <c r="N202" i="19" s="1"/>
  <c r="E115" i="19"/>
  <c r="J115" i="19" s="1"/>
  <c r="L115" i="19" s="1"/>
  <c r="N115" i="19" s="1"/>
  <c r="E109" i="19"/>
  <c r="J109" i="19" s="1"/>
  <c r="L109" i="19" s="1"/>
  <c r="N109" i="19" s="1"/>
  <c r="E141" i="19"/>
  <c r="J141" i="19" s="1"/>
  <c r="L141" i="19" s="1"/>
  <c r="N141" i="19" s="1"/>
  <c r="E176" i="19"/>
  <c r="J176" i="19" s="1"/>
  <c r="L176" i="19" s="1"/>
  <c r="N176" i="19" s="1"/>
  <c r="E253" i="19"/>
  <c r="J253" i="19" s="1"/>
  <c r="L253" i="19" s="1"/>
  <c r="N253" i="19" s="1"/>
  <c r="E221" i="19"/>
  <c r="J221" i="19" s="1"/>
  <c r="L221" i="19" s="1"/>
  <c r="N221" i="19" s="1"/>
  <c r="E189" i="19"/>
  <c r="J189" i="19" s="1"/>
  <c r="L189" i="19" s="1"/>
  <c r="N189" i="19" s="1"/>
  <c r="E258" i="19"/>
  <c r="J258" i="19" s="1"/>
  <c r="L258" i="19" s="1"/>
  <c r="N258" i="19" s="1"/>
  <c r="E226" i="19"/>
  <c r="J226" i="19" s="1"/>
  <c r="L226" i="19" s="1"/>
  <c r="N226" i="19" s="1"/>
  <c r="E194" i="19"/>
  <c r="J194" i="19" s="1"/>
  <c r="L194" i="19" s="1"/>
  <c r="N194" i="19" s="1"/>
  <c r="E162" i="19"/>
  <c r="J162" i="19" s="1"/>
  <c r="L162" i="19" s="1"/>
  <c r="N162" i="19" s="1"/>
  <c r="E243" i="19"/>
  <c r="J243" i="19" s="1"/>
  <c r="L243" i="19" s="1"/>
  <c r="N243" i="19" s="1"/>
  <c r="E211" i="19"/>
  <c r="J211" i="19" s="1"/>
  <c r="L211" i="19" s="1"/>
  <c r="N211" i="19" s="1"/>
  <c r="E179" i="19"/>
  <c r="J179" i="19" s="1"/>
  <c r="L179" i="19" s="1"/>
  <c r="N179" i="19" s="1"/>
  <c r="E123" i="19"/>
  <c r="J123" i="19" s="1"/>
  <c r="L123" i="19" s="1"/>
  <c r="N123" i="19" s="1"/>
  <c r="E155" i="19"/>
  <c r="J155" i="19" s="1"/>
  <c r="L155" i="19" s="1"/>
  <c r="N155" i="19" s="1"/>
  <c r="E268" i="19"/>
  <c r="J268" i="19" s="1"/>
  <c r="L268" i="19" s="1"/>
  <c r="N268" i="19" s="1"/>
  <c r="E126" i="19"/>
  <c r="J126" i="19" s="1"/>
  <c r="L126" i="19" s="1"/>
  <c r="N126" i="19" s="1"/>
  <c r="E168" i="19"/>
  <c r="J168" i="19" s="1"/>
  <c r="L168" i="19" s="1"/>
  <c r="N168" i="19" s="1"/>
  <c r="E212" i="19"/>
  <c r="J212" i="19" s="1"/>
  <c r="L212" i="19" s="1"/>
  <c r="N212" i="19" s="1"/>
  <c r="E103" i="19"/>
  <c r="J103" i="19" s="1"/>
  <c r="L103" i="19" s="1"/>
  <c r="N103" i="19" s="1"/>
  <c r="E240" i="19"/>
  <c r="J240" i="19" s="1"/>
  <c r="L240" i="19" s="1"/>
  <c r="N240" i="19" s="1"/>
  <c r="E233" i="19"/>
  <c r="J233" i="19" s="1"/>
  <c r="L233" i="19" s="1"/>
  <c r="N233" i="19" s="1"/>
  <c r="E174" i="19"/>
  <c r="J174" i="19" s="1"/>
  <c r="L174" i="19" s="1"/>
  <c r="N174" i="19" s="1"/>
  <c r="E143" i="19"/>
  <c r="J143" i="19" s="1"/>
  <c r="L143" i="19" s="1"/>
  <c r="N143" i="19" s="1"/>
  <c r="E133" i="19"/>
  <c r="J133" i="19" s="1"/>
  <c r="L133" i="19" s="1"/>
  <c r="N133" i="19" s="1"/>
  <c r="E229" i="19"/>
  <c r="J229" i="19" s="1"/>
  <c r="L229" i="19" s="1"/>
  <c r="N229" i="19" s="1"/>
  <c r="E266" i="19"/>
  <c r="J266" i="19" s="1"/>
  <c r="L266" i="19" s="1"/>
  <c r="N266" i="19" s="1"/>
  <c r="E251" i="19"/>
  <c r="J251" i="19" s="1"/>
  <c r="L251" i="19" s="1"/>
  <c r="N251" i="19" s="1"/>
  <c r="E187" i="19"/>
  <c r="J187" i="19" s="1"/>
  <c r="L187" i="19" s="1"/>
  <c r="N187" i="19" s="1"/>
  <c r="E118" i="19"/>
  <c r="J118" i="19" s="1"/>
  <c r="L118" i="19" s="1"/>
  <c r="N118" i="19" s="1"/>
  <c r="E113" i="19"/>
  <c r="J113" i="19" s="1"/>
  <c r="L113" i="19" s="1"/>
  <c r="N113" i="19" s="1"/>
  <c r="E145" i="19"/>
  <c r="J145" i="19" s="1"/>
  <c r="L145" i="19" s="1"/>
  <c r="N145" i="19" s="1"/>
  <c r="E184" i="19"/>
  <c r="J184" i="19" s="1"/>
  <c r="L184" i="19" s="1"/>
  <c r="N184" i="19" s="1"/>
  <c r="E249" i="19"/>
  <c r="J249" i="19" s="1"/>
  <c r="L249" i="19" s="1"/>
  <c r="N249" i="19" s="1"/>
  <c r="E217" i="19"/>
  <c r="J217" i="19" s="1"/>
  <c r="L217" i="19" s="1"/>
  <c r="N217" i="19" s="1"/>
  <c r="E185" i="19"/>
  <c r="J185" i="19" s="1"/>
  <c r="L185" i="19" s="1"/>
  <c r="N185" i="19" s="1"/>
  <c r="E254" i="19"/>
  <c r="J254" i="19" s="1"/>
  <c r="L254" i="19" s="1"/>
  <c r="N254" i="19" s="1"/>
  <c r="E222" i="19"/>
  <c r="J222" i="19" s="1"/>
  <c r="L222" i="19" s="1"/>
  <c r="N222" i="19" s="1"/>
  <c r="E190" i="19"/>
  <c r="J190" i="19" s="1"/>
  <c r="L190" i="19" s="1"/>
  <c r="N190" i="19" s="1"/>
  <c r="E158" i="19"/>
  <c r="J158" i="19" s="1"/>
  <c r="L158" i="19" s="1"/>
  <c r="N158" i="19" s="1"/>
  <c r="E239" i="19"/>
  <c r="J239" i="19" s="1"/>
  <c r="L239" i="19" s="1"/>
  <c r="N239" i="19" s="1"/>
  <c r="E207" i="19"/>
  <c r="J207" i="19" s="1"/>
  <c r="L207" i="19" s="1"/>
  <c r="N207" i="19" s="1"/>
  <c r="E175" i="19"/>
  <c r="J175" i="19" s="1"/>
  <c r="L175" i="19" s="1"/>
  <c r="N175" i="19" s="1"/>
  <c r="E127" i="19"/>
  <c r="J127" i="19" s="1"/>
  <c r="L127" i="19" s="1"/>
  <c r="N127" i="19" s="1"/>
  <c r="E160" i="19"/>
  <c r="J160" i="19" s="1"/>
  <c r="L160" i="19" s="1"/>
  <c r="N160" i="19" s="1"/>
  <c r="E98" i="19"/>
  <c r="J98" i="19" s="1"/>
  <c r="L98" i="19" s="1"/>
  <c r="N98" i="19" s="1"/>
  <c r="E130" i="19"/>
  <c r="J130" i="19" s="1"/>
  <c r="L130" i="19" s="1"/>
  <c r="N130" i="19" s="1"/>
  <c r="E172" i="19"/>
  <c r="J172" i="19" s="1"/>
  <c r="L172" i="19" s="1"/>
  <c r="N172" i="19" s="1"/>
  <c r="E146" i="19"/>
  <c r="J146" i="19" s="1"/>
  <c r="L146" i="19" s="1"/>
  <c r="N146" i="19" s="1"/>
  <c r="E117" i="19"/>
  <c r="J117" i="19" s="1"/>
  <c r="L117" i="19" s="1"/>
  <c r="N117" i="19" s="1"/>
  <c r="E149" i="19"/>
  <c r="J149" i="19" s="1"/>
  <c r="L149" i="19" s="1"/>
  <c r="N149" i="19" s="1"/>
  <c r="E192" i="19"/>
  <c r="J192" i="19" s="1"/>
  <c r="L192" i="19" s="1"/>
  <c r="N192" i="19" s="1"/>
  <c r="E245" i="19"/>
  <c r="J245" i="19" s="1"/>
  <c r="L245" i="19" s="1"/>
  <c r="N245" i="19" s="1"/>
  <c r="E213" i="19"/>
  <c r="J213" i="19" s="1"/>
  <c r="L213" i="19" s="1"/>
  <c r="N213" i="19" s="1"/>
  <c r="E181" i="19"/>
  <c r="J181" i="19" s="1"/>
  <c r="L181" i="19" s="1"/>
  <c r="N181" i="19" s="1"/>
  <c r="E250" i="19"/>
  <c r="J250" i="19" s="1"/>
  <c r="L250" i="19" s="1"/>
  <c r="N250" i="19" s="1"/>
  <c r="E218" i="19"/>
  <c r="J218" i="19" s="1"/>
  <c r="L218" i="19" s="1"/>
  <c r="N218" i="19" s="1"/>
  <c r="E186" i="19"/>
  <c r="J186" i="19" s="1"/>
  <c r="L186" i="19" s="1"/>
  <c r="N186" i="19" s="1"/>
  <c r="E267" i="19"/>
  <c r="J267" i="19" s="1"/>
  <c r="L267" i="19" s="1"/>
  <c r="N267" i="19" s="1"/>
  <c r="E235" i="19"/>
  <c r="J235" i="19" s="1"/>
  <c r="L235" i="19" s="1"/>
  <c r="N235" i="19" s="1"/>
  <c r="E203" i="19"/>
  <c r="J203" i="19" s="1"/>
  <c r="L203" i="19" s="1"/>
  <c r="N203" i="19" s="1"/>
  <c r="E99" i="19"/>
  <c r="J99" i="19" s="1"/>
  <c r="L99" i="19" s="1"/>
  <c r="N99" i="19" s="1"/>
  <c r="E131" i="19"/>
  <c r="J131" i="19" s="1"/>
  <c r="L131" i="19" s="1"/>
  <c r="N131" i="19" s="1"/>
  <c r="E232" i="19"/>
  <c r="J232" i="19" s="1"/>
  <c r="L232" i="19" s="1"/>
  <c r="N232" i="19" s="1"/>
  <c r="E102" i="19"/>
  <c r="J102" i="19" s="1"/>
  <c r="L102" i="19" s="1"/>
  <c r="N102" i="19" s="1"/>
  <c r="E134" i="19"/>
  <c r="J134" i="19" s="1"/>
  <c r="L134" i="19" s="1"/>
  <c r="N134" i="19" s="1"/>
  <c r="E208" i="19"/>
  <c r="J208" i="19" s="1"/>
  <c r="L208" i="19" s="1"/>
  <c r="N208" i="19" s="1"/>
  <c r="E246" i="19"/>
  <c r="J246" i="19" s="1"/>
  <c r="L246" i="19" s="1"/>
  <c r="N246" i="19" s="1"/>
  <c r="E135" i="19"/>
  <c r="J135" i="19" s="1"/>
  <c r="L135" i="19" s="1"/>
  <c r="N135" i="19" s="1"/>
  <c r="E106" i="19"/>
  <c r="J106" i="19" s="1"/>
  <c r="L106" i="19" s="1"/>
  <c r="N106" i="19" s="1"/>
  <c r="E265" i="19"/>
  <c r="J265" i="19" s="1"/>
  <c r="L265" i="19" s="1"/>
  <c r="N265" i="19" s="1"/>
  <c r="E169" i="19"/>
  <c r="J169" i="19" s="1"/>
  <c r="L169" i="19" s="1"/>
  <c r="N169" i="19" s="1"/>
  <c r="E255" i="19"/>
  <c r="J255" i="19" s="1"/>
  <c r="L255" i="19" s="1"/>
  <c r="N255" i="19" s="1"/>
  <c r="E111" i="19"/>
  <c r="J111" i="19" s="1"/>
  <c r="L111" i="19" s="1"/>
  <c r="N111" i="19" s="1"/>
  <c r="E180" i="19"/>
  <c r="J180" i="19" s="1"/>
  <c r="L180" i="19" s="1"/>
  <c r="N180" i="19" s="1"/>
  <c r="E170" i="19"/>
  <c r="J170" i="19" s="1"/>
  <c r="L170" i="19" s="1"/>
  <c r="N170" i="19" s="1"/>
  <c r="E204" i="19"/>
  <c r="J204" i="19" s="1"/>
  <c r="L204" i="19" s="1"/>
  <c r="N204" i="19" s="1"/>
  <c r="E121" i="19"/>
  <c r="J121" i="19" s="1"/>
  <c r="L121" i="19" s="1"/>
  <c r="N121" i="19" s="1"/>
  <c r="E153" i="19"/>
  <c r="J153" i="19" s="1"/>
  <c r="L153" i="19" s="1"/>
  <c r="N153" i="19" s="1"/>
  <c r="E200" i="19"/>
  <c r="J200" i="19" s="1"/>
  <c r="L200" i="19" s="1"/>
  <c r="N200" i="19" s="1"/>
  <c r="E241" i="19"/>
  <c r="J241" i="19" s="1"/>
  <c r="L241" i="19" s="1"/>
  <c r="N241" i="19" s="1"/>
  <c r="E209" i="19"/>
  <c r="J209" i="19" s="1"/>
  <c r="L209" i="19" s="1"/>
  <c r="N209" i="19" s="1"/>
  <c r="E177" i="19"/>
  <c r="J177" i="19" s="1"/>
  <c r="L177" i="19" s="1"/>
  <c r="N177" i="19" s="1"/>
  <c r="E214" i="19"/>
  <c r="J214" i="19" s="1"/>
  <c r="L214" i="19" s="1"/>
  <c r="N214" i="19" s="1"/>
  <c r="E182" i="19"/>
  <c r="J182" i="19" s="1"/>
  <c r="L182" i="19" s="1"/>
  <c r="N182" i="19" s="1"/>
  <c r="E263" i="19"/>
  <c r="J263" i="19" s="1"/>
  <c r="L263" i="19" s="1"/>
  <c r="N263" i="19" s="1"/>
  <c r="E231" i="19"/>
  <c r="J231" i="19" s="1"/>
  <c r="L231" i="19" s="1"/>
  <c r="N231" i="19" s="1"/>
  <c r="E264" i="19"/>
  <c r="J264" i="19" s="1"/>
  <c r="L264" i="19" s="1"/>
  <c r="N264" i="19" s="1"/>
  <c r="E125" i="19"/>
  <c r="J125" i="19" s="1"/>
  <c r="L125" i="19" s="1"/>
  <c r="N125" i="19" s="1"/>
  <c r="E159" i="19"/>
  <c r="J159" i="19" s="1"/>
  <c r="L159" i="19" s="1"/>
  <c r="N159" i="19" s="1"/>
  <c r="E228" i="19"/>
  <c r="J228" i="19" s="1"/>
  <c r="L228" i="19" s="1"/>
  <c r="N228" i="19" s="1"/>
  <c r="E237" i="19"/>
  <c r="J237" i="19" s="1"/>
  <c r="L237" i="19" s="1"/>
  <c r="N237" i="19" s="1"/>
  <c r="E205" i="19"/>
  <c r="J205" i="19" s="1"/>
  <c r="L205" i="19" s="1"/>
  <c r="N205" i="19" s="1"/>
  <c r="E173" i="19"/>
  <c r="J173" i="19" s="1"/>
  <c r="L173" i="19" s="1"/>
  <c r="N173" i="19" s="1"/>
  <c r="E242" i="19"/>
  <c r="J242" i="19" s="1"/>
  <c r="L242" i="19" s="1"/>
  <c r="N242" i="19" s="1"/>
  <c r="E210" i="19"/>
  <c r="J210" i="19" s="1"/>
  <c r="L210" i="19" s="1"/>
  <c r="N210" i="19" s="1"/>
  <c r="E178" i="19"/>
  <c r="J178" i="19" s="1"/>
  <c r="L178" i="19" s="1"/>
  <c r="N178" i="19" s="1"/>
  <c r="E259" i="19"/>
  <c r="J259" i="19" s="1"/>
  <c r="L259" i="19" s="1"/>
  <c r="N259" i="19" s="1"/>
  <c r="E227" i="19"/>
  <c r="J227" i="19" s="1"/>
  <c r="L227" i="19" s="1"/>
  <c r="N227" i="19" s="1"/>
  <c r="E195" i="19"/>
  <c r="J195" i="19" s="1"/>
  <c r="L195" i="19" s="1"/>
  <c r="N195" i="19" s="1"/>
  <c r="E107" i="19"/>
  <c r="J107" i="19" s="1"/>
  <c r="L107" i="19" s="1"/>
  <c r="N107" i="19" s="1"/>
  <c r="E139" i="19"/>
  <c r="J139" i="19" s="1"/>
  <c r="L139" i="19" s="1"/>
  <c r="N139" i="19" s="1"/>
  <c r="J95" i="19"/>
  <c r="L95" i="19" s="1"/>
  <c r="N95" i="19" s="1"/>
  <c r="E110" i="19"/>
  <c r="J110" i="19" s="1"/>
  <c r="L110" i="19" s="1"/>
  <c r="N110" i="19" s="1"/>
  <c r="E142" i="19"/>
  <c r="J142" i="19" s="1"/>
  <c r="L142" i="19" s="1"/>
  <c r="N142" i="19" s="1"/>
  <c r="E157" i="19"/>
  <c r="J157" i="19" s="1"/>
  <c r="L157" i="19" s="1"/>
  <c r="N157" i="19" s="1"/>
  <c r="E129" i="19"/>
  <c r="J129" i="19" s="1"/>
  <c r="L129" i="19" s="1"/>
  <c r="N129" i="19" s="1"/>
  <c r="E238" i="19"/>
  <c r="J238" i="19" s="1"/>
  <c r="L238" i="19" s="1"/>
  <c r="N238" i="19" s="1"/>
  <c r="E223" i="19"/>
  <c r="J223" i="19" s="1"/>
  <c r="L223" i="19" s="1"/>
  <c r="N223" i="19" s="1"/>
  <c r="E114" i="19"/>
  <c r="J114" i="19" s="1"/>
  <c r="L114" i="19" s="1"/>
  <c r="N114" i="19" s="1"/>
  <c r="E216" i="19"/>
  <c r="J216" i="19" s="1"/>
  <c r="L216" i="19" s="1"/>
  <c r="N216" i="19" s="1"/>
  <c r="E197" i="19"/>
  <c r="J197" i="19" s="1"/>
  <c r="L197" i="19" s="1"/>
  <c r="N197" i="19" s="1"/>
  <c r="E234" i="19"/>
  <c r="J234" i="19" s="1"/>
  <c r="L234" i="19" s="1"/>
  <c r="N234" i="19" s="1"/>
  <c r="E219" i="19"/>
  <c r="J219" i="19" s="1"/>
  <c r="L219" i="19" s="1"/>
  <c r="N219" i="19" s="1"/>
  <c r="E147" i="19"/>
  <c r="J147" i="19" s="1"/>
  <c r="L147" i="19" s="1"/>
  <c r="N147" i="19" s="1"/>
  <c r="E150" i="19"/>
  <c r="J150" i="19" s="1"/>
  <c r="L150" i="19" s="1"/>
  <c r="N150" i="19" s="1"/>
  <c r="E188" i="19"/>
  <c r="J188" i="19" s="1"/>
  <c r="L188" i="19" s="1"/>
  <c r="N188" i="19" s="1"/>
  <c r="J89" i="19"/>
  <c r="I24" i="41" s="1"/>
  <c r="J12" i="42"/>
  <c r="L12" i="42" s="1"/>
  <c r="N12" i="42" s="1"/>
  <c r="P11" i="42"/>
  <c r="J69" i="42"/>
  <c r="L69" i="42" s="1"/>
  <c r="N69" i="42" s="1"/>
  <c r="C13" i="42"/>
  <c r="E13" i="42" s="1"/>
  <c r="C70" i="42"/>
  <c r="D72" i="42"/>
  <c r="D129" i="42"/>
  <c r="DP25" i="2" l="1"/>
  <c r="DN26" i="2"/>
  <c r="K89" i="43"/>
  <c r="L89" i="43"/>
  <c r="R89" i="19"/>
  <c r="Q24" i="41" s="1"/>
  <c r="N89" i="19"/>
  <c r="M24" i="41" s="1"/>
  <c r="L269" i="19"/>
  <c r="H45" i="19" s="1"/>
  <c r="J13" i="42"/>
  <c r="L13" i="42" s="1"/>
  <c r="N13" i="42" s="1"/>
  <c r="P12" i="42"/>
  <c r="C128" i="42"/>
  <c r="E128" i="42" s="1"/>
  <c r="E70" i="42"/>
  <c r="C14" i="42"/>
  <c r="E14" i="42" s="1"/>
  <c r="C71" i="42"/>
  <c r="D73" i="42"/>
  <c r="D130" i="42"/>
  <c r="U45" i="19" l="1"/>
  <c r="W6" i="19"/>
  <c r="V6" i="19" s="1"/>
  <c r="W5" i="19"/>
  <c r="V5" i="19" s="1"/>
  <c r="DP26" i="2"/>
  <c r="DN27" i="2"/>
  <c r="J70" i="42"/>
  <c r="L70" i="42" s="1"/>
  <c r="N70" i="42" s="1"/>
  <c r="P69" i="42"/>
  <c r="J128" i="42"/>
  <c r="L128" i="42" s="1"/>
  <c r="N128" i="42" s="1"/>
  <c r="P127" i="42"/>
  <c r="J14" i="42"/>
  <c r="L14" i="42" s="1"/>
  <c r="N14" i="42" s="1"/>
  <c r="P13" i="42"/>
  <c r="C129" i="42"/>
  <c r="E129" i="42" s="1"/>
  <c r="E71" i="42"/>
  <c r="C15" i="42"/>
  <c r="E15" i="42" s="1"/>
  <c r="C72" i="42"/>
  <c r="D74" i="42"/>
  <c r="D131" i="42"/>
  <c r="DP27" i="2" l="1"/>
  <c r="DN28" i="2"/>
  <c r="J15" i="42"/>
  <c r="P14" i="42"/>
  <c r="J71" i="42"/>
  <c r="P70" i="42"/>
  <c r="J129" i="42"/>
  <c r="L129" i="42" s="1"/>
  <c r="N129" i="42" s="1"/>
  <c r="P128" i="42"/>
  <c r="L71" i="42"/>
  <c r="N71" i="42" s="1"/>
  <c r="L15" i="42"/>
  <c r="N15" i="42" s="1"/>
  <c r="C130" i="42"/>
  <c r="E130" i="42" s="1"/>
  <c r="E72" i="42"/>
  <c r="C16" i="42"/>
  <c r="E16" i="42" s="1"/>
  <c r="C73" i="42"/>
  <c r="D75" i="42"/>
  <c r="D132" i="42"/>
  <c r="DN29" i="2" l="1"/>
  <c r="DP28" i="2"/>
  <c r="J16" i="42"/>
  <c r="P15" i="42"/>
  <c r="J72" i="42"/>
  <c r="P71" i="42"/>
  <c r="J130" i="42"/>
  <c r="P129" i="42"/>
  <c r="L72" i="42"/>
  <c r="N72" i="42" s="1"/>
  <c r="L130" i="42"/>
  <c r="N130" i="42" s="1"/>
  <c r="L16" i="42"/>
  <c r="N16" i="42" s="1"/>
  <c r="C131" i="42"/>
  <c r="E131" i="42" s="1"/>
  <c r="E73" i="42"/>
  <c r="C17" i="42"/>
  <c r="E17" i="42" s="1"/>
  <c r="C74" i="42"/>
  <c r="D76" i="42"/>
  <c r="D133" i="42"/>
  <c r="DP29" i="2" l="1"/>
  <c r="DN30" i="2"/>
  <c r="J17" i="42"/>
  <c r="L17" i="42" s="1"/>
  <c r="N17" i="42" s="1"/>
  <c r="P16" i="42"/>
  <c r="J73" i="42"/>
  <c r="L73" i="42" s="1"/>
  <c r="N73" i="42" s="1"/>
  <c r="P72" i="42"/>
  <c r="J131" i="42"/>
  <c r="L131" i="42" s="1"/>
  <c r="N131" i="42" s="1"/>
  <c r="P130" i="42"/>
  <c r="C132" i="42"/>
  <c r="E132" i="42" s="1"/>
  <c r="E74" i="42"/>
  <c r="C18" i="42"/>
  <c r="E18" i="42" s="1"/>
  <c r="C75" i="42"/>
  <c r="D77" i="42"/>
  <c r="D134" i="42"/>
  <c r="DN31" i="2" l="1"/>
  <c r="DP30" i="2"/>
  <c r="J18" i="42"/>
  <c r="L18" i="42" s="1"/>
  <c r="N18" i="42" s="1"/>
  <c r="P17" i="42"/>
  <c r="J74" i="42"/>
  <c r="L74" i="42" s="1"/>
  <c r="N74" i="42" s="1"/>
  <c r="P73" i="42"/>
  <c r="J132" i="42"/>
  <c r="L132" i="42" s="1"/>
  <c r="N132" i="42" s="1"/>
  <c r="P131" i="42"/>
  <c r="C133" i="42"/>
  <c r="E133" i="42" s="1"/>
  <c r="E75" i="42"/>
  <c r="C19" i="42"/>
  <c r="E19" i="42" s="1"/>
  <c r="C76" i="42"/>
  <c r="D78" i="42"/>
  <c r="D135" i="42"/>
  <c r="DN32" i="2" l="1"/>
  <c r="DP31" i="2"/>
  <c r="J75" i="42"/>
  <c r="L75" i="42" s="1"/>
  <c r="N75" i="42" s="1"/>
  <c r="P74" i="42"/>
  <c r="J133" i="42"/>
  <c r="L133" i="42" s="1"/>
  <c r="N133" i="42" s="1"/>
  <c r="P132" i="42"/>
  <c r="J19" i="42"/>
  <c r="L19" i="42" s="1"/>
  <c r="N19" i="42" s="1"/>
  <c r="P18" i="42"/>
  <c r="C134" i="42"/>
  <c r="E134" i="42" s="1"/>
  <c r="E76" i="42"/>
  <c r="C20" i="42"/>
  <c r="E20" i="42" s="1"/>
  <c r="C77" i="42"/>
  <c r="D79" i="42"/>
  <c r="D136" i="42"/>
  <c r="DP32" i="2" l="1"/>
  <c r="DN33" i="2"/>
  <c r="J20" i="42"/>
  <c r="L20" i="42" s="1"/>
  <c r="N20" i="42" s="1"/>
  <c r="P19" i="42"/>
  <c r="J76" i="42"/>
  <c r="L76" i="42" s="1"/>
  <c r="N76" i="42" s="1"/>
  <c r="P75" i="42"/>
  <c r="J134" i="42"/>
  <c r="L134" i="42" s="1"/>
  <c r="N134" i="42" s="1"/>
  <c r="P133" i="42"/>
  <c r="C135" i="42"/>
  <c r="E135" i="42" s="1"/>
  <c r="E77" i="42"/>
  <c r="C21" i="42"/>
  <c r="E21" i="42" s="1"/>
  <c r="C78" i="42"/>
  <c r="D80" i="42"/>
  <c r="D137" i="42"/>
  <c r="DP33" i="2" l="1"/>
  <c r="DN34" i="2"/>
  <c r="J77" i="42"/>
  <c r="L77" i="42" s="1"/>
  <c r="N77" i="42" s="1"/>
  <c r="P76" i="42"/>
  <c r="J135" i="42"/>
  <c r="L135" i="42" s="1"/>
  <c r="N135" i="42" s="1"/>
  <c r="P134" i="42"/>
  <c r="J21" i="42"/>
  <c r="L21" i="42" s="1"/>
  <c r="N21" i="42" s="1"/>
  <c r="P20" i="42"/>
  <c r="C136" i="42"/>
  <c r="E136" i="42" s="1"/>
  <c r="E78" i="42"/>
  <c r="C22" i="42"/>
  <c r="E22" i="42" s="1"/>
  <c r="C79" i="42"/>
  <c r="D81" i="42"/>
  <c r="D138" i="42"/>
  <c r="DP34" i="2" l="1"/>
  <c r="DN35" i="2"/>
  <c r="J78" i="42"/>
  <c r="L78" i="42" s="1"/>
  <c r="N78" i="42" s="1"/>
  <c r="P77" i="42"/>
  <c r="J136" i="42"/>
  <c r="L136" i="42" s="1"/>
  <c r="N136" i="42" s="1"/>
  <c r="P135" i="42"/>
  <c r="J22" i="42"/>
  <c r="L22" i="42" s="1"/>
  <c r="N22" i="42" s="1"/>
  <c r="P21" i="42"/>
  <c r="C137" i="42"/>
  <c r="E137" i="42" s="1"/>
  <c r="E79" i="42"/>
  <c r="C23" i="42"/>
  <c r="E23" i="42" s="1"/>
  <c r="C80" i="42"/>
  <c r="D82" i="42"/>
  <c r="D139" i="42"/>
  <c r="DP35" i="2" l="1"/>
  <c r="DN36" i="2"/>
  <c r="J23" i="42"/>
  <c r="L23" i="42" s="1"/>
  <c r="N23" i="42" s="1"/>
  <c r="P22" i="42"/>
  <c r="J137" i="42"/>
  <c r="L137" i="42" s="1"/>
  <c r="N137" i="42" s="1"/>
  <c r="P136" i="42"/>
  <c r="J79" i="42"/>
  <c r="L79" i="42" s="1"/>
  <c r="N79" i="42" s="1"/>
  <c r="P78" i="42"/>
  <c r="C138" i="42"/>
  <c r="E138" i="42" s="1"/>
  <c r="E80" i="42"/>
  <c r="C24" i="42"/>
  <c r="E24" i="42" s="1"/>
  <c r="C81" i="42"/>
  <c r="D83" i="42"/>
  <c r="D140" i="42"/>
  <c r="DP36" i="2" l="1"/>
  <c r="DN37" i="2"/>
  <c r="J138" i="42"/>
  <c r="L138" i="42" s="1"/>
  <c r="N138" i="42" s="1"/>
  <c r="P137" i="42"/>
  <c r="J80" i="42"/>
  <c r="L80" i="42" s="1"/>
  <c r="N80" i="42" s="1"/>
  <c r="P79" i="42"/>
  <c r="J24" i="42"/>
  <c r="L24" i="42" s="1"/>
  <c r="N24" i="42" s="1"/>
  <c r="P23" i="42"/>
  <c r="C139" i="42"/>
  <c r="E139" i="42" s="1"/>
  <c r="E81" i="42"/>
  <c r="C25" i="42"/>
  <c r="E25" i="42" s="1"/>
  <c r="C82" i="42"/>
  <c r="D84" i="42"/>
  <c r="D141" i="42"/>
  <c r="DP37" i="2" l="1"/>
  <c r="DN38" i="2"/>
  <c r="J139" i="42"/>
  <c r="L139" i="42" s="1"/>
  <c r="N139" i="42" s="1"/>
  <c r="P138" i="42"/>
  <c r="J81" i="42"/>
  <c r="L81" i="42" s="1"/>
  <c r="N81" i="42" s="1"/>
  <c r="P80" i="42"/>
  <c r="J25" i="42"/>
  <c r="L25" i="42" s="1"/>
  <c r="N25" i="42" s="1"/>
  <c r="P24" i="42"/>
  <c r="C140" i="42"/>
  <c r="E140" i="42" s="1"/>
  <c r="E82" i="42"/>
  <c r="C26" i="42"/>
  <c r="E26" i="42" s="1"/>
  <c r="C83" i="42"/>
  <c r="D85" i="42"/>
  <c r="D142" i="42"/>
  <c r="DN39" i="2" l="1"/>
  <c r="DP38" i="2"/>
  <c r="J26" i="42"/>
  <c r="L26" i="42" s="1"/>
  <c r="N26" i="42" s="1"/>
  <c r="P25" i="42"/>
  <c r="J140" i="42"/>
  <c r="L140" i="42" s="1"/>
  <c r="N140" i="42" s="1"/>
  <c r="P139" i="42"/>
  <c r="J82" i="42"/>
  <c r="L82" i="42" s="1"/>
  <c r="N82" i="42" s="1"/>
  <c r="P81" i="42"/>
  <c r="C141" i="42"/>
  <c r="E141" i="42" s="1"/>
  <c r="E83" i="42"/>
  <c r="C27" i="42"/>
  <c r="E27" i="42" s="1"/>
  <c r="C84" i="42"/>
  <c r="D86" i="42"/>
  <c r="D143" i="42"/>
  <c r="DN40" i="2" l="1"/>
  <c r="DP40" i="2" s="1"/>
  <c r="DP39" i="2"/>
  <c r="J141" i="42"/>
  <c r="L141" i="42" s="1"/>
  <c r="N141" i="42" s="1"/>
  <c r="P140" i="42"/>
  <c r="J27" i="42"/>
  <c r="L27" i="42" s="1"/>
  <c r="N27" i="42" s="1"/>
  <c r="P26" i="42"/>
  <c r="J83" i="42"/>
  <c r="L83" i="42" s="1"/>
  <c r="N83" i="42" s="1"/>
  <c r="P82" i="42"/>
  <c r="C142" i="42"/>
  <c r="E142" i="42" s="1"/>
  <c r="E84" i="42"/>
  <c r="C28" i="42"/>
  <c r="E28" i="42" s="1"/>
  <c r="C85" i="42"/>
  <c r="D87" i="42"/>
  <c r="D144" i="42"/>
  <c r="J142" i="42" l="1"/>
  <c r="P141" i="42"/>
  <c r="J28" i="42"/>
  <c r="L28" i="42" s="1"/>
  <c r="N28" i="42" s="1"/>
  <c r="P27" i="42"/>
  <c r="J84" i="42"/>
  <c r="L84" i="42" s="1"/>
  <c r="N84" i="42" s="1"/>
  <c r="P83" i="42"/>
  <c r="L142" i="42"/>
  <c r="N142" i="42" s="1"/>
  <c r="C143" i="42"/>
  <c r="E143" i="42" s="1"/>
  <c r="E85" i="42"/>
  <c r="C29" i="42"/>
  <c r="E29" i="42" s="1"/>
  <c r="C86" i="42"/>
  <c r="D88" i="42"/>
  <c r="D145" i="42"/>
  <c r="J85" i="42" l="1"/>
  <c r="P84" i="42"/>
  <c r="J143" i="42"/>
  <c r="P142" i="42"/>
  <c r="J29" i="42"/>
  <c r="L29" i="42" s="1"/>
  <c r="N29" i="42" s="1"/>
  <c r="P28" i="42"/>
  <c r="L85" i="42"/>
  <c r="N85" i="42" s="1"/>
  <c r="L143" i="42"/>
  <c r="N143" i="42" s="1"/>
  <c r="C144" i="42"/>
  <c r="E144" i="42" s="1"/>
  <c r="E86" i="42"/>
  <c r="C30" i="42"/>
  <c r="E30" i="42" s="1"/>
  <c r="C87" i="42"/>
  <c r="D89" i="42"/>
  <c r="D146" i="42"/>
  <c r="J30" i="42" l="1"/>
  <c r="L30" i="42" s="1"/>
  <c r="N30" i="42" s="1"/>
  <c r="P29" i="42"/>
  <c r="J86" i="42"/>
  <c r="P85" i="42"/>
  <c r="J144" i="42"/>
  <c r="P143" i="42"/>
  <c r="L86" i="42"/>
  <c r="N86" i="42" s="1"/>
  <c r="L144" i="42"/>
  <c r="N144" i="42" s="1"/>
  <c r="C145" i="42"/>
  <c r="E145" i="42" s="1"/>
  <c r="E87" i="42"/>
  <c r="C31" i="42"/>
  <c r="E31" i="42" s="1"/>
  <c r="C88" i="42"/>
  <c r="D90" i="42"/>
  <c r="D147" i="42"/>
  <c r="J87" i="42" l="1"/>
  <c r="P86" i="42"/>
  <c r="J145" i="42"/>
  <c r="P144" i="42"/>
  <c r="J31" i="42"/>
  <c r="L31" i="42" s="1"/>
  <c r="N31" i="42" s="1"/>
  <c r="P30" i="42"/>
  <c r="L145" i="42"/>
  <c r="N145" i="42" s="1"/>
  <c r="L87" i="42"/>
  <c r="N87" i="42" s="1"/>
  <c r="C146" i="42"/>
  <c r="E146" i="42" s="1"/>
  <c r="E88" i="42"/>
  <c r="C32" i="42"/>
  <c r="E32" i="42" s="1"/>
  <c r="C89" i="42"/>
  <c r="D91" i="42"/>
  <c r="D148" i="42"/>
  <c r="J146" i="42" l="1"/>
  <c r="P145" i="42"/>
  <c r="J32" i="42"/>
  <c r="L32" i="42" s="1"/>
  <c r="N32" i="42" s="1"/>
  <c r="P31" i="42"/>
  <c r="J88" i="42"/>
  <c r="P87" i="42"/>
  <c r="L88" i="42"/>
  <c r="N88" i="42" s="1"/>
  <c r="L146" i="42"/>
  <c r="N146" i="42" s="1"/>
  <c r="C147" i="42"/>
  <c r="E147" i="42" s="1"/>
  <c r="E89" i="42"/>
  <c r="C33" i="42"/>
  <c r="E33" i="42" s="1"/>
  <c r="C90" i="42"/>
  <c r="D92" i="42"/>
  <c r="D149" i="42"/>
  <c r="J147" i="42" l="1"/>
  <c r="P146" i="42"/>
  <c r="J33" i="42"/>
  <c r="L33" i="42" s="1"/>
  <c r="N33" i="42" s="1"/>
  <c r="P32" i="42"/>
  <c r="J89" i="42"/>
  <c r="P88" i="42"/>
  <c r="L89" i="42"/>
  <c r="N89" i="42" s="1"/>
  <c r="L147" i="42"/>
  <c r="N147" i="42" s="1"/>
  <c r="C148" i="42"/>
  <c r="E148" i="42" s="1"/>
  <c r="E90" i="42"/>
  <c r="C34" i="42"/>
  <c r="E34" i="42" s="1"/>
  <c r="C91" i="42"/>
  <c r="D93" i="42"/>
  <c r="D150" i="42"/>
  <c r="J148" i="42" l="1"/>
  <c r="P147" i="42"/>
  <c r="J34" i="42"/>
  <c r="L34" i="42" s="1"/>
  <c r="N34" i="42" s="1"/>
  <c r="P33" i="42"/>
  <c r="J90" i="42"/>
  <c r="P89" i="42"/>
  <c r="L90" i="42"/>
  <c r="N90" i="42" s="1"/>
  <c r="L148" i="42"/>
  <c r="N148" i="42" s="1"/>
  <c r="C149" i="42"/>
  <c r="E149" i="42" s="1"/>
  <c r="E91" i="42"/>
  <c r="C35" i="42"/>
  <c r="E35" i="42" s="1"/>
  <c r="C92" i="42"/>
  <c r="D94" i="42"/>
  <c r="D151" i="42"/>
  <c r="J149" i="42" l="1"/>
  <c r="P148" i="42"/>
  <c r="J35" i="42"/>
  <c r="L35" i="42" s="1"/>
  <c r="N35" i="42" s="1"/>
  <c r="P34" i="42"/>
  <c r="J91" i="42"/>
  <c r="L91" i="42" s="1"/>
  <c r="N91" i="42" s="1"/>
  <c r="P90" i="42"/>
  <c r="L149" i="42"/>
  <c r="N149" i="42" s="1"/>
  <c r="C150" i="42"/>
  <c r="E150" i="42" s="1"/>
  <c r="E92" i="42"/>
  <c r="C36" i="42"/>
  <c r="E36" i="42" s="1"/>
  <c r="C93" i="42"/>
  <c r="D95" i="42"/>
  <c r="D152" i="42"/>
  <c r="J36" i="42" l="1"/>
  <c r="P35" i="42"/>
  <c r="J150" i="42"/>
  <c r="P149" i="42"/>
  <c r="J92" i="42"/>
  <c r="P91" i="42"/>
  <c r="L150" i="42"/>
  <c r="N150" i="42" s="1"/>
  <c r="L92" i="42"/>
  <c r="N92" i="42" s="1"/>
  <c r="L36" i="42"/>
  <c r="N36" i="42" s="1"/>
  <c r="C151" i="42"/>
  <c r="E151" i="42" s="1"/>
  <c r="E93" i="42"/>
  <c r="C37" i="42"/>
  <c r="E37" i="42" s="1"/>
  <c r="C94" i="42"/>
  <c r="D96" i="42"/>
  <c r="D153" i="42"/>
  <c r="J151" i="42" l="1"/>
  <c r="P150" i="42"/>
  <c r="J37" i="42"/>
  <c r="L37" i="42" s="1"/>
  <c r="N37" i="42" s="1"/>
  <c r="P36" i="42"/>
  <c r="J93" i="42"/>
  <c r="P92" i="42"/>
  <c r="L151" i="42"/>
  <c r="N151" i="42" s="1"/>
  <c r="L93" i="42"/>
  <c r="N93" i="42" s="1"/>
  <c r="C152" i="42"/>
  <c r="E152" i="42" s="1"/>
  <c r="E94" i="42"/>
  <c r="C38" i="42"/>
  <c r="E38" i="42" s="1"/>
  <c r="C95" i="42"/>
  <c r="D97" i="42"/>
  <c r="D154" i="42"/>
  <c r="J94" i="42" l="1"/>
  <c r="P93" i="42"/>
  <c r="J38" i="42"/>
  <c r="L38" i="42" s="1"/>
  <c r="N38" i="42" s="1"/>
  <c r="P37" i="42"/>
  <c r="J152" i="42"/>
  <c r="P151" i="42"/>
  <c r="L94" i="42"/>
  <c r="N94" i="42" s="1"/>
  <c r="L152" i="42"/>
  <c r="N152" i="42" s="1"/>
  <c r="C153" i="42"/>
  <c r="E153" i="42" s="1"/>
  <c r="E95" i="42"/>
  <c r="C39" i="42"/>
  <c r="E39" i="42" s="1"/>
  <c r="C96" i="42"/>
  <c r="D98" i="42"/>
  <c r="D155" i="42"/>
  <c r="J39" i="42" l="1"/>
  <c r="P38" i="42"/>
  <c r="J95" i="42"/>
  <c r="P94" i="42"/>
  <c r="J153" i="42"/>
  <c r="P152" i="42"/>
  <c r="L95" i="42"/>
  <c r="N95" i="42" s="1"/>
  <c r="L153" i="42"/>
  <c r="N153" i="42" s="1"/>
  <c r="L39" i="42"/>
  <c r="N39" i="42" s="1"/>
  <c r="C154" i="42"/>
  <c r="E154" i="42" s="1"/>
  <c r="E96" i="42"/>
  <c r="C40" i="42"/>
  <c r="E40" i="42" s="1"/>
  <c r="C97" i="42"/>
  <c r="D99" i="42"/>
  <c r="D156" i="42"/>
  <c r="J40" i="42" l="1"/>
  <c r="P39" i="42"/>
  <c r="J96" i="42"/>
  <c r="P95" i="42"/>
  <c r="J154" i="42"/>
  <c r="L154" i="42" s="1"/>
  <c r="N154" i="42" s="1"/>
  <c r="P153" i="42"/>
  <c r="L96" i="42"/>
  <c r="N96" i="42" s="1"/>
  <c r="L40" i="42"/>
  <c r="N40" i="42" s="1"/>
  <c r="C155" i="42"/>
  <c r="E155" i="42" s="1"/>
  <c r="E97" i="42"/>
  <c r="C41" i="42"/>
  <c r="E41" i="42" s="1"/>
  <c r="C98" i="42"/>
  <c r="D100" i="42"/>
  <c r="D157" i="42"/>
  <c r="J41" i="42" l="1"/>
  <c r="P40" i="42"/>
  <c r="J97" i="42"/>
  <c r="P96" i="42"/>
  <c r="J155" i="42"/>
  <c r="P154" i="42"/>
  <c r="L97" i="42"/>
  <c r="N97" i="42" s="1"/>
  <c r="L155" i="42"/>
  <c r="N155" i="42" s="1"/>
  <c r="L41" i="42"/>
  <c r="N41" i="42" s="1"/>
  <c r="C156" i="42"/>
  <c r="E156" i="42" s="1"/>
  <c r="E98" i="42"/>
  <c r="C42" i="42"/>
  <c r="E42" i="42" s="1"/>
  <c r="C99" i="42"/>
  <c r="D101" i="42"/>
  <c r="D158" i="42"/>
  <c r="J98" i="42" l="1"/>
  <c r="P97" i="42"/>
  <c r="J42" i="42"/>
  <c r="L42" i="42" s="1"/>
  <c r="N42" i="42" s="1"/>
  <c r="P41" i="42"/>
  <c r="J156" i="42"/>
  <c r="P155" i="42"/>
  <c r="L98" i="42"/>
  <c r="N98" i="42" s="1"/>
  <c r="L156" i="42"/>
  <c r="N156" i="42" s="1"/>
  <c r="C157" i="42"/>
  <c r="E157" i="42" s="1"/>
  <c r="E99" i="42"/>
  <c r="C43" i="42"/>
  <c r="E43" i="42" s="1"/>
  <c r="C100" i="42"/>
  <c r="D102" i="42"/>
  <c r="D159" i="42"/>
  <c r="J99" i="42" l="1"/>
  <c r="P98" i="42"/>
  <c r="J43" i="42"/>
  <c r="L43" i="42" s="1"/>
  <c r="N43" i="42" s="1"/>
  <c r="P42" i="42"/>
  <c r="J157" i="42"/>
  <c r="P156" i="42"/>
  <c r="L99" i="42"/>
  <c r="N99" i="42" s="1"/>
  <c r="L157" i="42"/>
  <c r="N157" i="42" s="1"/>
  <c r="C158" i="42"/>
  <c r="E158" i="42" s="1"/>
  <c r="E100" i="42"/>
  <c r="C44" i="42"/>
  <c r="E44" i="42" s="1"/>
  <c r="C101" i="42"/>
  <c r="D103" i="42"/>
  <c r="D160" i="42"/>
  <c r="J44" i="42" l="1"/>
  <c r="P43" i="42"/>
  <c r="J100" i="42"/>
  <c r="P99" i="42"/>
  <c r="J158" i="42"/>
  <c r="P157" i="42"/>
  <c r="L100" i="42"/>
  <c r="N100" i="42" s="1"/>
  <c r="L158" i="42"/>
  <c r="N158" i="42" s="1"/>
  <c r="L44" i="42"/>
  <c r="N44" i="42" s="1"/>
  <c r="C159" i="42"/>
  <c r="E159" i="42" s="1"/>
  <c r="E101" i="42"/>
  <c r="C45" i="42"/>
  <c r="E45" i="42" s="1"/>
  <c r="C102" i="42"/>
  <c r="D104" i="42"/>
  <c r="D161" i="42"/>
  <c r="J101" i="42" l="1"/>
  <c r="P100" i="42"/>
  <c r="J45" i="42"/>
  <c r="L45" i="42" s="1"/>
  <c r="N45" i="42" s="1"/>
  <c r="P44" i="42"/>
  <c r="J159" i="42"/>
  <c r="L159" i="42" s="1"/>
  <c r="N159" i="42" s="1"/>
  <c r="P158" i="42"/>
  <c r="L101" i="42"/>
  <c r="N101" i="42" s="1"/>
  <c r="C160" i="42"/>
  <c r="E160" i="42" s="1"/>
  <c r="E102" i="42"/>
  <c r="C46" i="42"/>
  <c r="E46" i="42" s="1"/>
  <c r="C103" i="42"/>
  <c r="D105" i="42"/>
  <c r="D162" i="42"/>
  <c r="J46" i="42" l="1"/>
  <c r="P45" i="42"/>
  <c r="J102" i="42"/>
  <c r="P101" i="42"/>
  <c r="J160" i="42"/>
  <c r="P159" i="42"/>
  <c r="L102" i="42"/>
  <c r="N102" i="42" s="1"/>
  <c r="L160" i="42"/>
  <c r="N160" i="42" s="1"/>
  <c r="L46" i="42"/>
  <c r="N46" i="42" s="1"/>
  <c r="C161" i="42"/>
  <c r="E161" i="42" s="1"/>
  <c r="E103" i="42"/>
  <c r="C47" i="42"/>
  <c r="E47" i="42" s="1"/>
  <c r="C104" i="42"/>
  <c r="D106" i="42"/>
  <c r="D163" i="42"/>
  <c r="J161" i="42" l="1"/>
  <c r="P160" i="42"/>
  <c r="J47" i="42"/>
  <c r="L47" i="42" s="1"/>
  <c r="N47" i="42" s="1"/>
  <c r="P46" i="42"/>
  <c r="J103" i="42"/>
  <c r="L103" i="42" s="1"/>
  <c r="N103" i="42" s="1"/>
  <c r="P102" i="42"/>
  <c r="L161" i="42"/>
  <c r="N161" i="42" s="1"/>
  <c r="C162" i="42"/>
  <c r="E162" i="42" s="1"/>
  <c r="E104" i="42"/>
  <c r="C48" i="42"/>
  <c r="E48" i="42" s="1"/>
  <c r="C105" i="42"/>
  <c r="D107" i="42"/>
  <c r="D164" i="42"/>
  <c r="J104" i="42" l="1"/>
  <c r="P103" i="42"/>
  <c r="J48" i="42"/>
  <c r="P47" i="42"/>
  <c r="J162" i="42"/>
  <c r="L162" i="42" s="1"/>
  <c r="N162" i="42" s="1"/>
  <c r="P161" i="42"/>
  <c r="L48" i="42"/>
  <c r="N48" i="42" s="1"/>
  <c r="L104" i="42"/>
  <c r="N104" i="42" s="1"/>
  <c r="C163" i="42"/>
  <c r="E163" i="42" s="1"/>
  <c r="E105" i="42"/>
  <c r="C49" i="42"/>
  <c r="E49" i="42" s="1"/>
  <c r="C106" i="42"/>
  <c r="D108" i="42"/>
  <c r="D165" i="42"/>
  <c r="J49" i="42" l="1"/>
  <c r="P48" i="42"/>
  <c r="J105" i="42"/>
  <c r="L105" i="42" s="1"/>
  <c r="N105" i="42" s="1"/>
  <c r="P104" i="42"/>
  <c r="J163" i="42"/>
  <c r="P162" i="42"/>
  <c r="L49" i="42"/>
  <c r="N49" i="42" s="1"/>
  <c r="L163" i="42"/>
  <c r="N163" i="42" s="1"/>
  <c r="C164" i="42"/>
  <c r="E164" i="42" s="1"/>
  <c r="E106" i="42"/>
  <c r="C50" i="42"/>
  <c r="E50" i="42" s="1"/>
  <c r="C107" i="42"/>
  <c r="D109" i="42"/>
  <c r="D166" i="42"/>
  <c r="A44" i="4"/>
  <c r="A43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H5" i="4"/>
  <c r="J164" i="42" l="1"/>
  <c r="P163" i="42"/>
  <c r="J50" i="42"/>
  <c r="L50" i="42" s="1"/>
  <c r="N50" i="42" s="1"/>
  <c r="P49" i="42"/>
  <c r="J106" i="42"/>
  <c r="P105" i="42"/>
  <c r="L164" i="42"/>
  <c r="N164" i="42" s="1"/>
  <c r="L106" i="42"/>
  <c r="N106" i="42" s="1"/>
  <c r="C165" i="42"/>
  <c r="E165" i="42" s="1"/>
  <c r="E107" i="42"/>
  <c r="C51" i="42"/>
  <c r="E51" i="42" s="1"/>
  <c r="C108" i="42"/>
  <c r="D110" i="42"/>
  <c r="D167" i="42"/>
  <c r="R2" i="2"/>
  <c r="U2" i="2"/>
  <c r="X2" i="2"/>
  <c r="AA2" i="2"/>
  <c r="AD2" i="2"/>
  <c r="AG2" i="2"/>
  <c r="AJ2" i="2"/>
  <c r="AM2" i="2"/>
  <c r="AP2" i="2"/>
  <c r="AS2" i="2"/>
  <c r="AV2" i="2"/>
  <c r="AY2" i="2"/>
  <c r="BB2" i="2"/>
  <c r="BE2" i="2"/>
  <c r="BH2" i="2"/>
  <c r="BK2" i="2"/>
  <c r="BN2" i="2"/>
  <c r="BQ2" i="2"/>
  <c r="BT2" i="2"/>
  <c r="BW2" i="2"/>
  <c r="BZ2" i="2"/>
  <c r="CC2" i="2"/>
  <c r="CF2" i="2"/>
  <c r="CI2" i="2"/>
  <c r="CL2" i="2"/>
  <c r="CO2" i="2"/>
  <c r="CR2" i="2"/>
  <c r="CU2" i="2"/>
  <c r="CX2" i="2"/>
  <c r="DA2" i="2"/>
  <c r="DD2" i="2"/>
  <c r="DG2" i="2"/>
  <c r="DJ2" i="2"/>
  <c r="DM2" i="2"/>
  <c r="DS2" i="2"/>
  <c r="DV2" i="2"/>
  <c r="O2" i="2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Q3" i="2"/>
  <c r="Q4" i="2" s="1"/>
  <c r="Q5" i="2" s="1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T3" i="2"/>
  <c r="T4" i="2" s="1"/>
  <c r="T5" i="2" s="1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W3" i="2"/>
  <c r="W4" i="2" s="1"/>
  <c r="W5" i="2" s="1"/>
  <c r="W6" i="2" s="1"/>
  <c r="W7" i="2" s="1"/>
  <c r="W8" i="2" s="1"/>
  <c r="W9" i="2" s="1"/>
  <c r="W10" i="2" s="1"/>
  <c r="W11" i="2" s="1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Z3" i="2"/>
  <c r="Z4" i="2" s="1"/>
  <c r="Z5" i="2" s="1"/>
  <c r="Z6" i="2" s="1"/>
  <c r="Z7" i="2" s="1"/>
  <c r="Z8" i="2" s="1"/>
  <c r="Z9" i="2" s="1"/>
  <c r="Z10" i="2" s="1"/>
  <c r="Z11" i="2" s="1"/>
  <c r="Z12" i="2" s="1"/>
  <c r="Z13" i="2" s="1"/>
  <c r="Z14" i="2" s="1"/>
  <c r="Z15" i="2" s="1"/>
  <c r="Z16" i="2" s="1"/>
  <c r="Z17" i="2" s="1"/>
  <c r="Z18" i="2" s="1"/>
  <c r="Z19" i="2" s="1"/>
  <c r="Z20" i="2" s="1"/>
  <c r="Z21" i="2" s="1"/>
  <c r="Z22" i="2" s="1"/>
  <c r="Z23" i="2" s="1"/>
  <c r="Z24" i="2" s="1"/>
  <c r="Z25" i="2" s="1"/>
  <c r="Z26" i="2" s="1"/>
  <c r="Z27" i="2" s="1"/>
  <c r="Z28" i="2" s="1"/>
  <c r="Z29" i="2" s="1"/>
  <c r="Z30" i="2" s="1"/>
  <c r="Z31" i="2" s="1"/>
  <c r="Z32" i="2" s="1"/>
  <c r="Z33" i="2" s="1"/>
  <c r="Z34" i="2" s="1"/>
  <c r="Z35" i="2" s="1"/>
  <c r="Z36" i="2" s="1"/>
  <c r="Z37" i="2" s="1"/>
  <c r="Z38" i="2" s="1"/>
  <c r="Z39" i="2" s="1"/>
  <c r="Z40" i="2" s="1"/>
  <c r="AC3" i="2"/>
  <c r="AC4" i="2" s="1"/>
  <c r="AC5" i="2" s="1"/>
  <c r="AC6" i="2" s="1"/>
  <c r="AC7" i="2" s="1"/>
  <c r="AC8" i="2" s="1"/>
  <c r="AC9" i="2" s="1"/>
  <c r="AC10" i="2" s="1"/>
  <c r="AC11" i="2" s="1"/>
  <c r="AC12" i="2" s="1"/>
  <c r="AC13" i="2" s="1"/>
  <c r="AC14" i="2" s="1"/>
  <c r="AC15" i="2" s="1"/>
  <c r="AC16" i="2" s="1"/>
  <c r="AC17" i="2" s="1"/>
  <c r="AC18" i="2" s="1"/>
  <c r="AC19" i="2" s="1"/>
  <c r="AC20" i="2" s="1"/>
  <c r="AC21" i="2" s="1"/>
  <c r="AC22" i="2" s="1"/>
  <c r="AC23" i="2" s="1"/>
  <c r="AC24" i="2" s="1"/>
  <c r="AC25" i="2" s="1"/>
  <c r="AC26" i="2" s="1"/>
  <c r="AC27" i="2" s="1"/>
  <c r="AC28" i="2" s="1"/>
  <c r="AC29" i="2" s="1"/>
  <c r="AC30" i="2" s="1"/>
  <c r="AC31" i="2" s="1"/>
  <c r="AC32" i="2" s="1"/>
  <c r="AC33" i="2" s="1"/>
  <c r="AC34" i="2" s="1"/>
  <c r="AC35" i="2" s="1"/>
  <c r="AC36" i="2" s="1"/>
  <c r="AC37" i="2" s="1"/>
  <c r="AC38" i="2" s="1"/>
  <c r="AC39" i="2" s="1"/>
  <c r="AC40" i="2" s="1"/>
  <c r="AF3" i="2"/>
  <c r="AF4" i="2" s="1"/>
  <c r="AF5" i="2" s="1"/>
  <c r="AF6" i="2" s="1"/>
  <c r="AF7" i="2" s="1"/>
  <c r="AF8" i="2" s="1"/>
  <c r="AF9" i="2" s="1"/>
  <c r="AF10" i="2" s="1"/>
  <c r="AF11" i="2" s="1"/>
  <c r="AF12" i="2" s="1"/>
  <c r="AF13" i="2" s="1"/>
  <c r="AF14" i="2" s="1"/>
  <c r="AF15" i="2" s="1"/>
  <c r="AF16" i="2" s="1"/>
  <c r="AF17" i="2" s="1"/>
  <c r="AF18" i="2" s="1"/>
  <c r="AF19" i="2" s="1"/>
  <c r="AF20" i="2" s="1"/>
  <c r="AF21" i="2" s="1"/>
  <c r="AF22" i="2" s="1"/>
  <c r="AF23" i="2" s="1"/>
  <c r="AF24" i="2" s="1"/>
  <c r="AF25" i="2" s="1"/>
  <c r="AF26" i="2" s="1"/>
  <c r="AF27" i="2" s="1"/>
  <c r="AF28" i="2" s="1"/>
  <c r="AF29" i="2" s="1"/>
  <c r="AF30" i="2" s="1"/>
  <c r="AF31" i="2" s="1"/>
  <c r="AF32" i="2" s="1"/>
  <c r="AF33" i="2" s="1"/>
  <c r="AF34" i="2" s="1"/>
  <c r="AF35" i="2" s="1"/>
  <c r="AF36" i="2" s="1"/>
  <c r="AF37" i="2" s="1"/>
  <c r="AF38" i="2" s="1"/>
  <c r="AF39" i="2" s="1"/>
  <c r="AF40" i="2" s="1"/>
  <c r="AI3" i="2"/>
  <c r="AI4" i="2" s="1"/>
  <c r="AI5" i="2" s="1"/>
  <c r="AI6" i="2" s="1"/>
  <c r="AI7" i="2" s="1"/>
  <c r="AI8" i="2" s="1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L3" i="2"/>
  <c r="AL4" i="2" s="1"/>
  <c r="AL5" i="2" s="1"/>
  <c r="AL6" i="2" s="1"/>
  <c r="AL7" i="2" s="1"/>
  <c r="AL8" i="2" s="1"/>
  <c r="AL9" i="2" s="1"/>
  <c r="AL10" i="2" s="1"/>
  <c r="AL11" i="2" s="1"/>
  <c r="AL12" i="2" s="1"/>
  <c r="AL13" i="2" s="1"/>
  <c r="AL14" i="2" s="1"/>
  <c r="AL15" i="2" s="1"/>
  <c r="AL16" i="2" s="1"/>
  <c r="AL17" i="2" s="1"/>
  <c r="AL18" i="2" s="1"/>
  <c r="AL19" i="2" s="1"/>
  <c r="AL20" i="2" s="1"/>
  <c r="AL21" i="2" s="1"/>
  <c r="AL22" i="2" s="1"/>
  <c r="AO3" i="2"/>
  <c r="AO4" i="2" s="1"/>
  <c r="AO5" i="2" s="1"/>
  <c r="AO6" i="2" s="1"/>
  <c r="AO7" i="2" s="1"/>
  <c r="AO8" i="2" s="1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AO37" i="2" s="1"/>
  <c r="AO38" i="2" s="1"/>
  <c r="AO39" i="2" s="1"/>
  <c r="AO40" i="2" s="1"/>
  <c r="AR3" i="2"/>
  <c r="AR4" i="2" s="1"/>
  <c r="AR5" i="2" s="1"/>
  <c r="AR6" i="2" s="1"/>
  <c r="AR7" i="2" s="1"/>
  <c r="AR8" i="2" s="1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AR37" i="2" s="1"/>
  <c r="AR38" i="2" s="1"/>
  <c r="AR39" i="2" s="1"/>
  <c r="AR40" i="2" s="1"/>
  <c r="AU3" i="2"/>
  <c r="AU4" i="2" s="1"/>
  <c r="AU5" i="2" s="1"/>
  <c r="AU6" i="2" s="1"/>
  <c r="AU7" i="2" s="1"/>
  <c r="AU8" i="2" s="1"/>
  <c r="AU9" i="2" s="1"/>
  <c r="AU10" i="2" s="1"/>
  <c r="AU11" i="2" s="1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U36" i="2" s="1"/>
  <c r="AU37" i="2" s="1"/>
  <c r="AU38" i="2" s="1"/>
  <c r="AU39" i="2" s="1"/>
  <c r="AU40" i="2" s="1"/>
  <c r="AX3" i="2"/>
  <c r="AX4" i="2" s="1"/>
  <c r="AX5" i="2" s="1"/>
  <c r="AX6" i="2" s="1"/>
  <c r="AX7" i="2" s="1"/>
  <c r="AX8" i="2" s="1"/>
  <c r="AX9" i="2" s="1"/>
  <c r="AX10" i="2" s="1"/>
  <c r="AX11" i="2" s="1"/>
  <c r="AX12" i="2" s="1"/>
  <c r="AX13" i="2" s="1"/>
  <c r="AX14" i="2" s="1"/>
  <c r="AX15" i="2" s="1"/>
  <c r="AX16" i="2" s="1"/>
  <c r="AX17" i="2" s="1"/>
  <c r="AX18" i="2" s="1"/>
  <c r="AX19" i="2" s="1"/>
  <c r="AX20" i="2" s="1"/>
  <c r="AX21" i="2" s="1"/>
  <c r="AX22" i="2" s="1"/>
  <c r="AX23" i="2" s="1"/>
  <c r="AX24" i="2" s="1"/>
  <c r="AX25" i="2" s="1"/>
  <c r="AX26" i="2" s="1"/>
  <c r="AX27" i="2" s="1"/>
  <c r="AX28" i="2" s="1"/>
  <c r="AX29" i="2" s="1"/>
  <c r="AX30" i="2" s="1"/>
  <c r="AX31" i="2" s="1"/>
  <c r="AX32" i="2" s="1"/>
  <c r="AX33" i="2" s="1"/>
  <c r="AX34" i="2" s="1"/>
  <c r="AX35" i="2" s="1"/>
  <c r="AX36" i="2" s="1"/>
  <c r="AX37" i="2" s="1"/>
  <c r="AX38" i="2" s="1"/>
  <c r="AX39" i="2" s="1"/>
  <c r="AX40" i="2" s="1"/>
  <c r="BA3" i="2"/>
  <c r="BA4" i="2" s="1"/>
  <c r="BA5" i="2" s="1"/>
  <c r="BA6" i="2" s="1"/>
  <c r="BA7" i="2" s="1"/>
  <c r="BA8" i="2" s="1"/>
  <c r="BA9" i="2" s="1"/>
  <c r="BA10" i="2" s="1"/>
  <c r="BA11" i="2" s="1"/>
  <c r="BA12" i="2" s="1"/>
  <c r="BA13" i="2" s="1"/>
  <c r="BA14" i="2" s="1"/>
  <c r="BA15" i="2" s="1"/>
  <c r="BA16" i="2" s="1"/>
  <c r="BA17" i="2" s="1"/>
  <c r="BA18" i="2" s="1"/>
  <c r="BA19" i="2" s="1"/>
  <c r="BA20" i="2" s="1"/>
  <c r="BA21" i="2" s="1"/>
  <c r="BA22" i="2" s="1"/>
  <c r="BA23" i="2" s="1"/>
  <c r="BA24" i="2" s="1"/>
  <c r="BA25" i="2" s="1"/>
  <c r="BA26" i="2" s="1"/>
  <c r="BA27" i="2" s="1"/>
  <c r="BA28" i="2" s="1"/>
  <c r="BA29" i="2" s="1"/>
  <c r="BA30" i="2" s="1"/>
  <c r="BA31" i="2" s="1"/>
  <c r="BA32" i="2" s="1"/>
  <c r="BA33" i="2" s="1"/>
  <c r="BA34" i="2" s="1"/>
  <c r="BA35" i="2" s="1"/>
  <c r="BA36" i="2" s="1"/>
  <c r="BA37" i="2" s="1"/>
  <c r="BA38" i="2" s="1"/>
  <c r="BA39" i="2" s="1"/>
  <c r="BA40" i="2" s="1"/>
  <c r="BD3" i="2"/>
  <c r="BD4" i="2" s="1"/>
  <c r="BD5" i="2" s="1"/>
  <c r="BD6" i="2" s="1"/>
  <c r="BD7" i="2" s="1"/>
  <c r="BD8" i="2" s="1"/>
  <c r="BD9" i="2" s="1"/>
  <c r="BD10" i="2" s="1"/>
  <c r="BD11" i="2" s="1"/>
  <c r="BD12" i="2" s="1"/>
  <c r="BD13" i="2" s="1"/>
  <c r="BD14" i="2" s="1"/>
  <c r="BD15" i="2" s="1"/>
  <c r="BD16" i="2" s="1"/>
  <c r="BD17" i="2" s="1"/>
  <c r="BD18" i="2" s="1"/>
  <c r="BD19" i="2" s="1"/>
  <c r="BD20" i="2" s="1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G3" i="2"/>
  <c r="BG4" i="2" s="1"/>
  <c r="BG5" i="2" s="1"/>
  <c r="BG6" i="2" s="1"/>
  <c r="BG7" i="2" s="1"/>
  <c r="BG8" i="2" s="1"/>
  <c r="BG9" i="2" s="1"/>
  <c r="BG10" i="2" s="1"/>
  <c r="BG11" i="2" s="1"/>
  <c r="BG12" i="2" s="1"/>
  <c r="BG13" i="2" s="1"/>
  <c r="BG14" i="2" s="1"/>
  <c r="BG15" i="2" s="1"/>
  <c r="BG16" i="2" s="1"/>
  <c r="BG17" i="2" s="1"/>
  <c r="BG18" i="2" s="1"/>
  <c r="BG19" i="2" s="1"/>
  <c r="BG20" i="2" s="1"/>
  <c r="BG21" i="2" s="1"/>
  <c r="BG22" i="2" s="1"/>
  <c r="BG23" i="2" s="1"/>
  <c r="BG24" i="2" s="1"/>
  <c r="BG25" i="2" s="1"/>
  <c r="BG26" i="2" s="1"/>
  <c r="BG27" i="2" s="1"/>
  <c r="BG28" i="2" s="1"/>
  <c r="BG29" i="2" s="1"/>
  <c r="BG30" i="2" s="1"/>
  <c r="BG31" i="2" s="1"/>
  <c r="BG32" i="2" s="1"/>
  <c r="BG33" i="2" s="1"/>
  <c r="BG34" i="2" s="1"/>
  <c r="BG35" i="2" s="1"/>
  <c r="BG36" i="2" s="1"/>
  <c r="BG37" i="2" s="1"/>
  <c r="BG38" i="2" s="1"/>
  <c r="BG39" i="2" s="1"/>
  <c r="BG40" i="2" s="1"/>
  <c r="BJ3" i="2"/>
  <c r="BJ4" i="2" s="1"/>
  <c r="BJ5" i="2" s="1"/>
  <c r="BJ6" i="2" s="1"/>
  <c r="BJ7" i="2" s="1"/>
  <c r="BJ8" i="2" s="1"/>
  <c r="BJ9" i="2" s="1"/>
  <c r="BJ10" i="2" s="1"/>
  <c r="BJ11" i="2" s="1"/>
  <c r="BJ12" i="2" s="1"/>
  <c r="BJ13" i="2" s="1"/>
  <c r="BJ14" i="2" s="1"/>
  <c r="BJ15" i="2" s="1"/>
  <c r="BJ16" i="2" s="1"/>
  <c r="BJ17" i="2" s="1"/>
  <c r="BJ18" i="2" s="1"/>
  <c r="BJ19" i="2" s="1"/>
  <c r="BJ20" i="2" s="1"/>
  <c r="BJ21" i="2" s="1"/>
  <c r="BJ22" i="2" s="1"/>
  <c r="BJ23" i="2" s="1"/>
  <c r="BJ24" i="2" s="1"/>
  <c r="BJ25" i="2" s="1"/>
  <c r="BJ26" i="2" s="1"/>
  <c r="BJ27" i="2" s="1"/>
  <c r="BJ28" i="2" s="1"/>
  <c r="BJ29" i="2" s="1"/>
  <c r="BJ30" i="2" s="1"/>
  <c r="BJ31" i="2" s="1"/>
  <c r="BJ32" i="2" s="1"/>
  <c r="BJ33" i="2" s="1"/>
  <c r="BJ34" i="2" s="1"/>
  <c r="BJ35" i="2" s="1"/>
  <c r="BJ36" i="2" s="1"/>
  <c r="BJ37" i="2" s="1"/>
  <c r="BJ38" i="2" s="1"/>
  <c r="BJ39" i="2" s="1"/>
  <c r="BJ40" i="2" s="1"/>
  <c r="BM3" i="2"/>
  <c r="BM4" i="2" s="1"/>
  <c r="BM5" i="2" s="1"/>
  <c r="BM6" i="2" s="1"/>
  <c r="BM7" i="2" s="1"/>
  <c r="BM8" i="2" s="1"/>
  <c r="BM9" i="2" s="1"/>
  <c r="BM10" i="2" s="1"/>
  <c r="BM11" i="2" s="1"/>
  <c r="BM12" i="2" s="1"/>
  <c r="BM13" i="2" s="1"/>
  <c r="BM14" i="2" s="1"/>
  <c r="BM15" i="2" s="1"/>
  <c r="BM16" i="2" s="1"/>
  <c r="BM17" i="2" s="1"/>
  <c r="BM18" i="2" s="1"/>
  <c r="BM19" i="2" s="1"/>
  <c r="BM20" i="2" s="1"/>
  <c r="BM21" i="2" s="1"/>
  <c r="BM22" i="2" s="1"/>
  <c r="BM23" i="2" s="1"/>
  <c r="BM24" i="2" s="1"/>
  <c r="BM25" i="2" s="1"/>
  <c r="BM26" i="2" s="1"/>
  <c r="BM27" i="2" s="1"/>
  <c r="BM28" i="2" s="1"/>
  <c r="BM29" i="2" s="1"/>
  <c r="BM30" i="2" s="1"/>
  <c r="BM31" i="2" s="1"/>
  <c r="BM32" i="2" s="1"/>
  <c r="BM33" i="2" s="1"/>
  <c r="BM34" i="2" s="1"/>
  <c r="BM35" i="2" s="1"/>
  <c r="BM36" i="2" s="1"/>
  <c r="BM37" i="2" s="1"/>
  <c r="BM38" i="2" s="1"/>
  <c r="BM39" i="2" s="1"/>
  <c r="BM40" i="2" s="1"/>
  <c r="BP3" i="2"/>
  <c r="BS3" i="2"/>
  <c r="BS4" i="2" s="1"/>
  <c r="BS5" i="2" s="1"/>
  <c r="BS6" i="2" s="1"/>
  <c r="BS7" i="2" s="1"/>
  <c r="BS8" i="2" s="1"/>
  <c r="BS9" i="2" s="1"/>
  <c r="BS10" i="2" s="1"/>
  <c r="BS11" i="2" s="1"/>
  <c r="BS12" i="2" s="1"/>
  <c r="BS13" i="2" s="1"/>
  <c r="BS14" i="2" s="1"/>
  <c r="BS15" i="2" s="1"/>
  <c r="BS16" i="2" s="1"/>
  <c r="BS17" i="2" s="1"/>
  <c r="BS18" i="2" s="1"/>
  <c r="BS19" i="2" s="1"/>
  <c r="BS20" i="2" s="1"/>
  <c r="BS21" i="2" s="1"/>
  <c r="BS22" i="2" s="1"/>
  <c r="BS23" i="2" s="1"/>
  <c r="BS24" i="2" s="1"/>
  <c r="BS25" i="2" s="1"/>
  <c r="BS26" i="2" s="1"/>
  <c r="BS27" i="2" s="1"/>
  <c r="BS28" i="2" s="1"/>
  <c r="BS29" i="2" s="1"/>
  <c r="BS30" i="2" s="1"/>
  <c r="BS31" i="2" s="1"/>
  <c r="BS32" i="2" s="1"/>
  <c r="BS33" i="2" s="1"/>
  <c r="BS34" i="2" s="1"/>
  <c r="BS35" i="2" s="1"/>
  <c r="BS36" i="2" s="1"/>
  <c r="BS37" i="2" s="1"/>
  <c r="BS38" i="2" s="1"/>
  <c r="BS39" i="2" s="1"/>
  <c r="BS40" i="2" s="1"/>
  <c r="BV3" i="2"/>
  <c r="BV4" i="2" s="1"/>
  <c r="BV5" i="2" s="1"/>
  <c r="BV6" i="2" s="1"/>
  <c r="BV7" i="2" s="1"/>
  <c r="BV8" i="2" s="1"/>
  <c r="BV9" i="2" s="1"/>
  <c r="BV10" i="2" s="1"/>
  <c r="BV11" i="2" s="1"/>
  <c r="BV12" i="2" s="1"/>
  <c r="BV13" i="2" s="1"/>
  <c r="BV14" i="2" s="1"/>
  <c r="BV15" i="2" s="1"/>
  <c r="BV16" i="2" s="1"/>
  <c r="BV17" i="2" s="1"/>
  <c r="BV18" i="2" s="1"/>
  <c r="BV19" i="2" s="1"/>
  <c r="BV20" i="2" s="1"/>
  <c r="BV21" i="2" s="1"/>
  <c r="BV22" i="2" s="1"/>
  <c r="BV23" i="2" s="1"/>
  <c r="BV24" i="2" s="1"/>
  <c r="BV25" i="2" s="1"/>
  <c r="BV26" i="2" s="1"/>
  <c r="BV27" i="2" s="1"/>
  <c r="BV28" i="2" s="1"/>
  <c r="BV29" i="2" s="1"/>
  <c r="BV30" i="2" s="1"/>
  <c r="BV31" i="2" s="1"/>
  <c r="BV32" i="2" s="1"/>
  <c r="BV33" i="2" s="1"/>
  <c r="BV34" i="2" s="1"/>
  <c r="BV35" i="2" s="1"/>
  <c r="BV36" i="2" s="1"/>
  <c r="BV37" i="2" s="1"/>
  <c r="BV38" i="2" s="1"/>
  <c r="BV39" i="2" s="1"/>
  <c r="BV40" i="2" s="1"/>
  <c r="BY3" i="2"/>
  <c r="BY4" i="2" s="1"/>
  <c r="BY5" i="2" s="1"/>
  <c r="BY6" i="2" s="1"/>
  <c r="BY7" i="2" s="1"/>
  <c r="BY8" i="2" s="1"/>
  <c r="BY9" i="2" s="1"/>
  <c r="BY10" i="2" s="1"/>
  <c r="BY11" i="2" s="1"/>
  <c r="BY12" i="2" s="1"/>
  <c r="BY13" i="2" s="1"/>
  <c r="BY14" i="2" s="1"/>
  <c r="BY15" i="2" s="1"/>
  <c r="BY16" i="2" s="1"/>
  <c r="BY17" i="2" s="1"/>
  <c r="BY18" i="2" s="1"/>
  <c r="BY19" i="2" s="1"/>
  <c r="BY20" i="2" s="1"/>
  <c r="BY21" i="2" s="1"/>
  <c r="BY22" i="2" s="1"/>
  <c r="BY23" i="2" s="1"/>
  <c r="BY24" i="2" s="1"/>
  <c r="BY25" i="2" s="1"/>
  <c r="BY26" i="2" s="1"/>
  <c r="BY27" i="2" s="1"/>
  <c r="BY28" i="2" s="1"/>
  <c r="BY29" i="2" s="1"/>
  <c r="BY30" i="2" s="1"/>
  <c r="BY31" i="2" s="1"/>
  <c r="BY32" i="2" s="1"/>
  <c r="BY33" i="2" s="1"/>
  <c r="BY34" i="2" s="1"/>
  <c r="BY35" i="2" s="1"/>
  <c r="BY36" i="2" s="1"/>
  <c r="BY37" i="2" s="1"/>
  <c r="BY38" i="2" s="1"/>
  <c r="BY39" i="2" s="1"/>
  <c r="BY40" i="2" s="1"/>
  <c r="CB3" i="2"/>
  <c r="CB4" i="2" s="1"/>
  <c r="CB5" i="2" s="1"/>
  <c r="CB6" i="2" s="1"/>
  <c r="CB7" i="2" s="1"/>
  <c r="CB8" i="2" s="1"/>
  <c r="CB9" i="2" s="1"/>
  <c r="CB10" i="2" s="1"/>
  <c r="CB11" i="2" s="1"/>
  <c r="CB12" i="2" s="1"/>
  <c r="CB13" i="2" s="1"/>
  <c r="CB14" i="2" s="1"/>
  <c r="CB15" i="2" s="1"/>
  <c r="CB16" i="2" s="1"/>
  <c r="CB17" i="2" s="1"/>
  <c r="CB18" i="2" s="1"/>
  <c r="CB19" i="2" s="1"/>
  <c r="CB20" i="2" s="1"/>
  <c r="CB21" i="2" s="1"/>
  <c r="CB22" i="2" s="1"/>
  <c r="CB23" i="2" s="1"/>
  <c r="CB24" i="2" s="1"/>
  <c r="CB25" i="2" s="1"/>
  <c r="CB26" i="2" s="1"/>
  <c r="CB27" i="2" s="1"/>
  <c r="CB28" i="2" s="1"/>
  <c r="CB29" i="2" s="1"/>
  <c r="CB30" i="2" s="1"/>
  <c r="CB31" i="2" s="1"/>
  <c r="CB32" i="2" s="1"/>
  <c r="CB33" i="2" s="1"/>
  <c r="CB34" i="2" s="1"/>
  <c r="CB35" i="2" s="1"/>
  <c r="CB36" i="2" s="1"/>
  <c r="CB37" i="2" s="1"/>
  <c r="CB38" i="2" s="1"/>
  <c r="CB39" i="2" s="1"/>
  <c r="CB40" i="2" s="1"/>
  <c r="CE3" i="2"/>
  <c r="CE4" i="2" s="1"/>
  <c r="CE5" i="2" s="1"/>
  <c r="CE6" i="2" s="1"/>
  <c r="CE7" i="2" s="1"/>
  <c r="CE8" i="2" s="1"/>
  <c r="CE9" i="2" s="1"/>
  <c r="CE10" i="2" s="1"/>
  <c r="CE11" i="2" s="1"/>
  <c r="CE12" i="2" s="1"/>
  <c r="CE13" i="2" s="1"/>
  <c r="CE14" i="2" s="1"/>
  <c r="CE15" i="2" s="1"/>
  <c r="CE16" i="2" s="1"/>
  <c r="CE17" i="2" s="1"/>
  <c r="CE18" i="2" s="1"/>
  <c r="CE19" i="2" s="1"/>
  <c r="CE20" i="2" s="1"/>
  <c r="CE21" i="2" s="1"/>
  <c r="CE22" i="2" s="1"/>
  <c r="CE23" i="2" s="1"/>
  <c r="CE24" i="2" s="1"/>
  <c r="CE25" i="2" s="1"/>
  <c r="CE26" i="2" s="1"/>
  <c r="CE27" i="2" s="1"/>
  <c r="CE28" i="2" s="1"/>
  <c r="CE29" i="2" s="1"/>
  <c r="CE30" i="2" s="1"/>
  <c r="CE31" i="2" s="1"/>
  <c r="CE32" i="2" s="1"/>
  <c r="CE33" i="2" s="1"/>
  <c r="CE34" i="2" s="1"/>
  <c r="CE35" i="2" s="1"/>
  <c r="CE36" i="2" s="1"/>
  <c r="CE37" i="2" s="1"/>
  <c r="CE38" i="2" s="1"/>
  <c r="CE39" i="2" s="1"/>
  <c r="CE40" i="2" s="1"/>
  <c r="CH3" i="2"/>
  <c r="CH4" i="2" s="1"/>
  <c r="CH5" i="2" s="1"/>
  <c r="CH6" i="2" s="1"/>
  <c r="CH7" i="2" s="1"/>
  <c r="CH8" i="2" s="1"/>
  <c r="CH9" i="2" s="1"/>
  <c r="CH10" i="2" s="1"/>
  <c r="CH11" i="2" s="1"/>
  <c r="CH12" i="2" s="1"/>
  <c r="CH13" i="2" s="1"/>
  <c r="CH14" i="2" s="1"/>
  <c r="CH15" i="2" s="1"/>
  <c r="CH16" i="2" s="1"/>
  <c r="CH17" i="2" s="1"/>
  <c r="CH18" i="2" s="1"/>
  <c r="CH19" i="2" s="1"/>
  <c r="CH20" i="2" s="1"/>
  <c r="CH21" i="2" s="1"/>
  <c r="CH22" i="2" s="1"/>
  <c r="CH23" i="2" s="1"/>
  <c r="CH24" i="2" s="1"/>
  <c r="CH25" i="2" s="1"/>
  <c r="CH26" i="2" s="1"/>
  <c r="CH27" i="2" s="1"/>
  <c r="CH28" i="2" s="1"/>
  <c r="CH29" i="2" s="1"/>
  <c r="CH30" i="2" s="1"/>
  <c r="CH31" i="2" s="1"/>
  <c r="CH32" i="2" s="1"/>
  <c r="CH33" i="2" s="1"/>
  <c r="CH34" i="2" s="1"/>
  <c r="CH35" i="2" s="1"/>
  <c r="CH36" i="2" s="1"/>
  <c r="CH37" i="2" s="1"/>
  <c r="CH38" i="2" s="1"/>
  <c r="CH39" i="2" s="1"/>
  <c r="CH40" i="2" s="1"/>
  <c r="CK3" i="2"/>
  <c r="CK4" i="2" s="1"/>
  <c r="CK5" i="2" s="1"/>
  <c r="CK6" i="2" s="1"/>
  <c r="CK7" i="2" s="1"/>
  <c r="CK8" i="2" s="1"/>
  <c r="CK9" i="2" s="1"/>
  <c r="CK10" i="2" s="1"/>
  <c r="CK11" i="2" s="1"/>
  <c r="CK12" i="2" s="1"/>
  <c r="CK13" i="2" s="1"/>
  <c r="CK14" i="2" s="1"/>
  <c r="CK15" i="2" s="1"/>
  <c r="CK16" i="2" s="1"/>
  <c r="CK17" i="2" s="1"/>
  <c r="CK18" i="2" s="1"/>
  <c r="CK19" i="2" s="1"/>
  <c r="CK20" i="2" s="1"/>
  <c r="CK21" i="2" s="1"/>
  <c r="CK22" i="2" s="1"/>
  <c r="CK23" i="2" s="1"/>
  <c r="CK24" i="2" s="1"/>
  <c r="CK25" i="2" s="1"/>
  <c r="CK26" i="2" s="1"/>
  <c r="CK27" i="2" s="1"/>
  <c r="CK28" i="2" s="1"/>
  <c r="CK29" i="2" s="1"/>
  <c r="CK30" i="2" s="1"/>
  <c r="CK31" i="2" s="1"/>
  <c r="CK32" i="2" s="1"/>
  <c r="CK33" i="2" s="1"/>
  <c r="CK34" i="2" s="1"/>
  <c r="CK35" i="2" s="1"/>
  <c r="CK36" i="2" s="1"/>
  <c r="CK37" i="2" s="1"/>
  <c r="CK38" i="2" s="1"/>
  <c r="CK39" i="2" s="1"/>
  <c r="CK40" i="2" s="1"/>
  <c r="CN3" i="2"/>
  <c r="CN4" i="2" s="1"/>
  <c r="CN5" i="2" s="1"/>
  <c r="CN6" i="2" s="1"/>
  <c r="CN7" i="2" s="1"/>
  <c r="CN8" i="2" s="1"/>
  <c r="CN9" i="2" s="1"/>
  <c r="CN10" i="2" s="1"/>
  <c r="CN11" i="2" s="1"/>
  <c r="CN12" i="2" s="1"/>
  <c r="CN13" i="2" s="1"/>
  <c r="CN14" i="2" s="1"/>
  <c r="CN15" i="2" s="1"/>
  <c r="CN16" i="2" s="1"/>
  <c r="CN17" i="2" s="1"/>
  <c r="CN18" i="2" s="1"/>
  <c r="CN19" i="2" s="1"/>
  <c r="CN20" i="2" s="1"/>
  <c r="CN21" i="2" s="1"/>
  <c r="CN22" i="2" s="1"/>
  <c r="CN23" i="2" s="1"/>
  <c r="CN24" i="2" s="1"/>
  <c r="CN25" i="2" s="1"/>
  <c r="CN26" i="2" s="1"/>
  <c r="CN27" i="2" s="1"/>
  <c r="CN28" i="2" s="1"/>
  <c r="CN29" i="2" s="1"/>
  <c r="CN30" i="2" s="1"/>
  <c r="CN31" i="2" s="1"/>
  <c r="CN32" i="2" s="1"/>
  <c r="CN33" i="2" s="1"/>
  <c r="CN34" i="2" s="1"/>
  <c r="CN35" i="2" s="1"/>
  <c r="CN36" i="2" s="1"/>
  <c r="CN37" i="2" s="1"/>
  <c r="CN38" i="2" s="1"/>
  <c r="CN39" i="2" s="1"/>
  <c r="CN40" i="2" s="1"/>
  <c r="CQ3" i="2"/>
  <c r="CQ4" i="2" s="1"/>
  <c r="CQ5" i="2" s="1"/>
  <c r="CQ6" i="2" s="1"/>
  <c r="CQ7" i="2" s="1"/>
  <c r="CQ8" i="2" s="1"/>
  <c r="CQ9" i="2" s="1"/>
  <c r="CQ10" i="2" s="1"/>
  <c r="CQ11" i="2" s="1"/>
  <c r="CQ12" i="2" s="1"/>
  <c r="CQ13" i="2" s="1"/>
  <c r="CQ14" i="2" s="1"/>
  <c r="CQ15" i="2" s="1"/>
  <c r="CQ16" i="2" s="1"/>
  <c r="CQ17" i="2" s="1"/>
  <c r="CQ18" i="2" s="1"/>
  <c r="CQ19" i="2" s="1"/>
  <c r="CQ20" i="2" s="1"/>
  <c r="CQ21" i="2" s="1"/>
  <c r="CQ22" i="2" s="1"/>
  <c r="CQ23" i="2" s="1"/>
  <c r="CQ24" i="2" s="1"/>
  <c r="CQ25" i="2" s="1"/>
  <c r="CQ26" i="2" s="1"/>
  <c r="CQ27" i="2" s="1"/>
  <c r="CQ28" i="2" s="1"/>
  <c r="CQ29" i="2" s="1"/>
  <c r="CQ30" i="2" s="1"/>
  <c r="CQ31" i="2" s="1"/>
  <c r="CQ32" i="2" s="1"/>
  <c r="CQ33" i="2" s="1"/>
  <c r="CQ34" i="2" s="1"/>
  <c r="CQ35" i="2" s="1"/>
  <c r="CQ36" i="2" s="1"/>
  <c r="CQ37" i="2" s="1"/>
  <c r="CQ38" i="2" s="1"/>
  <c r="CQ39" i="2" s="1"/>
  <c r="CQ40" i="2" s="1"/>
  <c r="CT3" i="2"/>
  <c r="CT4" i="2" s="1"/>
  <c r="CT5" i="2" s="1"/>
  <c r="CT6" i="2" s="1"/>
  <c r="CT7" i="2" s="1"/>
  <c r="CT8" i="2" s="1"/>
  <c r="CT9" i="2" s="1"/>
  <c r="CT10" i="2" s="1"/>
  <c r="CT11" i="2" s="1"/>
  <c r="CT12" i="2" s="1"/>
  <c r="CT13" i="2" s="1"/>
  <c r="CT14" i="2" s="1"/>
  <c r="CT15" i="2" s="1"/>
  <c r="CT16" i="2" s="1"/>
  <c r="CT17" i="2" s="1"/>
  <c r="CT18" i="2" s="1"/>
  <c r="CT19" i="2" s="1"/>
  <c r="CT20" i="2" s="1"/>
  <c r="CT21" i="2" s="1"/>
  <c r="CT22" i="2" s="1"/>
  <c r="CT23" i="2" s="1"/>
  <c r="CT24" i="2" s="1"/>
  <c r="CT25" i="2" s="1"/>
  <c r="CT26" i="2" s="1"/>
  <c r="CT27" i="2" s="1"/>
  <c r="CT28" i="2" s="1"/>
  <c r="CT29" i="2" s="1"/>
  <c r="CT30" i="2" s="1"/>
  <c r="CT31" i="2" s="1"/>
  <c r="CT32" i="2" s="1"/>
  <c r="CT33" i="2" s="1"/>
  <c r="CT34" i="2" s="1"/>
  <c r="CT35" i="2" s="1"/>
  <c r="CT36" i="2" s="1"/>
  <c r="CT37" i="2" s="1"/>
  <c r="CT38" i="2" s="1"/>
  <c r="CT39" i="2" s="1"/>
  <c r="CT40" i="2" s="1"/>
  <c r="CW3" i="2"/>
  <c r="CW4" i="2" s="1"/>
  <c r="CW5" i="2" s="1"/>
  <c r="CW6" i="2" s="1"/>
  <c r="CW7" i="2" s="1"/>
  <c r="CW8" i="2" s="1"/>
  <c r="CW9" i="2" s="1"/>
  <c r="CW10" i="2" s="1"/>
  <c r="CW11" i="2" s="1"/>
  <c r="CW12" i="2" s="1"/>
  <c r="CW13" i="2" s="1"/>
  <c r="CW14" i="2" s="1"/>
  <c r="CW15" i="2" s="1"/>
  <c r="CW16" i="2" s="1"/>
  <c r="CW17" i="2" s="1"/>
  <c r="CW18" i="2" s="1"/>
  <c r="CW19" i="2" s="1"/>
  <c r="CW20" i="2" s="1"/>
  <c r="CW21" i="2" s="1"/>
  <c r="CW22" i="2" s="1"/>
  <c r="CW23" i="2" s="1"/>
  <c r="CW24" i="2" s="1"/>
  <c r="CW25" i="2" s="1"/>
  <c r="CW26" i="2" s="1"/>
  <c r="CW27" i="2" s="1"/>
  <c r="CW28" i="2" s="1"/>
  <c r="CW29" i="2" s="1"/>
  <c r="CW30" i="2" s="1"/>
  <c r="CW31" i="2" s="1"/>
  <c r="CW32" i="2" s="1"/>
  <c r="CW33" i="2" s="1"/>
  <c r="CW34" i="2" s="1"/>
  <c r="CW35" i="2" s="1"/>
  <c r="CW36" i="2" s="1"/>
  <c r="CW37" i="2" s="1"/>
  <c r="CW38" i="2" s="1"/>
  <c r="CW39" i="2" s="1"/>
  <c r="CW40" i="2" s="1"/>
  <c r="CZ3" i="2"/>
  <c r="CZ4" i="2" s="1"/>
  <c r="CZ5" i="2" s="1"/>
  <c r="CZ6" i="2" s="1"/>
  <c r="CZ7" i="2" s="1"/>
  <c r="CZ8" i="2" s="1"/>
  <c r="CZ9" i="2" s="1"/>
  <c r="CZ10" i="2" s="1"/>
  <c r="CZ11" i="2" s="1"/>
  <c r="CZ12" i="2" s="1"/>
  <c r="CZ13" i="2" s="1"/>
  <c r="CZ14" i="2" s="1"/>
  <c r="CZ15" i="2" s="1"/>
  <c r="CZ16" i="2" s="1"/>
  <c r="CZ17" i="2" s="1"/>
  <c r="CZ18" i="2" s="1"/>
  <c r="CZ19" i="2" s="1"/>
  <c r="CZ20" i="2" s="1"/>
  <c r="CZ21" i="2" s="1"/>
  <c r="CZ22" i="2" s="1"/>
  <c r="CZ23" i="2" s="1"/>
  <c r="CZ24" i="2" s="1"/>
  <c r="CZ25" i="2" s="1"/>
  <c r="CZ26" i="2" s="1"/>
  <c r="CZ27" i="2" s="1"/>
  <c r="CZ28" i="2" s="1"/>
  <c r="CZ29" i="2" s="1"/>
  <c r="CZ30" i="2" s="1"/>
  <c r="CZ31" i="2" s="1"/>
  <c r="CZ32" i="2" s="1"/>
  <c r="CZ33" i="2" s="1"/>
  <c r="CZ34" i="2" s="1"/>
  <c r="CZ35" i="2" s="1"/>
  <c r="CZ36" i="2" s="1"/>
  <c r="CZ37" i="2" s="1"/>
  <c r="CZ38" i="2" s="1"/>
  <c r="CZ39" i="2" s="1"/>
  <c r="CZ40" i="2" s="1"/>
  <c r="DC3" i="2"/>
  <c r="DC4" i="2" s="1"/>
  <c r="DC5" i="2" s="1"/>
  <c r="DC6" i="2" s="1"/>
  <c r="DC7" i="2" s="1"/>
  <c r="DC8" i="2" s="1"/>
  <c r="DC9" i="2" s="1"/>
  <c r="DC10" i="2" s="1"/>
  <c r="DC11" i="2" s="1"/>
  <c r="DC12" i="2" s="1"/>
  <c r="DC13" i="2" s="1"/>
  <c r="DC14" i="2" s="1"/>
  <c r="DC15" i="2" s="1"/>
  <c r="DC16" i="2" s="1"/>
  <c r="DC17" i="2" s="1"/>
  <c r="DC18" i="2" s="1"/>
  <c r="DC19" i="2" s="1"/>
  <c r="DC20" i="2" s="1"/>
  <c r="DC21" i="2" s="1"/>
  <c r="DC22" i="2" s="1"/>
  <c r="DC23" i="2" s="1"/>
  <c r="DC24" i="2" s="1"/>
  <c r="DC25" i="2" s="1"/>
  <c r="DC26" i="2" s="1"/>
  <c r="DC27" i="2" s="1"/>
  <c r="DC28" i="2" s="1"/>
  <c r="DC29" i="2" s="1"/>
  <c r="DC30" i="2" s="1"/>
  <c r="DC31" i="2" s="1"/>
  <c r="DC32" i="2" s="1"/>
  <c r="DC33" i="2" s="1"/>
  <c r="DC34" i="2" s="1"/>
  <c r="DC35" i="2" s="1"/>
  <c r="DC36" i="2" s="1"/>
  <c r="DC37" i="2" s="1"/>
  <c r="DC38" i="2" s="1"/>
  <c r="DC39" i="2" s="1"/>
  <c r="DC40" i="2" s="1"/>
  <c r="DF3" i="2"/>
  <c r="DF4" i="2" s="1"/>
  <c r="DF5" i="2" s="1"/>
  <c r="DF6" i="2" s="1"/>
  <c r="DF7" i="2" s="1"/>
  <c r="DF8" i="2" s="1"/>
  <c r="DF9" i="2" s="1"/>
  <c r="DF10" i="2" s="1"/>
  <c r="DF11" i="2" s="1"/>
  <c r="DF12" i="2" s="1"/>
  <c r="DF13" i="2" s="1"/>
  <c r="DF14" i="2" s="1"/>
  <c r="DF15" i="2" s="1"/>
  <c r="DF16" i="2" s="1"/>
  <c r="DF17" i="2" s="1"/>
  <c r="DF18" i="2" s="1"/>
  <c r="DF19" i="2" s="1"/>
  <c r="DF20" i="2" s="1"/>
  <c r="DF21" i="2" s="1"/>
  <c r="DF22" i="2" s="1"/>
  <c r="DF23" i="2" s="1"/>
  <c r="DF24" i="2" s="1"/>
  <c r="DF25" i="2" s="1"/>
  <c r="DF26" i="2" s="1"/>
  <c r="DF27" i="2" s="1"/>
  <c r="DF28" i="2" s="1"/>
  <c r="DF29" i="2" s="1"/>
  <c r="DF30" i="2" s="1"/>
  <c r="DF31" i="2" s="1"/>
  <c r="DF32" i="2" s="1"/>
  <c r="DF33" i="2" s="1"/>
  <c r="DF34" i="2" s="1"/>
  <c r="DF35" i="2" s="1"/>
  <c r="DF36" i="2" s="1"/>
  <c r="DF37" i="2" s="1"/>
  <c r="DF38" i="2" s="1"/>
  <c r="DF39" i="2" s="1"/>
  <c r="DF40" i="2" s="1"/>
  <c r="DI3" i="2"/>
  <c r="DI4" i="2" s="1"/>
  <c r="DI5" i="2" s="1"/>
  <c r="DI6" i="2" s="1"/>
  <c r="DI7" i="2" s="1"/>
  <c r="DI8" i="2" s="1"/>
  <c r="DI9" i="2" s="1"/>
  <c r="DI10" i="2" s="1"/>
  <c r="DI11" i="2" s="1"/>
  <c r="DI12" i="2" s="1"/>
  <c r="DI13" i="2" s="1"/>
  <c r="DI14" i="2" s="1"/>
  <c r="DI15" i="2" s="1"/>
  <c r="DI16" i="2" s="1"/>
  <c r="DI17" i="2" s="1"/>
  <c r="DI18" i="2" s="1"/>
  <c r="DI19" i="2" s="1"/>
  <c r="DI20" i="2" s="1"/>
  <c r="DI21" i="2" s="1"/>
  <c r="DI22" i="2" s="1"/>
  <c r="DI23" i="2" s="1"/>
  <c r="DI24" i="2" s="1"/>
  <c r="DI25" i="2" s="1"/>
  <c r="DI26" i="2" s="1"/>
  <c r="DI27" i="2" s="1"/>
  <c r="DI28" i="2" s="1"/>
  <c r="DI29" i="2" s="1"/>
  <c r="DI30" i="2" s="1"/>
  <c r="DI31" i="2" s="1"/>
  <c r="DI32" i="2" s="1"/>
  <c r="DI33" i="2" s="1"/>
  <c r="DI34" i="2" s="1"/>
  <c r="DI35" i="2" s="1"/>
  <c r="DI36" i="2" s="1"/>
  <c r="DI37" i="2" s="1"/>
  <c r="DI38" i="2" s="1"/>
  <c r="DI39" i="2" s="1"/>
  <c r="DI40" i="2" s="1"/>
  <c r="DL3" i="2"/>
  <c r="DL4" i="2" s="1"/>
  <c r="DL5" i="2" s="1"/>
  <c r="DL6" i="2" s="1"/>
  <c r="DL7" i="2" s="1"/>
  <c r="DL8" i="2" s="1"/>
  <c r="DL9" i="2" s="1"/>
  <c r="DL10" i="2" s="1"/>
  <c r="DL11" i="2" s="1"/>
  <c r="DL12" i="2" s="1"/>
  <c r="DL13" i="2" s="1"/>
  <c r="DL14" i="2" s="1"/>
  <c r="DL15" i="2" s="1"/>
  <c r="DL16" i="2" s="1"/>
  <c r="DL17" i="2" s="1"/>
  <c r="DL18" i="2" s="1"/>
  <c r="DL19" i="2" s="1"/>
  <c r="DL20" i="2" s="1"/>
  <c r="DL21" i="2" s="1"/>
  <c r="DL22" i="2" s="1"/>
  <c r="DL23" i="2" s="1"/>
  <c r="DL24" i="2" s="1"/>
  <c r="DL25" i="2" s="1"/>
  <c r="DL26" i="2" s="1"/>
  <c r="DL27" i="2" s="1"/>
  <c r="DL28" i="2" s="1"/>
  <c r="DL29" i="2" s="1"/>
  <c r="DL30" i="2" s="1"/>
  <c r="DL31" i="2" s="1"/>
  <c r="DL32" i="2" s="1"/>
  <c r="DL33" i="2" s="1"/>
  <c r="DL34" i="2" s="1"/>
  <c r="DL35" i="2" s="1"/>
  <c r="DL36" i="2" s="1"/>
  <c r="DL37" i="2" s="1"/>
  <c r="DL38" i="2" s="1"/>
  <c r="DL39" i="2" s="1"/>
  <c r="DL40" i="2" s="1"/>
  <c r="DR3" i="2"/>
  <c r="DR4" i="2" s="1"/>
  <c r="DR5" i="2" s="1"/>
  <c r="DR6" i="2" s="1"/>
  <c r="DR7" i="2" s="1"/>
  <c r="DR8" i="2" s="1"/>
  <c r="DR9" i="2" s="1"/>
  <c r="DR10" i="2" s="1"/>
  <c r="DR11" i="2" s="1"/>
  <c r="DR12" i="2" s="1"/>
  <c r="DR13" i="2" s="1"/>
  <c r="DR14" i="2" s="1"/>
  <c r="DR15" i="2" s="1"/>
  <c r="DR16" i="2" s="1"/>
  <c r="DR17" i="2" s="1"/>
  <c r="DR18" i="2" s="1"/>
  <c r="DR19" i="2" s="1"/>
  <c r="DR20" i="2" s="1"/>
  <c r="DR21" i="2" s="1"/>
  <c r="DR22" i="2" s="1"/>
  <c r="DR23" i="2" s="1"/>
  <c r="DR24" i="2" s="1"/>
  <c r="DR25" i="2" s="1"/>
  <c r="DR26" i="2" s="1"/>
  <c r="DR27" i="2" s="1"/>
  <c r="DR28" i="2" s="1"/>
  <c r="DR29" i="2" s="1"/>
  <c r="DR30" i="2" s="1"/>
  <c r="DR31" i="2" s="1"/>
  <c r="DR32" i="2" s="1"/>
  <c r="DR33" i="2" s="1"/>
  <c r="DR34" i="2" s="1"/>
  <c r="DR35" i="2" s="1"/>
  <c r="DR36" i="2" s="1"/>
  <c r="DR37" i="2" s="1"/>
  <c r="DR38" i="2" s="1"/>
  <c r="DR39" i="2" s="1"/>
  <c r="DR40" i="2" s="1"/>
  <c r="DU3" i="2"/>
  <c r="DU4" i="2" s="1"/>
  <c r="DU5" i="2" s="1"/>
  <c r="DU6" i="2" s="1"/>
  <c r="DU7" i="2" s="1"/>
  <c r="DU8" i="2" s="1"/>
  <c r="DU9" i="2" s="1"/>
  <c r="DU10" i="2" s="1"/>
  <c r="DU11" i="2" s="1"/>
  <c r="DU12" i="2" s="1"/>
  <c r="DU13" i="2" s="1"/>
  <c r="DU14" i="2" s="1"/>
  <c r="DU15" i="2" s="1"/>
  <c r="DU16" i="2" s="1"/>
  <c r="DU17" i="2" s="1"/>
  <c r="DU18" i="2" s="1"/>
  <c r="DU19" i="2" s="1"/>
  <c r="DU20" i="2" s="1"/>
  <c r="DU21" i="2" s="1"/>
  <c r="DU22" i="2" s="1"/>
  <c r="DU23" i="2" s="1"/>
  <c r="DU24" i="2" s="1"/>
  <c r="DU25" i="2" s="1"/>
  <c r="DU26" i="2" s="1"/>
  <c r="DU27" i="2" s="1"/>
  <c r="DU28" i="2" s="1"/>
  <c r="DU29" i="2" s="1"/>
  <c r="DU30" i="2" s="1"/>
  <c r="DU31" i="2" s="1"/>
  <c r="DU32" i="2" s="1"/>
  <c r="DU33" i="2" s="1"/>
  <c r="DU34" i="2" s="1"/>
  <c r="DU35" i="2" s="1"/>
  <c r="DU36" i="2" s="1"/>
  <c r="DU37" i="2" s="1"/>
  <c r="DU38" i="2" s="1"/>
  <c r="DU39" i="2" s="1"/>
  <c r="DU40" i="2" s="1"/>
  <c r="P3" i="2"/>
  <c r="P4" i="2" s="1"/>
  <c r="P5" i="2" s="1"/>
  <c r="P6" i="2" s="1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S3" i="2"/>
  <c r="S4" i="2" s="1"/>
  <c r="S5" i="2" s="1"/>
  <c r="S6" i="2" s="1"/>
  <c r="S7" i="2" s="1"/>
  <c r="S8" i="2" s="1"/>
  <c r="S9" i="2" s="1"/>
  <c r="S10" i="2" s="1"/>
  <c r="S11" i="2" s="1"/>
  <c r="S12" i="2" s="1"/>
  <c r="S13" i="2" s="1"/>
  <c r="S14" i="2" s="1"/>
  <c r="S15" i="2" s="1"/>
  <c r="S16" i="2" s="1"/>
  <c r="S17" i="2" s="1"/>
  <c r="S18" i="2" s="1"/>
  <c r="S19" i="2" s="1"/>
  <c r="S20" i="2" s="1"/>
  <c r="S21" i="2" s="1"/>
  <c r="S22" i="2" s="1"/>
  <c r="S23" i="2" s="1"/>
  <c r="S24" i="2" s="1"/>
  <c r="S25" i="2" s="1"/>
  <c r="S26" i="2" s="1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V3" i="2"/>
  <c r="V4" i="2" s="1"/>
  <c r="V5" i="2" s="1"/>
  <c r="Y3" i="2"/>
  <c r="AB3" i="2"/>
  <c r="AB4" i="2" s="1"/>
  <c r="AB5" i="2" s="1"/>
  <c r="AB6" i="2" s="1"/>
  <c r="AB7" i="2" s="1"/>
  <c r="AB8" i="2" s="1"/>
  <c r="AB9" i="2" s="1"/>
  <c r="AB10" i="2" s="1"/>
  <c r="AB11" i="2" s="1"/>
  <c r="AB12" i="2" s="1"/>
  <c r="AB13" i="2" s="1"/>
  <c r="AB14" i="2" s="1"/>
  <c r="AB15" i="2" s="1"/>
  <c r="AB16" i="2" s="1"/>
  <c r="AB17" i="2" s="1"/>
  <c r="AB18" i="2" s="1"/>
  <c r="AB19" i="2" s="1"/>
  <c r="AB20" i="2" s="1"/>
  <c r="AB21" i="2" s="1"/>
  <c r="AB22" i="2" s="1"/>
  <c r="AB23" i="2" s="1"/>
  <c r="AB24" i="2" s="1"/>
  <c r="AB25" i="2" s="1"/>
  <c r="AB26" i="2" s="1"/>
  <c r="AB27" i="2" s="1"/>
  <c r="AB28" i="2" s="1"/>
  <c r="AB29" i="2" s="1"/>
  <c r="AB30" i="2" s="1"/>
  <c r="AB31" i="2" s="1"/>
  <c r="AB32" i="2" s="1"/>
  <c r="AB33" i="2" s="1"/>
  <c r="AB34" i="2" s="1"/>
  <c r="AB35" i="2" s="1"/>
  <c r="AB36" i="2" s="1"/>
  <c r="AB37" i="2" s="1"/>
  <c r="AB38" i="2" s="1"/>
  <c r="AB39" i="2" s="1"/>
  <c r="AB40" i="2" s="1"/>
  <c r="AD40" i="2" s="1"/>
  <c r="AE3" i="2"/>
  <c r="AE4" i="2" s="1"/>
  <c r="AE5" i="2" s="1"/>
  <c r="AE6" i="2" s="1"/>
  <c r="AE7" i="2" s="1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AE32" i="2" s="1"/>
  <c r="AE33" i="2" s="1"/>
  <c r="AE34" i="2" s="1"/>
  <c r="AE35" i="2" s="1"/>
  <c r="AE36" i="2" s="1"/>
  <c r="AE37" i="2" s="1"/>
  <c r="AE38" i="2" s="1"/>
  <c r="AE39" i="2" s="1"/>
  <c r="AE40" i="2" s="1"/>
  <c r="AH3" i="2"/>
  <c r="AH4" i="2" s="1"/>
  <c r="AH5" i="2" s="1"/>
  <c r="AH6" i="2" s="1"/>
  <c r="AH7" i="2" s="1"/>
  <c r="AH8" i="2" s="1"/>
  <c r="AH9" i="2" s="1"/>
  <c r="AH10" i="2" s="1"/>
  <c r="AH11" i="2" s="1"/>
  <c r="AH12" i="2" s="1"/>
  <c r="AH13" i="2" s="1"/>
  <c r="AH14" i="2" s="1"/>
  <c r="AH15" i="2" s="1"/>
  <c r="AH16" i="2" s="1"/>
  <c r="AH17" i="2" s="1"/>
  <c r="AH18" i="2" s="1"/>
  <c r="AH19" i="2" s="1"/>
  <c r="AH20" i="2" s="1"/>
  <c r="AH21" i="2" s="1"/>
  <c r="AH22" i="2" s="1"/>
  <c r="AH23" i="2" s="1"/>
  <c r="AH24" i="2" s="1"/>
  <c r="AH25" i="2" s="1"/>
  <c r="AH26" i="2" s="1"/>
  <c r="AH27" i="2" s="1"/>
  <c r="AH28" i="2" s="1"/>
  <c r="AH29" i="2" s="1"/>
  <c r="AH30" i="2" s="1"/>
  <c r="AH31" i="2" s="1"/>
  <c r="AH32" i="2" s="1"/>
  <c r="AH33" i="2" s="1"/>
  <c r="AH34" i="2" s="1"/>
  <c r="AH35" i="2" s="1"/>
  <c r="AH36" i="2" s="1"/>
  <c r="AH37" i="2" s="1"/>
  <c r="AH38" i="2" s="1"/>
  <c r="AH39" i="2" s="1"/>
  <c r="AH40" i="2" s="1"/>
  <c r="AK3" i="2"/>
  <c r="AK4" i="2" s="1"/>
  <c r="AK5" i="2" s="1"/>
  <c r="AK6" i="2" s="1"/>
  <c r="AK7" i="2" s="1"/>
  <c r="AK8" i="2" s="1"/>
  <c r="AK9" i="2" s="1"/>
  <c r="AK10" i="2" s="1"/>
  <c r="AK11" i="2" s="1"/>
  <c r="AK12" i="2" s="1"/>
  <c r="AK13" i="2" s="1"/>
  <c r="AK14" i="2" s="1"/>
  <c r="AK15" i="2" s="1"/>
  <c r="AK16" i="2" s="1"/>
  <c r="AK17" i="2" s="1"/>
  <c r="AK18" i="2" s="1"/>
  <c r="AK19" i="2" s="1"/>
  <c r="AK20" i="2" s="1"/>
  <c r="AK21" i="2" s="1"/>
  <c r="AK22" i="2" s="1"/>
  <c r="AK23" i="2" s="1"/>
  <c r="AK24" i="2" s="1"/>
  <c r="AK25" i="2" s="1"/>
  <c r="AK26" i="2" s="1"/>
  <c r="AK27" i="2" s="1"/>
  <c r="AK28" i="2" s="1"/>
  <c r="AK29" i="2" s="1"/>
  <c r="AK30" i="2" s="1"/>
  <c r="AK31" i="2" s="1"/>
  <c r="AK32" i="2" s="1"/>
  <c r="AK33" i="2" s="1"/>
  <c r="AK34" i="2" s="1"/>
  <c r="AK35" i="2" s="1"/>
  <c r="AK36" i="2" s="1"/>
  <c r="AK37" i="2" s="1"/>
  <c r="AK38" i="2" s="1"/>
  <c r="AK39" i="2" s="1"/>
  <c r="AK40" i="2" s="1"/>
  <c r="AN3" i="2"/>
  <c r="AN4" i="2" s="1"/>
  <c r="AN5" i="2" s="1"/>
  <c r="AN6" i="2" s="1"/>
  <c r="AN7" i="2" s="1"/>
  <c r="AN8" i="2" s="1"/>
  <c r="AN9" i="2" s="1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AN34" i="2" s="1"/>
  <c r="AN35" i="2" s="1"/>
  <c r="AN36" i="2" s="1"/>
  <c r="AN37" i="2" s="1"/>
  <c r="AQ3" i="2"/>
  <c r="AQ4" i="2" s="1"/>
  <c r="AQ5" i="2" s="1"/>
  <c r="AQ6" i="2" s="1"/>
  <c r="AQ7" i="2" s="1"/>
  <c r="AT3" i="2"/>
  <c r="AW3" i="2"/>
  <c r="AZ3" i="2"/>
  <c r="AZ4" i="2" s="1"/>
  <c r="BC3" i="2"/>
  <c r="BF3" i="2"/>
  <c r="BI3" i="2"/>
  <c r="BL3" i="2"/>
  <c r="BL4" i="2" s="1"/>
  <c r="BO3" i="2"/>
  <c r="BR3" i="2"/>
  <c r="BU3" i="2"/>
  <c r="BX3" i="2"/>
  <c r="BZ3" i="2" s="1"/>
  <c r="CA3" i="2"/>
  <c r="CD3" i="2"/>
  <c r="CG3" i="2"/>
  <c r="CJ3" i="2"/>
  <c r="CM3" i="2"/>
  <c r="CP3" i="2"/>
  <c r="CS3" i="2"/>
  <c r="CV3" i="2"/>
  <c r="CX3" i="2" s="1"/>
  <c r="CY3" i="2"/>
  <c r="DB3" i="2"/>
  <c r="DE3" i="2"/>
  <c r="DH3" i="2"/>
  <c r="DK3" i="2"/>
  <c r="DQ3" i="2"/>
  <c r="DT3" i="2"/>
  <c r="M3" i="2"/>
  <c r="B89" i="3"/>
  <c r="D2" i="40"/>
  <c r="D89" i="40" s="1"/>
  <c r="C45" i="41" s="1"/>
  <c r="C2" i="40"/>
  <c r="D2" i="39"/>
  <c r="D89" i="39" s="1"/>
  <c r="C44" i="41" s="1"/>
  <c r="C2" i="39"/>
  <c r="D2" i="38"/>
  <c r="D89" i="38" s="1"/>
  <c r="C43" i="41" s="1"/>
  <c r="C2" i="38"/>
  <c r="D2" i="37"/>
  <c r="D89" i="37" s="1"/>
  <c r="C42" i="41" s="1"/>
  <c r="C2" i="37"/>
  <c r="D2" i="36"/>
  <c r="D89" i="36" s="1"/>
  <c r="C41" i="41" s="1"/>
  <c r="C2" i="36"/>
  <c r="D2" i="35"/>
  <c r="D89" i="35" s="1"/>
  <c r="C40" i="41" s="1"/>
  <c r="C2" i="35"/>
  <c r="D2" i="34"/>
  <c r="D89" i="34" s="1"/>
  <c r="C39" i="41" s="1"/>
  <c r="C2" i="34"/>
  <c r="D2" i="33"/>
  <c r="D89" i="33" s="1"/>
  <c r="C38" i="41" s="1"/>
  <c r="C2" i="33"/>
  <c r="D2" i="32"/>
  <c r="D89" i="32" s="1"/>
  <c r="C37" i="41" s="1"/>
  <c r="C2" i="32"/>
  <c r="D2" i="31"/>
  <c r="D89" i="31" s="1"/>
  <c r="C36" i="41" s="1"/>
  <c r="C2" i="31"/>
  <c r="D2" i="30"/>
  <c r="D89" i="30" s="1"/>
  <c r="C35" i="41" s="1"/>
  <c r="C2" i="30"/>
  <c r="D2" i="29"/>
  <c r="D89" i="29" s="1"/>
  <c r="C34" i="41" s="1"/>
  <c r="C2" i="29"/>
  <c r="D2" i="28"/>
  <c r="D89" i="28" s="1"/>
  <c r="C33" i="41" s="1"/>
  <c r="C2" i="28"/>
  <c r="D2" i="27"/>
  <c r="D89" i="27" s="1"/>
  <c r="C32" i="41" s="1"/>
  <c r="C2" i="27"/>
  <c r="D2" i="26"/>
  <c r="D89" i="26" s="1"/>
  <c r="C31" i="41" s="1"/>
  <c r="C2" i="26"/>
  <c r="D2" i="25"/>
  <c r="D89" i="25" s="1"/>
  <c r="C30" i="41" s="1"/>
  <c r="C2" i="25"/>
  <c r="D2" i="24"/>
  <c r="D89" i="24" s="1"/>
  <c r="C29" i="41" s="1"/>
  <c r="C2" i="24"/>
  <c r="D7" i="23"/>
  <c r="D94" i="23" s="1"/>
  <c r="C28" i="41" s="1"/>
  <c r="C7" i="23"/>
  <c r="D2" i="22"/>
  <c r="D89" i="22" s="1"/>
  <c r="C27" i="41" s="1"/>
  <c r="C2" i="22"/>
  <c r="D2" i="21"/>
  <c r="D89" i="21" s="1"/>
  <c r="C26" i="41" s="1"/>
  <c r="C2" i="21"/>
  <c r="D2" i="20"/>
  <c r="D89" i="20" s="1"/>
  <c r="C25" i="41" s="1"/>
  <c r="C2" i="20"/>
  <c r="D2" i="18"/>
  <c r="D89" i="18" s="1"/>
  <c r="C23" i="41" s="1"/>
  <c r="C2" i="18"/>
  <c r="D2" i="17"/>
  <c r="D89" i="17" s="1"/>
  <c r="C22" i="41" s="1"/>
  <c r="C2" i="17"/>
  <c r="D2" i="16"/>
  <c r="D89" i="16" s="1"/>
  <c r="C21" i="41" s="1"/>
  <c r="C2" i="16"/>
  <c r="D2" i="14"/>
  <c r="D89" i="14" s="1"/>
  <c r="C20" i="41" s="1"/>
  <c r="C2" i="14"/>
  <c r="D2" i="15"/>
  <c r="D89" i="15" s="1"/>
  <c r="C19" i="41" s="1"/>
  <c r="C2" i="15"/>
  <c r="D2" i="10"/>
  <c r="D89" i="10" s="1"/>
  <c r="C18" i="41" s="1"/>
  <c r="C2" i="10"/>
  <c r="D2" i="8"/>
  <c r="D89" i="8" s="1"/>
  <c r="C17" i="41" s="1"/>
  <c r="C2" i="8"/>
  <c r="D2" i="9"/>
  <c r="D89" i="9" s="1"/>
  <c r="C16" i="41" s="1"/>
  <c r="C2" i="9"/>
  <c r="D2" i="11"/>
  <c r="D89" i="11" s="1"/>
  <c r="C15" i="41" s="1"/>
  <c r="C2" i="11"/>
  <c r="D2" i="12"/>
  <c r="D89" i="12" s="1"/>
  <c r="C14" i="41" s="1"/>
  <c r="C2" i="12"/>
  <c r="D2" i="13"/>
  <c r="D89" i="13" s="1"/>
  <c r="C13" i="41" s="1"/>
  <c r="C2" i="13"/>
  <c r="D2" i="7"/>
  <c r="D89" i="7" s="1"/>
  <c r="C12" i="41" s="1"/>
  <c r="C2" i="7"/>
  <c r="D2" i="6"/>
  <c r="D89" i="6" s="1"/>
  <c r="C11" i="41" s="1"/>
  <c r="C2" i="6"/>
  <c r="D2" i="5"/>
  <c r="D89" i="5" s="1"/>
  <c r="C10" i="41" s="1"/>
  <c r="C2" i="5"/>
  <c r="D2" i="4"/>
  <c r="D89" i="4" s="1"/>
  <c r="C9" i="41" s="1"/>
  <c r="C2" i="4"/>
  <c r="F89" i="3"/>
  <c r="E8" i="41" s="1"/>
  <c r="E89" i="3"/>
  <c r="D8" i="41" s="1"/>
  <c r="H89" i="3"/>
  <c r="G8" i="41" s="1"/>
  <c r="A38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H5" i="3"/>
  <c r="A9" i="3"/>
  <c r="A10" i="3"/>
  <c r="A11" i="3"/>
  <c r="A12" i="3"/>
  <c r="A13" i="3"/>
  <c r="A14" i="3"/>
  <c r="A15" i="3"/>
  <c r="A16" i="3"/>
  <c r="A17" i="3"/>
  <c r="A18" i="3"/>
  <c r="A19" i="3"/>
  <c r="A20" i="3"/>
  <c r="A8" i="3"/>
  <c r="A7" i="3"/>
  <c r="D2" i="3"/>
  <c r="C2" i="3"/>
  <c r="B47" i="23" l="1"/>
  <c r="G47" i="23" s="1"/>
  <c r="H47" i="23" s="1"/>
  <c r="U47" i="23" s="1"/>
  <c r="B39" i="23"/>
  <c r="G39" i="23" s="1"/>
  <c r="H39" i="23" s="1"/>
  <c r="U39" i="23" s="1"/>
  <c r="B31" i="23"/>
  <c r="G31" i="23" s="1"/>
  <c r="H31" i="23" s="1"/>
  <c r="U31" i="23" s="1"/>
  <c r="B23" i="23"/>
  <c r="G23" i="23" s="1"/>
  <c r="H23" i="23" s="1"/>
  <c r="U23" i="23" s="1"/>
  <c r="B15" i="23"/>
  <c r="G15" i="23" s="1"/>
  <c r="H15" i="23" s="1"/>
  <c r="U15" i="23" s="1"/>
  <c r="B33" i="23"/>
  <c r="G33" i="23" s="1"/>
  <c r="H33" i="23" s="1"/>
  <c r="U33" i="23" s="1"/>
  <c r="B48" i="23"/>
  <c r="G48" i="23" s="1"/>
  <c r="H48" i="23" s="1"/>
  <c r="U48" i="23" s="1"/>
  <c r="B16" i="23"/>
  <c r="G16" i="23" s="1"/>
  <c r="H16" i="23" s="1"/>
  <c r="U16" i="23" s="1"/>
  <c r="B46" i="23"/>
  <c r="G46" i="23" s="1"/>
  <c r="H46" i="23" s="1"/>
  <c r="U46" i="23" s="1"/>
  <c r="B38" i="23"/>
  <c r="G38" i="23" s="1"/>
  <c r="H38" i="23" s="1"/>
  <c r="U38" i="23" s="1"/>
  <c r="B30" i="23"/>
  <c r="G30" i="23" s="1"/>
  <c r="H30" i="23" s="1"/>
  <c r="U30" i="23" s="1"/>
  <c r="B22" i="23"/>
  <c r="G22" i="23" s="1"/>
  <c r="H22" i="23" s="1"/>
  <c r="U22" i="23" s="1"/>
  <c r="B14" i="23"/>
  <c r="G14" i="23" s="1"/>
  <c r="H14" i="23" s="1"/>
  <c r="U14" i="23" s="1"/>
  <c r="B49" i="23"/>
  <c r="G49" i="23" s="1"/>
  <c r="H49" i="23" s="1"/>
  <c r="U49" i="23" s="1"/>
  <c r="B32" i="23"/>
  <c r="G32" i="23" s="1"/>
  <c r="H32" i="23" s="1"/>
  <c r="U32" i="23" s="1"/>
  <c r="B45" i="23"/>
  <c r="G45" i="23" s="1"/>
  <c r="H45" i="23" s="1"/>
  <c r="U45" i="23" s="1"/>
  <c r="B37" i="23"/>
  <c r="G37" i="23" s="1"/>
  <c r="H37" i="23" s="1"/>
  <c r="U37" i="23" s="1"/>
  <c r="B29" i="23"/>
  <c r="G29" i="23" s="1"/>
  <c r="H29" i="23" s="1"/>
  <c r="U29" i="23" s="1"/>
  <c r="B21" i="23"/>
  <c r="G21" i="23" s="1"/>
  <c r="H21" i="23" s="1"/>
  <c r="U21" i="23" s="1"/>
  <c r="B13" i="23"/>
  <c r="G13" i="23" s="1"/>
  <c r="H13" i="23" s="1"/>
  <c r="U13" i="23" s="1"/>
  <c r="B41" i="23"/>
  <c r="G41" i="23" s="1"/>
  <c r="H41" i="23" s="1"/>
  <c r="U41" i="23" s="1"/>
  <c r="B24" i="23"/>
  <c r="G24" i="23" s="1"/>
  <c r="H24" i="23" s="1"/>
  <c r="U24" i="23" s="1"/>
  <c r="B44" i="23"/>
  <c r="G44" i="23" s="1"/>
  <c r="H44" i="23" s="1"/>
  <c r="U44" i="23" s="1"/>
  <c r="B36" i="23"/>
  <c r="G36" i="23" s="1"/>
  <c r="H36" i="23" s="1"/>
  <c r="U36" i="23" s="1"/>
  <c r="B28" i="23"/>
  <c r="G28" i="23" s="1"/>
  <c r="H28" i="23" s="1"/>
  <c r="U28" i="23" s="1"/>
  <c r="B20" i="23"/>
  <c r="G20" i="23" s="1"/>
  <c r="H20" i="23" s="1"/>
  <c r="U20" i="23" s="1"/>
  <c r="B12" i="23"/>
  <c r="G12" i="23" s="1"/>
  <c r="H12" i="23" s="1"/>
  <c r="U12" i="23" s="1"/>
  <c r="B17" i="23"/>
  <c r="G17" i="23" s="1"/>
  <c r="H17" i="23" s="1"/>
  <c r="U17" i="23" s="1"/>
  <c r="B43" i="23"/>
  <c r="G43" i="23" s="1"/>
  <c r="H43" i="23" s="1"/>
  <c r="U43" i="23" s="1"/>
  <c r="B35" i="23"/>
  <c r="G35" i="23" s="1"/>
  <c r="H35" i="23" s="1"/>
  <c r="U35" i="23" s="1"/>
  <c r="B27" i="23"/>
  <c r="G27" i="23" s="1"/>
  <c r="H27" i="23" s="1"/>
  <c r="U27" i="23" s="1"/>
  <c r="B19" i="23"/>
  <c r="G19" i="23" s="1"/>
  <c r="H19" i="23" s="1"/>
  <c r="U19" i="23" s="1"/>
  <c r="B42" i="23"/>
  <c r="G42" i="23" s="1"/>
  <c r="H42" i="23" s="1"/>
  <c r="U42" i="23" s="1"/>
  <c r="B34" i="23"/>
  <c r="G34" i="23" s="1"/>
  <c r="H34" i="23" s="1"/>
  <c r="U34" i="23" s="1"/>
  <c r="B26" i="23"/>
  <c r="G26" i="23" s="1"/>
  <c r="H26" i="23" s="1"/>
  <c r="U26" i="23" s="1"/>
  <c r="B18" i="23"/>
  <c r="G18" i="23" s="1"/>
  <c r="H18" i="23" s="1"/>
  <c r="U18" i="23" s="1"/>
  <c r="B25" i="23"/>
  <c r="G25" i="23" s="1"/>
  <c r="H25" i="23" s="1"/>
  <c r="U25" i="23" s="1"/>
  <c r="B40" i="23"/>
  <c r="G40" i="23" s="1"/>
  <c r="H40" i="23" s="1"/>
  <c r="U40" i="23" s="1"/>
  <c r="G38" i="8"/>
  <c r="H38" i="8" s="1"/>
  <c r="U38" i="8" s="1"/>
  <c r="G28" i="8"/>
  <c r="H28" i="8" s="1"/>
  <c r="U28" i="8" s="1"/>
  <c r="G15" i="8"/>
  <c r="H15" i="8" s="1"/>
  <c r="U15" i="8" s="1"/>
  <c r="G13" i="8"/>
  <c r="H13" i="8" s="1"/>
  <c r="U13" i="8" s="1"/>
  <c r="G36" i="8"/>
  <c r="H36" i="8" s="1"/>
  <c r="U36" i="8" s="1"/>
  <c r="G32" i="8"/>
  <c r="H32" i="8" s="1"/>
  <c r="U32" i="8" s="1"/>
  <c r="G19" i="8"/>
  <c r="H19" i="8" s="1"/>
  <c r="U19" i="8" s="1"/>
  <c r="G17" i="8"/>
  <c r="H17" i="8" s="1"/>
  <c r="U17" i="8" s="1"/>
  <c r="G37" i="8"/>
  <c r="H37" i="8" s="1"/>
  <c r="U37" i="8" s="1"/>
  <c r="G16" i="8"/>
  <c r="H16" i="8" s="1"/>
  <c r="U16" i="8" s="1"/>
  <c r="G26" i="8"/>
  <c r="H26" i="8" s="1"/>
  <c r="U26" i="8" s="1"/>
  <c r="G40" i="8"/>
  <c r="H40" i="8" s="1"/>
  <c r="U40" i="8" s="1"/>
  <c r="G23" i="8"/>
  <c r="H23" i="8" s="1"/>
  <c r="U23" i="8" s="1"/>
  <c r="G21" i="8"/>
  <c r="H21" i="8" s="1"/>
  <c r="U21" i="8" s="1"/>
  <c r="G10" i="8"/>
  <c r="H10" i="8" s="1"/>
  <c r="U10" i="8" s="1"/>
  <c r="G33" i="8"/>
  <c r="H33" i="8" s="1"/>
  <c r="U33" i="8" s="1"/>
  <c r="G43" i="8"/>
  <c r="H43" i="8" s="1"/>
  <c r="U43" i="8" s="1"/>
  <c r="G27" i="8"/>
  <c r="H27" i="8" s="1"/>
  <c r="U27" i="8" s="1"/>
  <c r="G25" i="8"/>
  <c r="H25" i="8" s="1"/>
  <c r="U25" i="8" s="1"/>
  <c r="G14" i="8"/>
  <c r="H14" i="8" s="1"/>
  <c r="U14" i="8" s="1"/>
  <c r="G8" i="8"/>
  <c r="H8" i="8" s="1"/>
  <c r="U8" i="8" s="1"/>
  <c r="G35" i="8"/>
  <c r="H35" i="8" s="1"/>
  <c r="U35" i="8" s="1"/>
  <c r="G31" i="8"/>
  <c r="H31" i="8" s="1"/>
  <c r="U31" i="8" s="1"/>
  <c r="G29" i="8"/>
  <c r="H29" i="8" s="1"/>
  <c r="U29" i="8" s="1"/>
  <c r="G18" i="8"/>
  <c r="H18" i="8" s="1"/>
  <c r="U18" i="8" s="1"/>
  <c r="G12" i="8"/>
  <c r="H12" i="8" s="1"/>
  <c r="U12" i="8" s="1"/>
  <c r="G39" i="8"/>
  <c r="H39" i="8" s="1"/>
  <c r="U39" i="8" s="1"/>
  <c r="G22" i="8"/>
  <c r="H22" i="8" s="1"/>
  <c r="U22" i="8" s="1"/>
  <c r="G44" i="8"/>
  <c r="H44" i="8" s="1"/>
  <c r="U44" i="8" s="1"/>
  <c r="G41" i="8"/>
  <c r="H41" i="8" s="1"/>
  <c r="U41" i="8" s="1"/>
  <c r="G34" i="8"/>
  <c r="H34" i="8" s="1"/>
  <c r="U34" i="8" s="1"/>
  <c r="G30" i="8"/>
  <c r="H30" i="8" s="1"/>
  <c r="U30" i="8" s="1"/>
  <c r="G24" i="8"/>
  <c r="H24" i="8" s="1"/>
  <c r="U24" i="8" s="1"/>
  <c r="G11" i="8"/>
  <c r="H11" i="8" s="1"/>
  <c r="U11" i="8" s="1"/>
  <c r="G9" i="8"/>
  <c r="H9" i="8" s="1"/>
  <c r="U9" i="8" s="1"/>
  <c r="G42" i="8"/>
  <c r="H42" i="8" s="1"/>
  <c r="U42" i="8" s="1"/>
  <c r="G20" i="8"/>
  <c r="H20" i="8" s="1"/>
  <c r="U20" i="8" s="1"/>
  <c r="G7" i="8"/>
  <c r="H7" i="8" s="1"/>
  <c r="DM3" i="2"/>
  <c r="DJ3" i="2"/>
  <c r="AP37" i="2"/>
  <c r="R40" i="2"/>
  <c r="DV3" i="2"/>
  <c r="CU3" i="2"/>
  <c r="BW3" i="2"/>
  <c r="AY3" i="2"/>
  <c r="C89" i="11"/>
  <c r="B15" i="41" s="1"/>
  <c r="C89" i="15"/>
  <c r="B19" i="41" s="1"/>
  <c r="C94" i="23"/>
  <c r="B28" i="41" s="1"/>
  <c r="C89" i="27"/>
  <c r="B32" i="41" s="1"/>
  <c r="C89" i="31"/>
  <c r="B36" i="41" s="1"/>
  <c r="C89" i="35"/>
  <c r="B40" i="41" s="1"/>
  <c r="C89" i="39"/>
  <c r="B44" i="41" s="1"/>
  <c r="C89" i="6"/>
  <c r="B11" i="41" s="1"/>
  <c r="C89" i="18"/>
  <c r="B23" i="41" s="1"/>
  <c r="C89" i="7"/>
  <c r="B12" i="41" s="1"/>
  <c r="C89" i="9"/>
  <c r="B16" i="41" s="1"/>
  <c r="C89" i="14"/>
  <c r="B20" i="41" s="1"/>
  <c r="C89" i="20"/>
  <c r="B25" i="41" s="1"/>
  <c r="C89" i="24"/>
  <c r="B29" i="41" s="1"/>
  <c r="C89" i="28"/>
  <c r="B33" i="41" s="1"/>
  <c r="C89" i="32"/>
  <c r="B37" i="41" s="1"/>
  <c r="C89" i="36"/>
  <c r="B41" i="41" s="1"/>
  <c r="C89" i="40"/>
  <c r="B45" i="41" s="1"/>
  <c r="C89" i="4"/>
  <c r="B9" i="41" s="1"/>
  <c r="G13" i="4"/>
  <c r="H13" i="4" s="1"/>
  <c r="U13" i="4" s="1"/>
  <c r="G21" i="4"/>
  <c r="H21" i="4" s="1"/>
  <c r="U21" i="4" s="1"/>
  <c r="G29" i="4"/>
  <c r="H29" i="4" s="1"/>
  <c r="U29" i="4" s="1"/>
  <c r="G37" i="4"/>
  <c r="H37" i="4" s="1"/>
  <c r="U37" i="4" s="1"/>
  <c r="G14" i="4"/>
  <c r="H14" i="4" s="1"/>
  <c r="U14" i="4" s="1"/>
  <c r="G30" i="4"/>
  <c r="H30" i="4" s="1"/>
  <c r="U30" i="4" s="1"/>
  <c r="G35" i="4"/>
  <c r="H35" i="4" s="1"/>
  <c r="U35" i="4" s="1"/>
  <c r="G15" i="4"/>
  <c r="H15" i="4" s="1"/>
  <c r="U15" i="4" s="1"/>
  <c r="G23" i="4"/>
  <c r="H23" i="4" s="1"/>
  <c r="U23" i="4" s="1"/>
  <c r="G31" i="4"/>
  <c r="H31" i="4" s="1"/>
  <c r="U31" i="4" s="1"/>
  <c r="G39" i="4"/>
  <c r="H39" i="4" s="1"/>
  <c r="U39" i="4" s="1"/>
  <c r="G8" i="4"/>
  <c r="H8" i="4" s="1"/>
  <c r="U8" i="4" s="1"/>
  <c r="G16" i="4"/>
  <c r="H16" i="4" s="1"/>
  <c r="U16" i="4" s="1"/>
  <c r="G32" i="4"/>
  <c r="H32" i="4" s="1"/>
  <c r="U32" i="4" s="1"/>
  <c r="G40" i="4"/>
  <c r="H40" i="4" s="1"/>
  <c r="U40" i="4" s="1"/>
  <c r="G18" i="4"/>
  <c r="H18" i="4" s="1"/>
  <c r="U18" i="4" s="1"/>
  <c r="G43" i="4"/>
  <c r="H43" i="4" s="1"/>
  <c r="U43" i="4" s="1"/>
  <c r="G19" i="4"/>
  <c r="H19" i="4" s="1"/>
  <c r="U19" i="4" s="1"/>
  <c r="G24" i="4"/>
  <c r="H24" i="4" s="1"/>
  <c r="U24" i="4" s="1"/>
  <c r="G34" i="4"/>
  <c r="H34" i="4" s="1"/>
  <c r="U34" i="4" s="1"/>
  <c r="G9" i="4"/>
  <c r="H9" i="4" s="1"/>
  <c r="U9" i="4" s="1"/>
  <c r="G17" i="4"/>
  <c r="H17" i="4" s="1"/>
  <c r="U17" i="4" s="1"/>
  <c r="G25" i="4"/>
  <c r="H25" i="4" s="1"/>
  <c r="U25" i="4" s="1"/>
  <c r="G33" i="4"/>
  <c r="H33" i="4" s="1"/>
  <c r="U33" i="4" s="1"/>
  <c r="G41" i="4"/>
  <c r="H41" i="4" s="1"/>
  <c r="U41" i="4" s="1"/>
  <c r="G26" i="4"/>
  <c r="H26" i="4" s="1"/>
  <c r="U26" i="4" s="1"/>
  <c r="G27" i="4"/>
  <c r="H27" i="4" s="1"/>
  <c r="U27" i="4" s="1"/>
  <c r="G12" i="4"/>
  <c r="H12" i="4" s="1"/>
  <c r="U12" i="4" s="1"/>
  <c r="G20" i="4"/>
  <c r="H20" i="4" s="1"/>
  <c r="U20" i="4" s="1"/>
  <c r="G28" i="4"/>
  <c r="H28" i="4" s="1"/>
  <c r="U28" i="4" s="1"/>
  <c r="G36" i="4"/>
  <c r="H36" i="4" s="1"/>
  <c r="U36" i="4" s="1"/>
  <c r="G22" i="4"/>
  <c r="H22" i="4" s="1"/>
  <c r="U22" i="4" s="1"/>
  <c r="G38" i="4"/>
  <c r="H38" i="4" s="1"/>
  <c r="G10" i="4"/>
  <c r="H10" i="4" s="1"/>
  <c r="U10" i="4" s="1"/>
  <c r="G11" i="4"/>
  <c r="H11" i="4" s="1"/>
  <c r="U11" i="4" s="1"/>
  <c r="G44" i="4"/>
  <c r="H44" i="4" s="1"/>
  <c r="C89" i="13"/>
  <c r="B13" i="41" s="1"/>
  <c r="C89" i="8"/>
  <c r="B17" i="41" s="1"/>
  <c r="C89" i="16"/>
  <c r="B21" i="41" s="1"/>
  <c r="C89" i="21"/>
  <c r="B26" i="41" s="1"/>
  <c r="C89" i="25"/>
  <c r="B30" i="41" s="1"/>
  <c r="C89" i="29"/>
  <c r="B34" i="41" s="1"/>
  <c r="C89" i="33"/>
  <c r="B38" i="41" s="1"/>
  <c r="C89" i="37"/>
  <c r="B42" i="41" s="1"/>
  <c r="C89" i="5"/>
  <c r="B10" i="41" s="1"/>
  <c r="U43" i="5"/>
  <c r="U30" i="5"/>
  <c r="U26" i="5"/>
  <c r="U18" i="5"/>
  <c r="U10" i="5"/>
  <c r="U41" i="5"/>
  <c r="U33" i="5"/>
  <c r="U29" i="5"/>
  <c r="U21" i="5"/>
  <c r="U13" i="5"/>
  <c r="U28" i="5"/>
  <c r="U8" i="5"/>
  <c r="U25" i="5"/>
  <c r="U17" i="5"/>
  <c r="U9" i="5"/>
  <c r="U32" i="5"/>
  <c r="U36" i="5"/>
  <c r="U12" i="5"/>
  <c r="U24" i="5"/>
  <c r="U39" i="5"/>
  <c r="U35" i="5"/>
  <c r="U31" i="5"/>
  <c r="U27" i="5"/>
  <c r="U23" i="5"/>
  <c r="U19" i="5"/>
  <c r="U15" i="5"/>
  <c r="U34" i="5"/>
  <c r="U22" i="5"/>
  <c r="U14" i="5"/>
  <c r="U40" i="5"/>
  <c r="U20" i="5"/>
  <c r="C89" i="12"/>
  <c r="B14" i="41" s="1"/>
  <c r="C89" i="10"/>
  <c r="B18" i="41" s="1"/>
  <c r="C89" i="17"/>
  <c r="B22" i="41" s="1"/>
  <c r="C89" i="22"/>
  <c r="B27" i="41" s="1"/>
  <c r="C89" i="26"/>
  <c r="B31" i="41" s="1"/>
  <c r="C89" i="30"/>
  <c r="B35" i="41" s="1"/>
  <c r="C89" i="34"/>
  <c r="B39" i="41" s="1"/>
  <c r="C89" i="38"/>
  <c r="B43" i="41" s="1"/>
  <c r="DA3" i="2"/>
  <c r="CC3" i="2"/>
  <c r="BE3" i="2"/>
  <c r="AG40" i="2"/>
  <c r="J51" i="42"/>
  <c r="P50" i="42"/>
  <c r="J107" i="42"/>
  <c r="P106" i="42"/>
  <c r="J165" i="42"/>
  <c r="L165" i="42" s="1"/>
  <c r="N165" i="42" s="1"/>
  <c r="P164" i="42"/>
  <c r="D89" i="3"/>
  <c r="C8" i="41" s="1"/>
  <c r="C89" i="3"/>
  <c r="B8" i="41" s="1"/>
  <c r="G18" i="3"/>
  <c r="H18" i="3" s="1"/>
  <c r="U18" i="3" s="1"/>
  <c r="G26" i="3"/>
  <c r="H26" i="3" s="1"/>
  <c r="U26" i="3" s="1"/>
  <c r="G34" i="3"/>
  <c r="H34" i="3" s="1"/>
  <c r="U34" i="3" s="1"/>
  <c r="G43" i="3"/>
  <c r="H43" i="3" s="1"/>
  <c r="U43" i="3" s="1"/>
  <c r="G19" i="3"/>
  <c r="H19" i="3" s="1"/>
  <c r="U19" i="3" s="1"/>
  <c r="G27" i="3"/>
  <c r="H27" i="3" s="1"/>
  <c r="U27" i="3" s="1"/>
  <c r="G35" i="3"/>
  <c r="H35" i="3" s="1"/>
  <c r="U35" i="3" s="1"/>
  <c r="G20" i="3"/>
  <c r="H20" i="3" s="1"/>
  <c r="U20" i="3" s="1"/>
  <c r="G28" i="3"/>
  <c r="H28" i="3" s="1"/>
  <c r="U28" i="3" s="1"/>
  <c r="G8" i="3"/>
  <c r="H8" i="3" s="1"/>
  <c r="U8" i="3" s="1"/>
  <c r="G21" i="3"/>
  <c r="H21" i="3" s="1"/>
  <c r="U21" i="3" s="1"/>
  <c r="G30" i="3"/>
  <c r="H30" i="3" s="1"/>
  <c r="U30" i="3" s="1"/>
  <c r="G23" i="3"/>
  <c r="H23" i="3" s="1"/>
  <c r="U23" i="3" s="1"/>
  <c r="G9" i="3"/>
  <c r="H9" i="3" s="1"/>
  <c r="U9" i="3" s="1"/>
  <c r="G25" i="3"/>
  <c r="H25" i="3" s="1"/>
  <c r="U25" i="3" s="1"/>
  <c r="G11" i="3"/>
  <c r="H11" i="3" s="1"/>
  <c r="U11" i="3" s="1"/>
  <c r="G29" i="3"/>
  <c r="H29" i="3" s="1"/>
  <c r="U29" i="3" s="1"/>
  <c r="G14" i="3"/>
  <c r="H14" i="3" s="1"/>
  <c r="U14" i="3" s="1"/>
  <c r="G31" i="3"/>
  <c r="H31" i="3" s="1"/>
  <c r="U31" i="3" s="1"/>
  <c r="G32" i="3"/>
  <c r="H32" i="3" s="1"/>
  <c r="U32" i="3" s="1"/>
  <c r="G12" i="3"/>
  <c r="H12" i="3" s="1"/>
  <c r="U12" i="3" s="1"/>
  <c r="G36" i="3"/>
  <c r="H36" i="3" s="1"/>
  <c r="G13" i="3"/>
  <c r="H13" i="3" s="1"/>
  <c r="U13" i="3" s="1"/>
  <c r="G37" i="3"/>
  <c r="H37" i="3" s="1"/>
  <c r="U37" i="3" s="1"/>
  <c r="G22" i="3"/>
  <c r="H22" i="3" s="1"/>
  <c r="U22" i="3" s="1"/>
  <c r="G38" i="3"/>
  <c r="H38" i="3" s="1"/>
  <c r="U38" i="3" s="1"/>
  <c r="G15" i="3"/>
  <c r="H15" i="3" s="1"/>
  <c r="U15" i="3" s="1"/>
  <c r="G16" i="3"/>
  <c r="H16" i="3" s="1"/>
  <c r="U16" i="3" s="1"/>
  <c r="G17" i="3"/>
  <c r="H17" i="3" s="1"/>
  <c r="U17" i="3" s="1"/>
  <c r="G24" i="3"/>
  <c r="H24" i="3" s="1"/>
  <c r="U24" i="3" s="1"/>
  <c r="L107" i="42"/>
  <c r="N107" i="42" s="1"/>
  <c r="L51" i="42"/>
  <c r="N51" i="42" s="1"/>
  <c r="C166" i="42"/>
  <c r="E166" i="42" s="1"/>
  <c r="E108" i="42"/>
  <c r="C52" i="42"/>
  <c r="E52" i="42" s="1"/>
  <c r="C109" i="42"/>
  <c r="D111" i="42"/>
  <c r="D168" i="42"/>
  <c r="R7" i="2"/>
  <c r="R39" i="2"/>
  <c r="AD31" i="2"/>
  <c r="DS3" i="2"/>
  <c r="CR3" i="2"/>
  <c r="AP15" i="2"/>
  <c r="R31" i="2"/>
  <c r="U25" i="2"/>
  <c r="AD23" i="2"/>
  <c r="AG17" i="2"/>
  <c r="AP7" i="2"/>
  <c r="AS3" i="2"/>
  <c r="U33" i="2"/>
  <c r="AG25" i="2"/>
  <c r="R32" i="2"/>
  <c r="U26" i="2"/>
  <c r="AD24" i="2"/>
  <c r="AG18" i="2"/>
  <c r="AP8" i="2"/>
  <c r="R8" i="2"/>
  <c r="U34" i="2"/>
  <c r="AD32" i="2"/>
  <c r="AG26" i="2"/>
  <c r="AP16" i="2"/>
  <c r="R15" i="2"/>
  <c r="U9" i="2"/>
  <c r="AD7" i="2"/>
  <c r="AD39" i="2"/>
  <c r="AG33" i="2"/>
  <c r="AP23" i="2"/>
  <c r="R16" i="2"/>
  <c r="U10" i="2"/>
  <c r="AD8" i="2"/>
  <c r="AG34" i="2"/>
  <c r="AP24" i="2"/>
  <c r="CO3" i="2"/>
  <c r="BQ3" i="2"/>
  <c r="AS7" i="2"/>
  <c r="U40" i="2"/>
  <c r="R23" i="2"/>
  <c r="U17" i="2"/>
  <c r="AD15" i="2"/>
  <c r="AG9" i="2"/>
  <c r="AJ3" i="2"/>
  <c r="AP31" i="2"/>
  <c r="R24" i="2"/>
  <c r="U18" i="2"/>
  <c r="AD16" i="2"/>
  <c r="AG10" i="2"/>
  <c r="AJ35" i="2"/>
  <c r="AP32" i="2"/>
  <c r="AL23" i="2"/>
  <c r="AL24" i="2" s="1"/>
  <c r="AL25" i="2" s="1"/>
  <c r="AL26" i="2" s="1"/>
  <c r="AL27" i="2" s="1"/>
  <c r="AL28" i="2" s="1"/>
  <c r="AL29" i="2" s="1"/>
  <c r="AM22" i="2"/>
  <c r="BR4" i="2"/>
  <c r="BT3" i="2"/>
  <c r="AJ12" i="2"/>
  <c r="O3" i="2"/>
  <c r="AJ28" i="2"/>
  <c r="Y4" i="2"/>
  <c r="AA3" i="2"/>
  <c r="AJ4" i="2"/>
  <c r="AJ36" i="2"/>
  <c r="X3" i="2"/>
  <c r="AJ11" i="2"/>
  <c r="AM5" i="2"/>
  <c r="X4" i="2"/>
  <c r="AM6" i="2"/>
  <c r="AJ19" i="2"/>
  <c r="AM13" i="2"/>
  <c r="V6" i="2"/>
  <c r="X5" i="2"/>
  <c r="AJ40" i="2"/>
  <c r="AJ20" i="2"/>
  <c r="AM14" i="2"/>
  <c r="AT4" i="2"/>
  <c r="AV3" i="2"/>
  <c r="AJ27" i="2"/>
  <c r="AM21" i="2"/>
  <c r="R9" i="2"/>
  <c r="R17" i="2"/>
  <c r="R25" i="2"/>
  <c r="R33" i="2"/>
  <c r="U3" i="2"/>
  <c r="U11" i="2"/>
  <c r="U19" i="2"/>
  <c r="U27" i="2"/>
  <c r="U35" i="2"/>
  <c r="AD9" i="2"/>
  <c r="AD17" i="2"/>
  <c r="AD25" i="2"/>
  <c r="AD33" i="2"/>
  <c r="AG3" i="2"/>
  <c r="AG11" i="2"/>
  <c r="AG19" i="2"/>
  <c r="AG27" i="2"/>
  <c r="AG35" i="2"/>
  <c r="AJ5" i="2"/>
  <c r="AJ13" i="2"/>
  <c r="AJ21" i="2"/>
  <c r="AJ29" i="2"/>
  <c r="AJ37" i="2"/>
  <c r="AM7" i="2"/>
  <c r="AM15" i="2"/>
  <c r="AP9" i="2"/>
  <c r="AP17" i="2"/>
  <c r="AP25" i="2"/>
  <c r="AP33" i="2"/>
  <c r="AS4" i="2"/>
  <c r="DH4" i="2"/>
  <c r="DJ4" i="2" s="1"/>
  <c r="CJ4" i="2"/>
  <c r="CL4" i="2" s="1"/>
  <c r="CL3" i="2"/>
  <c r="BL5" i="2"/>
  <c r="BN4" i="2"/>
  <c r="R10" i="2"/>
  <c r="R18" i="2"/>
  <c r="R26" i="2"/>
  <c r="R34" i="2"/>
  <c r="U4" i="2"/>
  <c r="U12" i="2"/>
  <c r="U20" i="2"/>
  <c r="U28" i="2"/>
  <c r="U36" i="2"/>
  <c r="AD10" i="2"/>
  <c r="AD18" i="2"/>
  <c r="AD26" i="2"/>
  <c r="AD34" i="2"/>
  <c r="AG4" i="2"/>
  <c r="AG12" i="2"/>
  <c r="AG20" i="2"/>
  <c r="AG28" i="2"/>
  <c r="AG36" i="2"/>
  <c r="AJ6" i="2"/>
  <c r="AJ14" i="2"/>
  <c r="AJ22" i="2"/>
  <c r="AJ30" i="2"/>
  <c r="AJ38" i="2"/>
  <c r="AM8" i="2"/>
  <c r="AM16" i="2"/>
  <c r="AP10" i="2"/>
  <c r="AP18" i="2"/>
  <c r="AP26" i="2"/>
  <c r="AP34" i="2"/>
  <c r="AS5" i="2"/>
  <c r="BN3" i="2"/>
  <c r="DG3" i="2"/>
  <c r="CI3" i="2"/>
  <c r="BK3" i="2"/>
  <c r="R3" i="2"/>
  <c r="R11" i="2"/>
  <c r="R19" i="2"/>
  <c r="R27" i="2"/>
  <c r="R35" i="2"/>
  <c r="U5" i="2"/>
  <c r="U13" i="2"/>
  <c r="U21" i="2"/>
  <c r="U29" i="2"/>
  <c r="U37" i="2"/>
  <c r="AD3" i="2"/>
  <c r="AD11" i="2"/>
  <c r="AD19" i="2"/>
  <c r="AD27" i="2"/>
  <c r="AD35" i="2"/>
  <c r="AG5" i="2"/>
  <c r="AG13" i="2"/>
  <c r="AG21" i="2"/>
  <c r="AG29" i="2"/>
  <c r="AG37" i="2"/>
  <c r="AJ7" i="2"/>
  <c r="AJ15" i="2"/>
  <c r="AJ23" i="2"/>
  <c r="AJ31" i="2"/>
  <c r="AJ39" i="2"/>
  <c r="AM9" i="2"/>
  <c r="AM17" i="2"/>
  <c r="AP3" i="2"/>
  <c r="AP11" i="2"/>
  <c r="AP19" i="2"/>
  <c r="AP27" i="2"/>
  <c r="AP35" i="2"/>
  <c r="AS6" i="2"/>
  <c r="BB3" i="2"/>
  <c r="DD3" i="2"/>
  <c r="CF3" i="2"/>
  <c r="BF4" i="2"/>
  <c r="BH3" i="2"/>
  <c r="R4" i="2"/>
  <c r="R12" i="2"/>
  <c r="R20" i="2"/>
  <c r="R28" i="2"/>
  <c r="R36" i="2"/>
  <c r="U6" i="2"/>
  <c r="U14" i="2"/>
  <c r="U22" i="2"/>
  <c r="U30" i="2"/>
  <c r="U38" i="2"/>
  <c r="AD4" i="2"/>
  <c r="AD12" i="2"/>
  <c r="AD20" i="2"/>
  <c r="AD28" i="2"/>
  <c r="AD36" i="2"/>
  <c r="AG6" i="2"/>
  <c r="AG14" i="2"/>
  <c r="AG22" i="2"/>
  <c r="AG30" i="2"/>
  <c r="AG38" i="2"/>
  <c r="AJ8" i="2"/>
  <c r="AJ16" i="2"/>
  <c r="AJ24" i="2"/>
  <c r="AJ32" i="2"/>
  <c r="AM10" i="2"/>
  <c r="AM18" i="2"/>
  <c r="AP4" i="2"/>
  <c r="AP12" i="2"/>
  <c r="AP20" i="2"/>
  <c r="AP28" i="2"/>
  <c r="AP36" i="2"/>
  <c r="R5" i="2"/>
  <c r="R13" i="2"/>
  <c r="R21" i="2"/>
  <c r="R29" i="2"/>
  <c r="R37" i="2"/>
  <c r="U7" i="2"/>
  <c r="U15" i="2"/>
  <c r="U23" i="2"/>
  <c r="U31" i="2"/>
  <c r="U39" i="2"/>
  <c r="AD5" i="2"/>
  <c r="AD13" i="2"/>
  <c r="AD21" i="2"/>
  <c r="AD29" i="2"/>
  <c r="AD37" i="2"/>
  <c r="AG7" i="2"/>
  <c r="AG15" i="2"/>
  <c r="AG23" i="2"/>
  <c r="AG31" i="2"/>
  <c r="AG39" i="2"/>
  <c r="AJ9" i="2"/>
  <c r="AJ17" i="2"/>
  <c r="AJ25" i="2"/>
  <c r="AJ33" i="2"/>
  <c r="AM3" i="2"/>
  <c r="AM11" i="2"/>
  <c r="AM19" i="2"/>
  <c r="AP5" i="2"/>
  <c r="AP13" i="2"/>
  <c r="AP21" i="2"/>
  <c r="AP29" i="2"/>
  <c r="AZ5" i="2"/>
  <c r="BB5" i="2" s="1"/>
  <c r="BB4" i="2"/>
  <c r="R6" i="2"/>
  <c r="R14" i="2"/>
  <c r="R22" i="2"/>
  <c r="R30" i="2"/>
  <c r="R38" i="2"/>
  <c r="U8" i="2"/>
  <c r="U16" i="2"/>
  <c r="U24" i="2"/>
  <c r="U32" i="2"/>
  <c r="AD6" i="2"/>
  <c r="AD14" i="2"/>
  <c r="AD22" i="2"/>
  <c r="AD30" i="2"/>
  <c r="AD38" i="2"/>
  <c r="AG8" i="2"/>
  <c r="AG16" i="2"/>
  <c r="AG24" i="2"/>
  <c r="AG32" i="2"/>
  <c r="AJ10" i="2"/>
  <c r="AJ18" i="2"/>
  <c r="AJ26" i="2"/>
  <c r="AJ34" i="2"/>
  <c r="AM4" i="2"/>
  <c r="AM12" i="2"/>
  <c r="AM20" i="2"/>
  <c r="AP6" i="2"/>
  <c r="AP14" i="2"/>
  <c r="AP22" i="2"/>
  <c r="AP30" i="2"/>
  <c r="M4" i="2"/>
  <c r="CV4" i="2"/>
  <c r="CX4" i="2" s="1"/>
  <c r="BX4" i="2"/>
  <c r="BZ4" i="2" s="1"/>
  <c r="DT4" i="2"/>
  <c r="DV4" i="2" s="1"/>
  <c r="CS4" i="2"/>
  <c r="CU4" i="2" s="1"/>
  <c r="BU4" i="2"/>
  <c r="BW4" i="2" s="1"/>
  <c r="AW4" i="2"/>
  <c r="AY4" i="2" s="1"/>
  <c r="DQ4" i="2"/>
  <c r="DS4" i="2" s="1"/>
  <c r="CP4" i="2"/>
  <c r="CR4" i="2" s="1"/>
  <c r="DK4" i="2"/>
  <c r="DM4" i="2" s="1"/>
  <c r="CM4" i="2"/>
  <c r="CO4" i="2" s="1"/>
  <c r="BO4" i="2"/>
  <c r="AQ8" i="2"/>
  <c r="AS8" i="2" s="1"/>
  <c r="AN38" i="2"/>
  <c r="AP38" i="2" s="1"/>
  <c r="DE4" i="2"/>
  <c r="DG4" i="2" s="1"/>
  <c r="CG4" i="2"/>
  <c r="CI4" i="2" s="1"/>
  <c r="BI4" i="2"/>
  <c r="BK4" i="2" s="1"/>
  <c r="DB4" i="2"/>
  <c r="DD4" i="2" s="1"/>
  <c r="CD4" i="2"/>
  <c r="CF4" i="2" s="1"/>
  <c r="CY4" i="2"/>
  <c r="DA4" i="2" s="1"/>
  <c r="CA4" i="2"/>
  <c r="CC4" i="2" s="1"/>
  <c r="BC4" i="2"/>
  <c r="BE4" i="2" s="1"/>
  <c r="BP4" i="2"/>
  <c r="U37" i="5"/>
  <c r="U16" i="5"/>
  <c r="U38" i="5"/>
  <c r="U11" i="5"/>
  <c r="G44" i="3"/>
  <c r="H44" i="3" s="1"/>
  <c r="G10" i="3"/>
  <c r="H10" i="3" s="1"/>
  <c r="U10" i="3" s="1"/>
  <c r="G33" i="3"/>
  <c r="H33" i="3" s="1"/>
  <c r="U33" i="3" s="1"/>
  <c r="G39" i="3"/>
  <c r="H39" i="3" s="1"/>
  <c r="U39" i="3" s="1"/>
  <c r="G40" i="3"/>
  <c r="H40" i="3" s="1"/>
  <c r="U40" i="3" s="1"/>
  <c r="D56" i="23" l="1"/>
  <c r="I68" i="23"/>
  <c r="I89" i="23"/>
  <c r="I70" i="23"/>
  <c r="I69" i="23"/>
  <c r="I88" i="23"/>
  <c r="I71" i="23"/>
  <c r="I67" i="23"/>
  <c r="I66" i="23"/>
  <c r="I72" i="23"/>
  <c r="U7" i="8"/>
  <c r="U38" i="4"/>
  <c r="U36" i="3"/>
  <c r="F3" i="2"/>
  <c r="DH5" i="2"/>
  <c r="DJ5" i="2" s="1"/>
  <c r="E95" i="9"/>
  <c r="E100" i="23"/>
  <c r="E95" i="38"/>
  <c r="E95" i="37"/>
  <c r="E95" i="40"/>
  <c r="E95" i="32"/>
  <c r="E95" i="28"/>
  <c r="E95" i="39"/>
  <c r="E95" i="27"/>
  <c r="E95" i="11"/>
  <c r="E95" i="10"/>
  <c r="E95" i="29"/>
  <c r="E95" i="13"/>
  <c r="E95" i="14"/>
  <c r="AZ6" i="2"/>
  <c r="BB6" i="2" s="1"/>
  <c r="E95" i="12"/>
  <c r="E95" i="25"/>
  <c r="E95" i="4"/>
  <c r="G7" i="4"/>
  <c r="H7" i="4" s="1"/>
  <c r="U7" i="4" s="1"/>
  <c r="E95" i="20"/>
  <c r="E95" i="7"/>
  <c r="E95" i="18"/>
  <c r="E95" i="6"/>
  <c r="E95" i="26"/>
  <c r="E95" i="17"/>
  <c r="U7" i="5"/>
  <c r="E95" i="5"/>
  <c r="E95" i="16"/>
  <c r="E95" i="36"/>
  <c r="E95" i="35"/>
  <c r="E95" i="31"/>
  <c r="E95" i="34"/>
  <c r="E95" i="30"/>
  <c r="E95" i="33"/>
  <c r="E95" i="8"/>
  <c r="U44" i="4"/>
  <c r="E95" i="22"/>
  <c r="E95" i="21"/>
  <c r="E95" i="24"/>
  <c r="E95" i="15"/>
  <c r="J52" i="42"/>
  <c r="P51" i="42"/>
  <c r="J108" i="42"/>
  <c r="P107" i="42"/>
  <c r="J166" i="42"/>
  <c r="P165" i="42"/>
  <c r="L108" i="42"/>
  <c r="N108" i="42" s="1"/>
  <c r="L166" i="42"/>
  <c r="N166" i="42" s="1"/>
  <c r="L52" i="42"/>
  <c r="N52" i="42" s="1"/>
  <c r="C167" i="42"/>
  <c r="E167" i="42" s="1"/>
  <c r="E109" i="42"/>
  <c r="C53" i="42"/>
  <c r="E53" i="42" s="1"/>
  <c r="C110" i="42"/>
  <c r="D112" i="42"/>
  <c r="D169" i="42"/>
  <c r="U44" i="3"/>
  <c r="AM25" i="2"/>
  <c r="AM28" i="2"/>
  <c r="AM27" i="2"/>
  <c r="AM26" i="2"/>
  <c r="AM23" i="2"/>
  <c r="O4" i="2"/>
  <c r="AM24" i="2"/>
  <c r="Y5" i="2"/>
  <c r="AA4" i="2"/>
  <c r="BF5" i="2"/>
  <c r="BH4" i="2"/>
  <c r="CJ5" i="2"/>
  <c r="CL5" i="2" s="1"/>
  <c r="V7" i="2"/>
  <c r="X6" i="2"/>
  <c r="BR5" i="2"/>
  <c r="BT4" i="2"/>
  <c r="BL6" i="2"/>
  <c r="BN5" i="2"/>
  <c r="BQ4" i="2"/>
  <c r="AT5" i="2"/>
  <c r="AV4" i="2"/>
  <c r="AL30" i="2"/>
  <c r="AM29" i="2"/>
  <c r="DQ5" i="2"/>
  <c r="DS5" i="2" s="1"/>
  <c r="CD5" i="2"/>
  <c r="CF5" i="2" s="1"/>
  <c r="DK5" i="2"/>
  <c r="DM5" i="2" s="1"/>
  <c r="BP5" i="2"/>
  <c r="DB5" i="2"/>
  <c r="DD5" i="2" s="1"/>
  <c r="BI5" i="2"/>
  <c r="BK5" i="2" s="1"/>
  <c r="AQ9" i="2"/>
  <c r="AS9" i="2" s="1"/>
  <c r="CS5" i="2"/>
  <c r="CU5" i="2" s="1"/>
  <c r="BU5" i="2"/>
  <c r="BW5" i="2" s="1"/>
  <c r="DH6" i="2"/>
  <c r="DJ6" i="2" s="1"/>
  <c r="BX5" i="2"/>
  <c r="BZ5" i="2" s="1"/>
  <c r="BC5" i="2"/>
  <c r="BE5" i="2" s="1"/>
  <c r="CG5" i="2"/>
  <c r="CI5" i="2" s="1"/>
  <c r="BO5" i="2"/>
  <c r="DT5" i="2"/>
  <c r="DV5" i="2" s="1"/>
  <c r="CY5" i="2"/>
  <c r="DA5" i="2" s="1"/>
  <c r="AN39" i="2"/>
  <c r="AP39" i="2" s="1"/>
  <c r="CV5" i="2"/>
  <c r="CX5" i="2" s="1"/>
  <c r="CA5" i="2"/>
  <c r="CC5" i="2" s="1"/>
  <c r="DE5" i="2"/>
  <c r="DG5" i="2" s="1"/>
  <c r="CM5" i="2"/>
  <c r="CO5" i="2" s="1"/>
  <c r="AW5" i="2"/>
  <c r="AY5" i="2" s="1"/>
  <c r="CP5" i="2"/>
  <c r="CR5" i="2" s="1"/>
  <c r="M5" i="2"/>
  <c r="H46" i="19"/>
  <c r="U44" i="5"/>
  <c r="L67" i="23" l="1"/>
  <c r="M67" i="23" s="1"/>
  <c r="J67" i="23"/>
  <c r="L70" i="23"/>
  <c r="M70" i="23" s="1"/>
  <c r="J70" i="23"/>
  <c r="L88" i="23"/>
  <c r="M88" i="23" s="1"/>
  <c r="J88" i="23"/>
  <c r="L89" i="23"/>
  <c r="M89" i="23" s="1"/>
  <c r="J89" i="23"/>
  <c r="L71" i="23"/>
  <c r="M71" i="23" s="1"/>
  <c r="J71" i="23"/>
  <c r="J69" i="23"/>
  <c r="L69" i="23"/>
  <c r="M69" i="23" s="1"/>
  <c r="L72" i="23"/>
  <c r="M72" i="23" s="1"/>
  <c r="J72" i="23"/>
  <c r="J68" i="23"/>
  <c r="L68" i="23"/>
  <c r="M68" i="23" s="1"/>
  <c r="J66" i="23"/>
  <c r="L66" i="23"/>
  <c r="M66" i="23" s="1"/>
  <c r="O88" i="23"/>
  <c r="O66" i="23"/>
  <c r="D57" i="23"/>
  <c r="D58" i="23" s="1"/>
  <c r="D51" i="5"/>
  <c r="O61" i="5" s="1"/>
  <c r="I67" i="5"/>
  <c r="J67" i="5" s="1"/>
  <c r="I68" i="19"/>
  <c r="O68" i="19"/>
  <c r="C51" i="19"/>
  <c r="C52" i="19" s="1"/>
  <c r="C53" i="19" s="1"/>
  <c r="I70" i="19"/>
  <c r="I69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D51" i="8"/>
  <c r="I61" i="8"/>
  <c r="I62" i="8"/>
  <c r="I63" i="8"/>
  <c r="I83" i="8"/>
  <c r="I64" i="8"/>
  <c r="I84" i="8"/>
  <c r="I65" i="8"/>
  <c r="I66" i="8"/>
  <c r="I67" i="8"/>
  <c r="I63" i="5"/>
  <c r="L63" i="5" s="1"/>
  <c r="M63" i="5" s="1"/>
  <c r="I65" i="5"/>
  <c r="L65" i="5" s="1"/>
  <c r="M65" i="5" s="1"/>
  <c r="I83" i="5"/>
  <c r="J83" i="5" s="1"/>
  <c r="I64" i="5"/>
  <c r="L64" i="5" s="1"/>
  <c r="M64" i="5" s="1"/>
  <c r="I62" i="5"/>
  <c r="J62" i="5" s="1"/>
  <c r="I84" i="5"/>
  <c r="J84" i="5" s="1"/>
  <c r="I61" i="5"/>
  <c r="L61" i="5" s="1"/>
  <c r="M61" i="5" s="1"/>
  <c r="I66" i="5"/>
  <c r="J66" i="5" s="1"/>
  <c r="I64" i="4"/>
  <c r="L64" i="4" s="1"/>
  <c r="M64" i="4" s="1"/>
  <c r="I65" i="4"/>
  <c r="J65" i="4" s="1"/>
  <c r="D51" i="4"/>
  <c r="D52" i="4" s="1"/>
  <c r="D53" i="4" s="1"/>
  <c r="O83" i="5"/>
  <c r="I84" i="4"/>
  <c r="L84" i="4" s="1"/>
  <c r="M84" i="4" s="1"/>
  <c r="I63" i="4"/>
  <c r="L63" i="4" s="1"/>
  <c r="M63" i="4" s="1"/>
  <c r="I83" i="4"/>
  <c r="J83" i="4" s="1"/>
  <c r="I62" i="4"/>
  <c r="J62" i="4" s="1"/>
  <c r="I67" i="4"/>
  <c r="L67" i="4" s="1"/>
  <c r="M67" i="4" s="1"/>
  <c r="I61" i="4"/>
  <c r="L61" i="4" s="1"/>
  <c r="M61" i="4" s="1"/>
  <c r="I66" i="4"/>
  <c r="L66" i="4" s="1"/>
  <c r="M66" i="4" s="1"/>
  <c r="L3" i="1"/>
  <c r="M3" i="1"/>
  <c r="F4" i="2"/>
  <c r="K4" i="1" s="1"/>
  <c r="E3" i="2" a="1"/>
  <c r="E3" i="2" s="1"/>
  <c r="J3" i="1" s="1"/>
  <c r="K3" i="1"/>
  <c r="J89" i="17"/>
  <c r="I22" i="41" s="1"/>
  <c r="E257" i="11"/>
  <c r="J257" i="11" s="1"/>
  <c r="L257" i="11" s="1"/>
  <c r="N257" i="11" s="1"/>
  <c r="E142" i="11"/>
  <c r="J142" i="11" s="1"/>
  <c r="L142" i="11" s="1"/>
  <c r="N142" i="11" s="1"/>
  <c r="E128" i="11"/>
  <c r="J128" i="11" s="1"/>
  <c r="L128" i="11" s="1"/>
  <c r="N128" i="11" s="1"/>
  <c r="E162" i="11"/>
  <c r="J162" i="11" s="1"/>
  <c r="L162" i="11" s="1"/>
  <c r="N162" i="11" s="1"/>
  <c r="E253" i="11"/>
  <c r="J253" i="11" s="1"/>
  <c r="L253" i="11" s="1"/>
  <c r="N253" i="11" s="1"/>
  <c r="E138" i="11"/>
  <c r="J138" i="11" s="1"/>
  <c r="L138" i="11" s="1"/>
  <c r="N138" i="11" s="1"/>
  <c r="E113" i="11"/>
  <c r="J113" i="11" s="1"/>
  <c r="L113" i="11" s="1"/>
  <c r="N113" i="11" s="1"/>
  <c r="E96" i="11"/>
  <c r="J96" i="11" s="1"/>
  <c r="L96" i="11" s="1"/>
  <c r="N96" i="11" s="1"/>
  <c r="E266" i="11"/>
  <c r="J266" i="11" s="1"/>
  <c r="L266" i="11" s="1"/>
  <c r="N266" i="11" s="1"/>
  <c r="E192" i="11"/>
  <c r="J192" i="11" s="1"/>
  <c r="L192" i="11" s="1"/>
  <c r="N192" i="11" s="1"/>
  <c r="E107" i="11"/>
  <c r="J107" i="11" s="1"/>
  <c r="L107" i="11" s="1"/>
  <c r="N107" i="11" s="1"/>
  <c r="E98" i="11"/>
  <c r="J98" i="11" s="1"/>
  <c r="L98" i="11" s="1"/>
  <c r="N98" i="11" s="1"/>
  <c r="E209" i="11"/>
  <c r="J209" i="11" s="1"/>
  <c r="L209" i="11" s="1"/>
  <c r="N209" i="11" s="1"/>
  <c r="E204" i="11"/>
  <c r="J204" i="11" s="1"/>
  <c r="L204" i="11" s="1"/>
  <c r="N204" i="11" s="1"/>
  <c r="E208" i="11"/>
  <c r="J208" i="11" s="1"/>
  <c r="L208" i="11" s="1"/>
  <c r="N208" i="11" s="1"/>
  <c r="E205" i="11"/>
  <c r="J205" i="11" s="1"/>
  <c r="L205" i="11" s="1"/>
  <c r="N205" i="11" s="1"/>
  <c r="E199" i="11"/>
  <c r="J199" i="11" s="1"/>
  <c r="L199" i="11" s="1"/>
  <c r="N199" i="11" s="1"/>
  <c r="E177" i="11"/>
  <c r="J177" i="11" s="1"/>
  <c r="L177" i="11" s="1"/>
  <c r="N177" i="11" s="1"/>
  <c r="E183" i="11"/>
  <c r="J183" i="11" s="1"/>
  <c r="L183" i="11" s="1"/>
  <c r="N183" i="11" s="1"/>
  <c r="E225" i="11"/>
  <c r="J225" i="11" s="1"/>
  <c r="L225" i="11" s="1"/>
  <c r="N225" i="11" s="1"/>
  <c r="E110" i="11"/>
  <c r="J110" i="11" s="1"/>
  <c r="L110" i="11" s="1"/>
  <c r="N110" i="11" s="1"/>
  <c r="E135" i="11"/>
  <c r="J135" i="11" s="1"/>
  <c r="L135" i="11" s="1"/>
  <c r="N135" i="11" s="1"/>
  <c r="E203" i="11"/>
  <c r="J203" i="11" s="1"/>
  <c r="L203" i="11" s="1"/>
  <c r="N203" i="11" s="1"/>
  <c r="E221" i="11"/>
  <c r="J221" i="11" s="1"/>
  <c r="L221" i="11" s="1"/>
  <c r="N221" i="11" s="1"/>
  <c r="E106" i="11"/>
  <c r="J106" i="11" s="1"/>
  <c r="L106" i="11" s="1"/>
  <c r="N106" i="11" s="1"/>
  <c r="E120" i="11"/>
  <c r="J120" i="11" s="1"/>
  <c r="L120" i="11" s="1"/>
  <c r="N120" i="11" s="1"/>
  <c r="E232" i="11"/>
  <c r="J232" i="11" s="1"/>
  <c r="L232" i="11" s="1"/>
  <c r="N232" i="11" s="1"/>
  <c r="E234" i="11"/>
  <c r="J234" i="11" s="1"/>
  <c r="L234" i="11" s="1"/>
  <c r="N234" i="11" s="1"/>
  <c r="E185" i="11"/>
  <c r="J185" i="11" s="1"/>
  <c r="L185" i="11" s="1"/>
  <c r="N185" i="11" s="1"/>
  <c r="E101" i="11"/>
  <c r="J101" i="11" s="1"/>
  <c r="L101" i="11" s="1"/>
  <c r="N101" i="11" s="1"/>
  <c r="E215" i="11"/>
  <c r="J215" i="11" s="1"/>
  <c r="L215" i="11" s="1"/>
  <c r="N215" i="11" s="1"/>
  <c r="E258" i="11"/>
  <c r="J258" i="11" s="1"/>
  <c r="L258" i="11" s="1"/>
  <c r="N258" i="11" s="1"/>
  <c r="E267" i="11"/>
  <c r="J267" i="11" s="1"/>
  <c r="L267" i="11" s="1"/>
  <c r="N267" i="11" s="1"/>
  <c r="E161" i="11"/>
  <c r="J161" i="11" s="1"/>
  <c r="L161" i="11" s="1"/>
  <c r="N161" i="11" s="1"/>
  <c r="E155" i="11"/>
  <c r="J155" i="11" s="1"/>
  <c r="L155" i="11" s="1"/>
  <c r="N155" i="11" s="1"/>
  <c r="E193" i="11"/>
  <c r="J193" i="11" s="1"/>
  <c r="L193" i="11" s="1"/>
  <c r="N193" i="11" s="1"/>
  <c r="E158" i="11"/>
  <c r="J158" i="11" s="1"/>
  <c r="L158" i="11" s="1"/>
  <c r="N158" i="11" s="1"/>
  <c r="E124" i="11"/>
  <c r="J124" i="11" s="1"/>
  <c r="L124" i="11" s="1"/>
  <c r="N124" i="11" s="1"/>
  <c r="E220" i="11"/>
  <c r="J220" i="11" s="1"/>
  <c r="L220" i="11" s="1"/>
  <c r="N220" i="11" s="1"/>
  <c r="E189" i="11"/>
  <c r="J189" i="11" s="1"/>
  <c r="L189" i="11" s="1"/>
  <c r="N189" i="11" s="1"/>
  <c r="J95" i="11"/>
  <c r="L95" i="11" s="1"/>
  <c r="N95" i="11" s="1"/>
  <c r="E109" i="11"/>
  <c r="J109" i="11" s="1"/>
  <c r="L109" i="11" s="1"/>
  <c r="N109" i="11" s="1"/>
  <c r="E197" i="11"/>
  <c r="J197" i="11" s="1"/>
  <c r="L197" i="11" s="1"/>
  <c r="N197" i="11" s="1"/>
  <c r="E202" i="11"/>
  <c r="J202" i="11" s="1"/>
  <c r="L202" i="11" s="1"/>
  <c r="N202" i="11" s="1"/>
  <c r="E136" i="11"/>
  <c r="J136" i="11" s="1"/>
  <c r="L136" i="11" s="1"/>
  <c r="N136" i="11" s="1"/>
  <c r="E143" i="11"/>
  <c r="J143" i="11" s="1"/>
  <c r="L143" i="11" s="1"/>
  <c r="N143" i="11" s="1"/>
  <c r="E105" i="11"/>
  <c r="J105" i="11" s="1"/>
  <c r="L105" i="11" s="1"/>
  <c r="N105" i="11" s="1"/>
  <c r="E226" i="11"/>
  <c r="J226" i="11" s="1"/>
  <c r="L226" i="11" s="1"/>
  <c r="N226" i="11" s="1"/>
  <c r="E159" i="11"/>
  <c r="J159" i="11" s="1"/>
  <c r="L159" i="11" s="1"/>
  <c r="N159" i="11" s="1"/>
  <c r="E235" i="11"/>
  <c r="J235" i="11" s="1"/>
  <c r="L235" i="11" s="1"/>
  <c r="N235" i="11" s="1"/>
  <c r="E222" i="11"/>
  <c r="J222" i="11" s="1"/>
  <c r="L222" i="11" s="1"/>
  <c r="N222" i="11" s="1"/>
  <c r="E156" i="11"/>
  <c r="J156" i="11" s="1"/>
  <c r="L156" i="11" s="1"/>
  <c r="N156" i="11" s="1"/>
  <c r="E219" i="11"/>
  <c r="J219" i="11" s="1"/>
  <c r="L219" i="11" s="1"/>
  <c r="N219" i="11" s="1"/>
  <c r="E125" i="11"/>
  <c r="J125" i="11" s="1"/>
  <c r="L125" i="11" s="1"/>
  <c r="N125" i="11" s="1"/>
  <c r="E210" i="11"/>
  <c r="J210" i="11" s="1"/>
  <c r="L210" i="11" s="1"/>
  <c r="N210" i="11" s="1"/>
  <c r="E144" i="11"/>
  <c r="J144" i="11" s="1"/>
  <c r="L144" i="11" s="1"/>
  <c r="N144" i="11" s="1"/>
  <c r="E153" i="11"/>
  <c r="J153" i="11" s="1"/>
  <c r="L153" i="11" s="1"/>
  <c r="N153" i="11" s="1"/>
  <c r="E229" i="11"/>
  <c r="J229" i="11" s="1"/>
  <c r="L229" i="11" s="1"/>
  <c r="N229" i="11" s="1"/>
  <c r="E206" i="11"/>
  <c r="J206" i="11" s="1"/>
  <c r="L206" i="11" s="1"/>
  <c r="N206" i="11" s="1"/>
  <c r="E140" i="11"/>
  <c r="J140" i="11" s="1"/>
  <c r="L140" i="11" s="1"/>
  <c r="N140" i="11" s="1"/>
  <c r="E129" i="11"/>
  <c r="J129" i="11" s="1"/>
  <c r="L129" i="11" s="1"/>
  <c r="N129" i="11" s="1"/>
  <c r="E119" i="11"/>
  <c r="J119" i="11" s="1"/>
  <c r="L119" i="11" s="1"/>
  <c r="N119" i="11" s="1"/>
  <c r="E160" i="11"/>
  <c r="J160" i="11" s="1"/>
  <c r="L160" i="11" s="1"/>
  <c r="N160" i="11" s="1"/>
  <c r="E224" i="11"/>
  <c r="J224" i="11" s="1"/>
  <c r="L224" i="11" s="1"/>
  <c r="N224" i="11" s="1"/>
  <c r="E262" i="11"/>
  <c r="J262" i="11" s="1"/>
  <c r="L262" i="11" s="1"/>
  <c r="N262" i="11" s="1"/>
  <c r="E214" i="11"/>
  <c r="J214" i="11" s="1"/>
  <c r="L214" i="11" s="1"/>
  <c r="N214" i="11" s="1"/>
  <c r="E248" i="11"/>
  <c r="J248" i="11" s="1"/>
  <c r="L248" i="11" s="1"/>
  <c r="N248" i="11" s="1"/>
  <c r="E170" i="11"/>
  <c r="J170" i="11" s="1"/>
  <c r="L170" i="11" s="1"/>
  <c r="N170" i="11" s="1"/>
  <c r="E114" i="11"/>
  <c r="J114" i="11" s="1"/>
  <c r="L114" i="11" s="1"/>
  <c r="N114" i="11" s="1"/>
  <c r="E244" i="11"/>
  <c r="J244" i="11" s="1"/>
  <c r="L244" i="11" s="1"/>
  <c r="N244" i="11" s="1"/>
  <c r="E145" i="11"/>
  <c r="J145" i="11" s="1"/>
  <c r="L145" i="11" s="1"/>
  <c r="N145" i="11" s="1"/>
  <c r="E112" i="11"/>
  <c r="J112" i="11" s="1"/>
  <c r="L112" i="11" s="1"/>
  <c r="N112" i="11" s="1"/>
  <c r="E264" i="11"/>
  <c r="J264" i="11" s="1"/>
  <c r="L264" i="11" s="1"/>
  <c r="N264" i="11" s="1"/>
  <c r="E165" i="11"/>
  <c r="J165" i="11" s="1"/>
  <c r="L165" i="11" s="1"/>
  <c r="N165" i="11" s="1"/>
  <c r="E127" i="11"/>
  <c r="J127" i="11" s="1"/>
  <c r="L127" i="11" s="1"/>
  <c r="N127" i="11" s="1"/>
  <c r="E216" i="11"/>
  <c r="J216" i="11" s="1"/>
  <c r="L216" i="11" s="1"/>
  <c r="N216" i="11" s="1"/>
  <c r="E260" i="11"/>
  <c r="J260" i="11" s="1"/>
  <c r="L260" i="11" s="1"/>
  <c r="N260" i="11" s="1"/>
  <c r="E231" i="11"/>
  <c r="J231" i="11" s="1"/>
  <c r="L231" i="11" s="1"/>
  <c r="N231" i="11" s="1"/>
  <c r="E252" i="11"/>
  <c r="J252" i="11" s="1"/>
  <c r="L252" i="11" s="1"/>
  <c r="N252" i="11" s="1"/>
  <c r="E149" i="11"/>
  <c r="J149" i="11" s="1"/>
  <c r="L149" i="11" s="1"/>
  <c r="N149" i="11" s="1"/>
  <c r="E175" i="11"/>
  <c r="J175" i="11" s="1"/>
  <c r="L175" i="11" s="1"/>
  <c r="N175" i="11" s="1"/>
  <c r="E239" i="11"/>
  <c r="J239" i="11" s="1"/>
  <c r="L239" i="11" s="1"/>
  <c r="N239" i="11" s="1"/>
  <c r="E230" i="11"/>
  <c r="J230" i="11" s="1"/>
  <c r="L230" i="11" s="1"/>
  <c r="N230" i="11" s="1"/>
  <c r="E168" i="11"/>
  <c r="J168" i="11" s="1"/>
  <c r="L168" i="11" s="1"/>
  <c r="N168" i="11" s="1"/>
  <c r="E263" i="11"/>
  <c r="J263" i="11" s="1"/>
  <c r="L263" i="11" s="1"/>
  <c r="N263" i="11" s="1"/>
  <c r="E180" i="11"/>
  <c r="J180" i="11" s="1"/>
  <c r="L180" i="11" s="1"/>
  <c r="N180" i="11" s="1"/>
  <c r="E117" i="11"/>
  <c r="J117" i="11" s="1"/>
  <c r="L117" i="11" s="1"/>
  <c r="N117" i="11" s="1"/>
  <c r="E255" i="11"/>
  <c r="J255" i="11" s="1"/>
  <c r="L255" i="11" s="1"/>
  <c r="N255" i="11" s="1"/>
  <c r="E147" i="11"/>
  <c r="J147" i="11" s="1"/>
  <c r="L147" i="11" s="1"/>
  <c r="N147" i="11" s="1"/>
  <c r="E123" i="11"/>
  <c r="J123" i="11" s="1"/>
  <c r="L123" i="11" s="1"/>
  <c r="N123" i="11" s="1"/>
  <c r="E166" i="11"/>
  <c r="J166" i="11" s="1"/>
  <c r="L166" i="11" s="1"/>
  <c r="N166" i="11" s="1"/>
  <c r="E104" i="11"/>
  <c r="J104" i="11" s="1"/>
  <c r="L104" i="11" s="1"/>
  <c r="N104" i="11" s="1"/>
  <c r="E245" i="11"/>
  <c r="J245" i="11" s="1"/>
  <c r="L245" i="11" s="1"/>
  <c r="N245" i="11" s="1"/>
  <c r="E243" i="11"/>
  <c r="J243" i="11" s="1"/>
  <c r="L243" i="11" s="1"/>
  <c r="N243" i="11" s="1"/>
  <c r="E163" i="11"/>
  <c r="J163" i="11" s="1"/>
  <c r="L163" i="11" s="1"/>
  <c r="N163" i="11" s="1"/>
  <c r="E240" i="11"/>
  <c r="J240" i="11" s="1"/>
  <c r="L240" i="11" s="1"/>
  <c r="N240" i="11" s="1"/>
  <c r="E187" i="11"/>
  <c r="J187" i="11" s="1"/>
  <c r="L187" i="11" s="1"/>
  <c r="N187" i="11" s="1"/>
  <c r="E249" i="11"/>
  <c r="J249" i="11" s="1"/>
  <c r="L249" i="11" s="1"/>
  <c r="N249" i="11" s="1"/>
  <c r="E134" i="11"/>
  <c r="J134" i="11" s="1"/>
  <c r="L134" i="11" s="1"/>
  <c r="N134" i="11" s="1"/>
  <c r="E111" i="11"/>
  <c r="J111" i="11" s="1"/>
  <c r="L111" i="11" s="1"/>
  <c r="N111" i="11" s="1"/>
  <c r="E198" i="11"/>
  <c r="J198" i="11" s="1"/>
  <c r="L198" i="11" s="1"/>
  <c r="N198" i="11" s="1"/>
  <c r="E130" i="11"/>
  <c r="J130" i="11" s="1"/>
  <c r="L130" i="11" s="1"/>
  <c r="N130" i="11" s="1"/>
  <c r="E169" i="11"/>
  <c r="J169" i="11" s="1"/>
  <c r="L169" i="11" s="1"/>
  <c r="N169" i="11" s="1"/>
  <c r="E103" i="11"/>
  <c r="J103" i="11" s="1"/>
  <c r="L103" i="11" s="1"/>
  <c r="N103" i="11" s="1"/>
  <c r="E133" i="11"/>
  <c r="J133" i="11" s="1"/>
  <c r="L133" i="11" s="1"/>
  <c r="N133" i="11" s="1"/>
  <c r="E131" i="11"/>
  <c r="J131" i="11" s="1"/>
  <c r="L131" i="11" s="1"/>
  <c r="N131" i="11" s="1"/>
  <c r="E116" i="11"/>
  <c r="J116" i="11" s="1"/>
  <c r="L116" i="11" s="1"/>
  <c r="N116" i="11" s="1"/>
  <c r="E213" i="11"/>
  <c r="J213" i="11" s="1"/>
  <c r="L213" i="11" s="1"/>
  <c r="N213" i="11" s="1"/>
  <c r="E246" i="11"/>
  <c r="J246" i="11" s="1"/>
  <c r="L246" i="11" s="1"/>
  <c r="N246" i="11" s="1"/>
  <c r="E227" i="11"/>
  <c r="J227" i="11" s="1"/>
  <c r="L227" i="11" s="1"/>
  <c r="N227" i="11" s="1"/>
  <c r="E201" i="11"/>
  <c r="J201" i="11" s="1"/>
  <c r="L201" i="11" s="1"/>
  <c r="N201" i="11" s="1"/>
  <c r="E184" i="11"/>
  <c r="J184" i="11" s="1"/>
  <c r="L184" i="11" s="1"/>
  <c r="N184" i="11" s="1"/>
  <c r="E164" i="11"/>
  <c r="J164" i="11" s="1"/>
  <c r="L164" i="11" s="1"/>
  <c r="N164" i="11" s="1"/>
  <c r="E172" i="11"/>
  <c r="J172" i="11" s="1"/>
  <c r="L172" i="11" s="1"/>
  <c r="N172" i="11" s="1"/>
  <c r="E173" i="11"/>
  <c r="J173" i="11" s="1"/>
  <c r="L173" i="11" s="1"/>
  <c r="N173" i="11" s="1"/>
  <c r="E157" i="11"/>
  <c r="J157" i="11" s="1"/>
  <c r="L157" i="11" s="1"/>
  <c r="N157" i="11" s="1"/>
  <c r="E237" i="11"/>
  <c r="J237" i="11" s="1"/>
  <c r="L237" i="11" s="1"/>
  <c r="N237" i="11" s="1"/>
  <c r="E179" i="11"/>
  <c r="J179" i="11" s="1"/>
  <c r="L179" i="11" s="1"/>
  <c r="N179" i="11" s="1"/>
  <c r="E250" i="11"/>
  <c r="J250" i="11" s="1"/>
  <c r="L250" i="11" s="1"/>
  <c r="N250" i="11" s="1"/>
  <c r="E251" i="11"/>
  <c r="J251" i="11" s="1"/>
  <c r="L251" i="11" s="1"/>
  <c r="N251" i="11" s="1"/>
  <c r="E137" i="11"/>
  <c r="J137" i="11" s="1"/>
  <c r="L137" i="11" s="1"/>
  <c r="N137" i="11" s="1"/>
  <c r="E97" i="11"/>
  <c r="J97" i="11" s="1"/>
  <c r="L97" i="11" s="1"/>
  <c r="N97" i="11" s="1"/>
  <c r="E108" i="11"/>
  <c r="J108" i="11" s="1"/>
  <c r="L108" i="11" s="1"/>
  <c r="N108" i="11" s="1"/>
  <c r="E146" i="11"/>
  <c r="J146" i="11" s="1"/>
  <c r="L146" i="11" s="1"/>
  <c r="N146" i="11" s="1"/>
  <c r="E99" i="11"/>
  <c r="J99" i="11" s="1"/>
  <c r="L99" i="11" s="1"/>
  <c r="N99" i="11" s="1"/>
  <c r="E254" i="11"/>
  <c r="J254" i="11" s="1"/>
  <c r="L254" i="11" s="1"/>
  <c r="N254" i="11" s="1"/>
  <c r="E141" i="11"/>
  <c r="J141" i="11" s="1"/>
  <c r="L141" i="11" s="1"/>
  <c r="N141" i="11" s="1"/>
  <c r="E218" i="11"/>
  <c r="J218" i="11" s="1"/>
  <c r="L218" i="11" s="1"/>
  <c r="N218" i="11" s="1"/>
  <c r="E152" i="11"/>
  <c r="J152" i="11" s="1"/>
  <c r="L152" i="11" s="1"/>
  <c r="N152" i="11" s="1"/>
  <c r="E207" i="11"/>
  <c r="J207" i="11" s="1"/>
  <c r="L207" i="11" s="1"/>
  <c r="N207" i="11" s="1"/>
  <c r="E228" i="11"/>
  <c r="J228" i="11" s="1"/>
  <c r="L228" i="11" s="1"/>
  <c r="N228" i="11" s="1"/>
  <c r="E139" i="11"/>
  <c r="J139" i="11" s="1"/>
  <c r="L139" i="11" s="1"/>
  <c r="N139" i="11" s="1"/>
  <c r="E217" i="11"/>
  <c r="J217" i="11" s="1"/>
  <c r="L217" i="11" s="1"/>
  <c r="N217" i="11" s="1"/>
  <c r="E241" i="11"/>
  <c r="J241" i="11" s="1"/>
  <c r="L241" i="11" s="1"/>
  <c r="N241" i="11" s="1"/>
  <c r="E190" i="11"/>
  <c r="J190" i="11" s="1"/>
  <c r="L190" i="11" s="1"/>
  <c r="N190" i="11" s="1"/>
  <c r="E268" i="11"/>
  <c r="J268" i="11" s="1"/>
  <c r="L268" i="11" s="1"/>
  <c r="N268" i="11" s="1"/>
  <c r="E186" i="11"/>
  <c r="J186" i="11" s="1"/>
  <c r="L186" i="11" s="1"/>
  <c r="N186" i="11" s="1"/>
  <c r="E171" i="11"/>
  <c r="J171" i="11" s="1"/>
  <c r="L171" i="11" s="1"/>
  <c r="N171" i="11" s="1"/>
  <c r="E261" i="11"/>
  <c r="J261" i="11" s="1"/>
  <c r="L261" i="11" s="1"/>
  <c r="N261" i="11" s="1"/>
  <c r="E242" i="11"/>
  <c r="J242" i="11" s="1"/>
  <c r="L242" i="11" s="1"/>
  <c r="N242" i="11" s="1"/>
  <c r="E238" i="11"/>
  <c r="J238" i="11" s="1"/>
  <c r="L238" i="11" s="1"/>
  <c r="N238" i="11" s="1"/>
  <c r="E256" i="11"/>
  <c r="J256" i="11" s="1"/>
  <c r="L256" i="11" s="1"/>
  <c r="N256" i="11" s="1"/>
  <c r="E194" i="11"/>
  <c r="J194" i="11" s="1"/>
  <c r="L194" i="11" s="1"/>
  <c r="N194" i="11" s="1"/>
  <c r="E154" i="11"/>
  <c r="J154" i="11" s="1"/>
  <c r="L154" i="11" s="1"/>
  <c r="N154" i="11" s="1"/>
  <c r="E148" i="11"/>
  <c r="J148" i="11" s="1"/>
  <c r="L148" i="11" s="1"/>
  <c r="N148" i="11" s="1"/>
  <c r="E196" i="11"/>
  <c r="J196" i="11" s="1"/>
  <c r="L196" i="11" s="1"/>
  <c r="N196" i="11" s="1"/>
  <c r="E121" i="11"/>
  <c r="J121" i="11" s="1"/>
  <c r="L121" i="11" s="1"/>
  <c r="N121" i="11" s="1"/>
  <c r="E191" i="11"/>
  <c r="J191" i="11" s="1"/>
  <c r="L191" i="11" s="1"/>
  <c r="N191" i="11" s="1"/>
  <c r="E211" i="11"/>
  <c r="J211" i="11" s="1"/>
  <c r="L211" i="11" s="1"/>
  <c r="N211" i="11" s="1"/>
  <c r="E178" i="11"/>
  <c r="J178" i="11" s="1"/>
  <c r="L178" i="11" s="1"/>
  <c r="N178" i="11" s="1"/>
  <c r="E102" i="11"/>
  <c r="J102" i="11" s="1"/>
  <c r="L102" i="11" s="1"/>
  <c r="N102" i="11" s="1"/>
  <c r="E126" i="11"/>
  <c r="J126" i="11" s="1"/>
  <c r="L126" i="11" s="1"/>
  <c r="N126" i="11" s="1"/>
  <c r="E122" i="11"/>
  <c r="J122" i="11" s="1"/>
  <c r="L122" i="11" s="1"/>
  <c r="N122" i="11" s="1"/>
  <c r="E176" i="11"/>
  <c r="J176" i="11" s="1"/>
  <c r="L176" i="11" s="1"/>
  <c r="N176" i="11" s="1"/>
  <c r="E247" i="11"/>
  <c r="J247" i="11" s="1"/>
  <c r="L247" i="11" s="1"/>
  <c r="N247" i="11" s="1"/>
  <c r="E132" i="11"/>
  <c r="J132" i="11" s="1"/>
  <c r="L132" i="11" s="1"/>
  <c r="N132" i="11" s="1"/>
  <c r="E181" i="11"/>
  <c r="J181" i="11" s="1"/>
  <c r="L181" i="11" s="1"/>
  <c r="N181" i="11" s="1"/>
  <c r="E188" i="11"/>
  <c r="J188" i="11" s="1"/>
  <c r="L188" i="11" s="1"/>
  <c r="N188" i="11" s="1"/>
  <c r="E182" i="11"/>
  <c r="J182" i="11" s="1"/>
  <c r="L182" i="11" s="1"/>
  <c r="N182" i="11" s="1"/>
  <c r="E223" i="11"/>
  <c r="J223" i="11" s="1"/>
  <c r="L223" i="11" s="1"/>
  <c r="N223" i="11" s="1"/>
  <c r="E151" i="11"/>
  <c r="J151" i="11" s="1"/>
  <c r="L151" i="11" s="1"/>
  <c r="N151" i="11" s="1"/>
  <c r="E150" i="11"/>
  <c r="J150" i="11" s="1"/>
  <c r="L150" i="11" s="1"/>
  <c r="N150" i="11" s="1"/>
  <c r="E200" i="11"/>
  <c r="J200" i="11" s="1"/>
  <c r="L200" i="11" s="1"/>
  <c r="N200" i="11" s="1"/>
  <c r="E259" i="11"/>
  <c r="J259" i="11" s="1"/>
  <c r="L259" i="11" s="1"/>
  <c r="N259" i="11" s="1"/>
  <c r="E167" i="11"/>
  <c r="J167" i="11" s="1"/>
  <c r="L167" i="11" s="1"/>
  <c r="N167" i="11" s="1"/>
  <c r="E115" i="11"/>
  <c r="J115" i="11" s="1"/>
  <c r="L115" i="11" s="1"/>
  <c r="N115" i="11" s="1"/>
  <c r="E174" i="11"/>
  <c r="J174" i="11" s="1"/>
  <c r="L174" i="11" s="1"/>
  <c r="N174" i="11" s="1"/>
  <c r="E195" i="11"/>
  <c r="J195" i="11" s="1"/>
  <c r="L195" i="11" s="1"/>
  <c r="N195" i="11" s="1"/>
  <c r="E265" i="11"/>
  <c r="J265" i="11" s="1"/>
  <c r="L265" i="11" s="1"/>
  <c r="N265" i="11" s="1"/>
  <c r="E100" i="11"/>
  <c r="J100" i="11" s="1"/>
  <c r="L100" i="11" s="1"/>
  <c r="N100" i="11" s="1"/>
  <c r="E233" i="11"/>
  <c r="J233" i="11" s="1"/>
  <c r="L233" i="11" s="1"/>
  <c r="N233" i="11" s="1"/>
  <c r="E212" i="11"/>
  <c r="J212" i="11" s="1"/>
  <c r="L212" i="11" s="1"/>
  <c r="N212" i="11" s="1"/>
  <c r="E236" i="11"/>
  <c r="J236" i="11" s="1"/>
  <c r="L236" i="11" s="1"/>
  <c r="N236" i="11" s="1"/>
  <c r="E118" i="11"/>
  <c r="J118" i="11" s="1"/>
  <c r="L118" i="11" s="1"/>
  <c r="N118" i="11" s="1"/>
  <c r="J89" i="10"/>
  <c r="I18" i="41" s="1"/>
  <c r="E133" i="33"/>
  <c r="J133" i="33" s="1"/>
  <c r="L133" i="33" s="1"/>
  <c r="N133" i="33" s="1"/>
  <c r="E105" i="33"/>
  <c r="J105" i="33" s="1"/>
  <c r="L105" i="33" s="1"/>
  <c r="N105" i="33" s="1"/>
  <c r="E171" i="33"/>
  <c r="J171" i="33" s="1"/>
  <c r="L171" i="33" s="1"/>
  <c r="N171" i="33" s="1"/>
  <c r="J95" i="33"/>
  <c r="L95" i="33" s="1"/>
  <c r="N95" i="33" s="1"/>
  <c r="E208" i="33"/>
  <c r="J208" i="33" s="1"/>
  <c r="L208" i="33" s="1"/>
  <c r="N208" i="33" s="1"/>
  <c r="E223" i="33"/>
  <c r="J223" i="33" s="1"/>
  <c r="L223" i="33" s="1"/>
  <c r="N223" i="33" s="1"/>
  <c r="E215" i="33"/>
  <c r="J215" i="33" s="1"/>
  <c r="L215" i="33" s="1"/>
  <c r="N215" i="33" s="1"/>
  <c r="E182" i="33"/>
  <c r="J182" i="33" s="1"/>
  <c r="L182" i="33" s="1"/>
  <c r="N182" i="33" s="1"/>
  <c r="E141" i="33"/>
  <c r="J141" i="33" s="1"/>
  <c r="L141" i="33" s="1"/>
  <c r="N141" i="33" s="1"/>
  <c r="E111" i="33"/>
  <c r="J111" i="33" s="1"/>
  <c r="L111" i="33" s="1"/>
  <c r="N111" i="33" s="1"/>
  <c r="E160" i="33"/>
  <c r="J160" i="33" s="1"/>
  <c r="L160" i="33" s="1"/>
  <c r="N160" i="33" s="1"/>
  <c r="E200" i="33"/>
  <c r="J200" i="33" s="1"/>
  <c r="L200" i="33" s="1"/>
  <c r="N200" i="33" s="1"/>
  <c r="E196" i="33"/>
  <c r="J196" i="33" s="1"/>
  <c r="L196" i="33" s="1"/>
  <c r="N196" i="33" s="1"/>
  <c r="E113" i="33"/>
  <c r="J113" i="33" s="1"/>
  <c r="L113" i="33" s="1"/>
  <c r="N113" i="33" s="1"/>
  <c r="E217" i="33"/>
  <c r="J217" i="33" s="1"/>
  <c r="L217" i="33" s="1"/>
  <c r="N217" i="33" s="1"/>
  <c r="E199" i="33"/>
  <c r="J199" i="33" s="1"/>
  <c r="L199" i="33" s="1"/>
  <c r="N199" i="33" s="1"/>
  <c r="E149" i="33"/>
  <c r="J149" i="33" s="1"/>
  <c r="L149" i="33" s="1"/>
  <c r="N149" i="33" s="1"/>
  <c r="E166" i="33"/>
  <c r="J166" i="33" s="1"/>
  <c r="L166" i="33" s="1"/>
  <c r="N166" i="33" s="1"/>
  <c r="E139" i="33"/>
  <c r="J139" i="33" s="1"/>
  <c r="L139" i="33" s="1"/>
  <c r="N139" i="33" s="1"/>
  <c r="E109" i="33"/>
  <c r="J109" i="33" s="1"/>
  <c r="L109" i="33" s="1"/>
  <c r="N109" i="33" s="1"/>
  <c r="E256" i="33"/>
  <c r="J256" i="33" s="1"/>
  <c r="L256" i="33" s="1"/>
  <c r="N256" i="33" s="1"/>
  <c r="E140" i="33"/>
  <c r="J140" i="33" s="1"/>
  <c r="L140" i="33" s="1"/>
  <c r="N140" i="33" s="1"/>
  <c r="E242" i="33"/>
  <c r="J242" i="33" s="1"/>
  <c r="L242" i="33" s="1"/>
  <c r="N242" i="33" s="1"/>
  <c r="E202" i="33"/>
  <c r="J202" i="33" s="1"/>
  <c r="L202" i="33" s="1"/>
  <c r="N202" i="33" s="1"/>
  <c r="E128" i="33"/>
  <c r="J128" i="33" s="1"/>
  <c r="L128" i="33" s="1"/>
  <c r="N128" i="33" s="1"/>
  <c r="E261" i="33"/>
  <c r="J261" i="33" s="1"/>
  <c r="L261" i="33" s="1"/>
  <c r="N261" i="33" s="1"/>
  <c r="E130" i="33"/>
  <c r="J130" i="33" s="1"/>
  <c r="L130" i="33" s="1"/>
  <c r="N130" i="33" s="1"/>
  <c r="E188" i="33"/>
  <c r="J188" i="33" s="1"/>
  <c r="L188" i="33" s="1"/>
  <c r="N188" i="33" s="1"/>
  <c r="E167" i="33"/>
  <c r="J167" i="33" s="1"/>
  <c r="L167" i="33" s="1"/>
  <c r="N167" i="33" s="1"/>
  <c r="E210" i="33"/>
  <c r="J210" i="33" s="1"/>
  <c r="L210" i="33" s="1"/>
  <c r="N210" i="33" s="1"/>
  <c r="E203" i="33"/>
  <c r="J203" i="33" s="1"/>
  <c r="L203" i="33" s="1"/>
  <c r="N203" i="33" s="1"/>
  <c r="E99" i="33"/>
  <c r="J99" i="33" s="1"/>
  <c r="L99" i="33" s="1"/>
  <c r="N99" i="33" s="1"/>
  <c r="E156" i="33"/>
  <c r="J156" i="33" s="1"/>
  <c r="L156" i="33" s="1"/>
  <c r="N156" i="33" s="1"/>
  <c r="E253" i="33"/>
  <c r="J253" i="33" s="1"/>
  <c r="L253" i="33" s="1"/>
  <c r="N253" i="33" s="1"/>
  <c r="E124" i="33"/>
  <c r="J124" i="33" s="1"/>
  <c r="L124" i="33" s="1"/>
  <c r="N124" i="33" s="1"/>
  <c r="E106" i="33"/>
  <c r="J106" i="33" s="1"/>
  <c r="L106" i="33" s="1"/>
  <c r="N106" i="33" s="1"/>
  <c r="E267" i="33"/>
  <c r="J267" i="33" s="1"/>
  <c r="L267" i="33" s="1"/>
  <c r="N267" i="33" s="1"/>
  <c r="E151" i="33"/>
  <c r="J151" i="33" s="1"/>
  <c r="L151" i="33" s="1"/>
  <c r="N151" i="33" s="1"/>
  <c r="E264" i="33"/>
  <c r="J264" i="33" s="1"/>
  <c r="L264" i="33" s="1"/>
  <c r="N264" i="33" s="1"/>
  <c r="E186" i="33"/>
  <c r="J186" i="33" s="1"/>
  <c r="L186" i="33" s="1"/>
  <c r="N186" i="33" s="1"/>
  <c r="E155" i="33"/>
  <c r="J155" i="33" s="1"/>
  <c r="L155" i="33" s="1"/>
  <c r="N155" i="33" s="1"/>
  <c r="E145" i="33"/>
  <c r="J145" i="33" s="1"/>
  <c r="L145" i="33" s="1"/>
  <c r="N145" i="33" s="1"/>
  <c r="E207" i="33"/>
  <c r="J207" i="33" s="1"/>
  <c r="L207" i="33" s="1"/>
  <c r="N207" i="33" s="1"/>
  <c r="E252" i="33"/>
  <c r="J252" i="33" s="1"/>
  <c r="L252" i="33" s="1"/>
  <c r="N252" i="33" s="1"/>
  <c r="E222" i="33"/>
  <c r="J222" i="33" s="1"/>
  <c r="L222" i="33" s="1"/>
  <c r="N222" i="33" s="1"/>
  <c r="E183" i="33"/>
  <c r="J183" i="33" s="1"/>
  <c r="L183" i="33" s="1"/>
  <c r="N183" i="33" s="1"/>
  <c r="E98" i="33"/>
  <c r="J98" i="33" s="1"/>
  <c r="L98" i="33" s="1"/>
  <c r="N98" i="33" s="1"/>
  <c r="E229" i="33"/>
  <c r="J229" i="33" s="1"/>
  <c r="L229" i="33" s="1"/>
  <c r="N229" i="33" s="1"/>
  <c r="E254" i="33"/>
  <c r="J254" i="33" s="1"/>
  <c r="L254" i="33" s="1"/>
  <c r="N254" i="33" s="1"/>
  <c r="E123" i="33"/>
  <c r="J123" i="33" s="1"/>
  <c r="L123" i="33" s="1"/>
  <c r="N123" i="33" s="1"/>
  <c r="E101" i="33"/>
  <c r="J101" i="33" s="1"/>
  <c r="L101" i="33" s="1"/>
  <c r="N101" i="33" s="1"/>
  <c r="E257" i="33"/>
  <c r="J257" i="33" s="1"/>
  <c r="L257" i="33" s="1"/>
  <c r="N257" i="33" s="1"/>
  <c r="E127" i="33"/>
  <c r="J127" i="33" s="1"/>
  <c r="L127" i="33" s="1"/>
  <c r="N127" i="33" s="1"/>
  <c r="E216" i="33"/>
  <c r="J216" i="33" s="1"/>
  <c r="L216" i="33" s="1"/>
  <c r="N216" i="33" s="1"/>
  <c r="E187" i="33"/>
  <c r="J187" i="33" s="1"/>
  <c r="L187" i="33" s="1"/>
  <c r="N187" i="33" s="1"/>
  <c r="E221" i="33"/>
  <c r="J221" i="33" s="1"/>
  <c r="L221" i="33" s="1"/>
  <c r="N221" i="33" s="1"/>
  <c r="E206" i="33"/>
  <c r="J206" i="33" s="1"/>
  <c r="L206" i="33" s="1"/>
  <c r="N206" i="33" s="1"/>
  <c r="E226" i="33"/>
  <c r="J226" i="33" s="1"/>
  <c r="L226" i="33" s="1"/>
  <c r="N226" i="33" s="1"/>
  <c r="E235" i="33"/>
  <c r="J235" i="33" s="1"/>
  <c r="L235" i="33" s="1"/>
  <c r="N235" i="33" s="1"/>
  <c r="E240" i="33"/>
  <c r="J240" i="33" s="1"/>
  <c r="L240" i="33" s="1"/>
  <c r="N240" i="33" s="1"/>
  <c r="E150" i="33"/>
  <c r="J150" i="33" s="1"/>
  <c r="L150" i="33" s="1"/>
  <c r="N150" i="33" s="1"/>
  <c r="E112" i="33"/>
  <c r="J112" i="33" s="1"/>
  <c r="L112" i="33" s="1"/>
  <c r="N112" i="33" s="1"/>
  <c r="E136" i="33"/>
  <c r="J136" i="33" s="1"/>
  <c r="L136" i="33" s="1"/>
  <c r="N136" i="33" s="1"/>
  <c r="E152" i="33"/>
  <c r="J152" i="33" s="1"/>
  <c r="L152" i="33" s="1"/>
  <c r="N152" i="33" s="1"/>
  <c r="E177" i="33"/>
  <c r="J177" i="33" s="1"/>
  <c r="L177" i="33" s="1"/>
  <c r="N177" i="33" s="1"/>
  <c r="E153" i="33"/>
  <c r="J153" i="33" s="1"/>
  <c r="L153" i="33" s="1"/>
  <c r="N153" i="33" s="1"/>
  <c r="E143" i="33"/>
  <c r="J143" i="33" s="1"/>
  <c r="L143" i="33" s="1"/>
  <c r="N143" i="33" s="1"/>
  <c r="E176" i="33"/>
  <c r="J176" i="33" s="1"/>
  <c r="L176" i="33" s="1"/>
  <c r="N176" i="33" s="1"/>
  <c r="E185" i="33"/>
  <c r="J185" i="33" s="1"/>
  <c r="L185" i="33" s="1"/>
  <c r="N185" i="33" s="1"/>
  <c r="E197" i="33"/>
  <c r="J197" i="33" s="1"/>
  <c r="L197" i="33" s="1"/>
  <c r="N197" i="33" s="1"/>
  <c r="E174" i="33"/>
  <c r="J174" i="33" s="1"/>
  <c r="L174" i="33" s="1"/>
  <c r="N174" i="33" s="1"/>
  <c r="E179" i="33"/>
  <c r="J179" i="33" s="1"/>
  <c r="L179" i="33" s="1"/>
  <c r="N179" i="33" s="1"/>
  <c r="E255" i="33"/>
  <c r="J255" i="33" s="1"/>
  <c r="L255" i="33" s="1"/>
  <c r="N255" i="33" s="1"/>
  <c r="E225" i="33"/>
  <c r="J225" i="33" s="1"/>
  <c r="L225" i="33" s="1"/>
  <c r="N225" i="33" s="1"/>
  <c r="E219" i="33"/>
  <c r="J219" i="33" s="1"/>
  <c r="L219" i="33" s="1"/>
  <c r="N219" i="33" s="1"/>
  <c r="E125" i="33"/>
  <c r="J125" i="33" s="1"/>
  <c r="L125" i="33" s="1"/>
  <c r="N125" i="33" s="1"/>
  <c r="E180" i="33"/>
  <c r="J180" i="33" s="1"/>
  <c r="L180" i="33" s="1"/>
  <c r="N180" i="33" s="1"/>
  <c r="E189" i="33"/>
  <c r="J189" i="33" s="1"/>
  <c r="L189" i="33" s="1"/>
  <c r="N189" i="33" s="1"/>
  <c r="E154" i="33"/>
  <c r="J154" i="33" s="1"/>
  <c r="L154" i="33" s="1"/>
  <c r="N154" i="33" s="1"/>
  <c r="E142" i="33"/>
  <c r="J142" i="33" s="1"/>
  <c r="L142" i="33" s="1"/>
  <c r="N142" i="33" s="1"/>
  <c r="E236" i="33"/>
  <c r="J236" i="33" s="1"/>
  <c r="L236" i="33" s="1"/>
  <c r="N236" i="33" s="1"/>
  <c r="E116" i="33"/>
  <c r="J116" i="33" s="1"/>
  <c r="L116" i="33" s="1"/>
  <c r="N116" i="33" s="1"/>
  <c r="E251" i="33"/>
  <c r="J251" i="33" s="1"/>
  <c r="L251" i="33" s="1"/>
  <c r="N251" i="33" s="1"/>
  <c r="E173" i="33"/>
  <c r="J173" i="33" s="1"/>
  <c r="L173" i="33" s="1"/>
  <c r="N173" i="33" s="1"/>
  <c r="E129" i="33"/>
  <c r="J129" i="33" s="1"/>
  <c r="L129" i="33" s="1"/>
  <c r="N129" i="33" s="1"/>
  <c r="E162" i="33"/>
  <c r="J162" i="33" s="1"/>
  <c r="L162" i="33" s="1"/>
  <c r="N162" i="33" s="1"/>
  <c r="E138" i="33"/>
  <c r="J138" i="33" s="1"/>
  <c r="L138" i="33" s="1"/>
  <c r="N138" i="33" s="1"/>
  <c r="E169" i="33"/>
  <c r="J169" i="33" s="1"/>
  <c r="L169" i="33" s="1"/>
  <c r="N169" i="33" s="1"/>
  <c r="E126" i="33"/>
  <c r="J126" i="33" s="1"/>
  <c r="L126" i="33" s="1"/>
  <c r="N126" i="33" s="1"/>
  <c r="E135" i="33"/>
  <c r="J135" i="33" s="1"/>
  <c r="L135" i="33" s="1"/>
  <c r="N135" i="33" s="1"/>
  <c r="E178" i="33"/>
  <c r="J178" i="33" s="1"/>
  <c r="L178" i="33" s="1"/>
  <c r="N178" i="33" s="1"/>
  <c r="E247" i="33"/>
  <c r="J247" i="33" s="1"/>
  <c r="L247" i="33" s="1"/>
  <c r="N247" i="33" s="1"/>
  <c r="E250" i="33"/>
  <c r="J250" i="33" s="1"/>
  <c r="L250" i="33" s="1"/>
  <c r="N250" i="33" s="1"/>
  <c r="E209" i="33"/>
  <c r="J209" i="33" s="1"/>
  <c r="L209" i="33" s="1"/>
  <c r="N209" i="33" s="1"/>
  <c r="E260" i="33"/>
  <c r="J260" i="33" s="1"/>
  <c r="L260" i="33" s="1"/>
  <c r="N260" i="33" s="1"/>
  <c r="E193" i="33"/>
  <c r="J193" i="33" s="1"/>
  <c r="L193" i="33" s="1"/>
  <c r="N193" i="33" s="1"/>
  <c r="E159" i="33"/>
  <c r="J159" i="33" s="1"/>
  <c r="L159" i="33" s="1"/>
  <c r="N159" i="33" s="1"/>
  <c r="E184" i="33"/>
  <c r="J184" i="33" s="1"/>
  <c r="L184" i="33" s="1"/>
  <c r="N184" i="33" s="1"/>
  <c r="E190" i="33"/>
  <c r="J190" i="33" s="1"/>
  <c r="L190" i="33" s="1"/>
  <c r="N190" i="33" s="1"/>
  <c r="E239" i="33"/>
  <c r="J239" i="33" s="1"/>
  <c r="L239" i="33" s="1"/>
  <c r="N239" i="33" s="1"/>
  <c r="E244" i="33"/>
  <c r="J244" i="33" s="1"/>
  <c r="L244" i="33" s="1"/>
  <c r="N244" i="33" s="1"/>
  <c r="E227" i="33"/>
  <c r="J227" i="33" s="1"/>
  <c r="L227" i="33" s="1"/>
  <c r="N227" i="33" s="1"/>
  <c r="E191" i="33"/>
  <c r="J191" i="33" s="1"/>
  <c r="L191" i="33" s="1"/>
  <c r="N191" i="33" s="1"/>
  <c r="E120" i="33"/>
  <c r="J120" i="33" s="1"/>
  <c r="L120" i="33" s="1"/>
  <c r="N120" i="33" s="1"/>
  <c r="E245" i="33"/>
  <c r="J245" i="33" s="1"/>
  <c r="L245" i="33" s="1"/>
  <c r="N245" i="33" s="1"/>
  <c r="E266" i="33"/>
  <c r="J266" i="33" s="1"/>
  <c r="L266" i="33" s="1"/>
  <c r="N266" i="33" s="1"/>
  <c r="E96" i="33"/>
  <c r="J96" i="33" s="1"/>
  <c r="L96" i="33" s="1"/>
  <c r="N96" i="33" s="1"/>
  <c r="E204" i="33"/>
  <c r="J204" i="33" s="1"/>
  <c r="L204" i="33" s="1"/>
  <c r="N204" i="33" s="1"/>
  <c r="E262" i="33"/>
  <c r="J262" i="33" s="1"/>
  <c r="L262" i="33" s="1"/>
  <c r="N262" i="33" s="1"/>
  <c r="E119" i="33"/>
  <c r="J119" i="33" s="1"/>
  <c r="L119" i="33" s="1"/>
  <c r="N119" i="33" s="1"/>
  <c r="E107" i="33"/>
  <c r="J107" i="33" s="1"/>
  <c r="L107" i="33" s="1"/>
  <c r="N107" i="33" s="1"/>
  <c r="E132" i="33"/>
  <c r="J132" i="33" s="1"/>
  <c r="L132" i="33" s="1"/>
  <c r="N132" i="33" s="1"/>
  <c r="E175" i="33"/>
  <c r="J175" i="33" s="1"/>
  <c r="L175" i="33" s="1"/>
  <c r="N175" i="33" s="1"/>
  <c r="E230" i="33"/>
  <c r="J230" i="33" s="1"/>
  <c r="L230" i="33" s="1"/>
  <c r="N230" i="33" s="1"/>
  <c r="E164" i="33"/>
  <c r="J164" i="33" s="1"/>
  <c r="L164" i="33" s="1"/>
  <c r="N164" i="33" s="1"/>
  <c r="E163" i="33"/>
  <c r="J163" i="33" s="1"/>
  <c r="L163" i="33" s="1"/>
  <c r="N163" i="33" s="1"/>
  <c r="E172" i="33"/>
  <c r="J172" i="33" s="1"/>
  <c r="L172" i="33" s="1"/>
  <c r="N172" i="33" s="1"/>
  <c r="E243" i="33"/>
  <c r="J243" i="33" s="1"/>
  <c r="L243" i="33" s="1"/>
  <c r="N243" i="33" s="1"/>
  <c r="E248" i="33"/>
  <c r="J248" i="33" s="1"/>
  <c r="L248" i="33" s="1"/>
  <c r="N248" i="33" s="1"/>
  <c r="E168" i="33"/>
  <c r="J168" i="33" s="1"/>
  <c r="L168" i="33" s="1"/>
  <c r="N168" i="33" s="1"/>
  <c r="E201" i="33"/>
  <c r="J201" i="33" s="1"/>
  <c r="L201" i="33" s="1"/>
  <c r="N201" i="33" s="1"/>
  <c r="E246" i="33"/>
  <c r="J246" i="33" s="1"/>
  <c r="L246" i="33" s="1"/>
  <c r="N246" i="33" s="1"/>
  <c r="E114" i="33"/>
  <c r="J114" i="33" s="1"/>
  <c r="L114" i="33" s="1"/>
  <c r="N114" i="33" s="1"/>
  <c r="E237" i="33"/>
  <c r="J237" i="33" s="1"/>
  <c r="L237" i="33" s="1"/>
  <c r="N237" i="33" s="1"/>
  <c r="E115" i="33"/>
  <c r="J115" i="33" s="1"/>
  <c r="L115" i="33" s="1"/>
  <c r="N115" i="33" s="1"/>
  <c r="E134" i="33"/>
  <c r="J134" i="33" s="1"/>
  <c r="L134" i="33" s="1"/>
  <c r="N134" i="33" s="1"/>
  <c r="E213" i="33"/>
  <c r="J213" i="33" s="1"/>
  <c r="L213" i="33" s="1"/>
  <c r="N213" i="33" s="1"/>
  <c r="E194" i="33"/>
  <c r="J194" i="33" s="1"/>
  <c r="L194" i="33" s="1"/>
  <c r="N194" i="33" s="1"/>
  <c r="E158" i="33"/>
  <c r="J158" i="33" s="1"/>
  <c r="L158" i="33" s="1"/>
  <c r="N158" i="33" s="1"/>
  <c r="E108" i="33"/>
  <c r="J108" i="33" s="1"/>
  <c r="L108" i="33" s="1"/>
  <c r="N108" i="33" s="1"/>
  <c r="E97" i="33"/>
  <c r="J97" i="33" s="1"/>
  <c r="L97" i="33" s="1"/>
  <c r="N97" i="33" s="1"/>
  <c r="E211" i="33"/>
  <c r="J211" i="33" s="1"/>
  <c r="L211" i="33" s="1"/>
  <c r="N211" i="33" s="1"/>
  <c r="E161" i="33"/>
  <c r="J161" i="33" s="1"/>
  <c r="L161" i="33" s="1"/>
  <c r="N161" i="33" s="1"/>
  <c r="E103" i="33"/>
  <c r="J103" i="33" s="1"/>
  <c r="L103" i="33" s="1"/>
  <c r="N103" i="33" s="1"/>
  <c r="E131" i="33"/>
  <c r="J131" i="33" s="1"/>
  <c r="L131" i="33" s="1"/>
  <c r="N131" i="33" s="1"/>
  <c r="E144" i="33"/>
  <c r="J144" i="33" s="1"/>
  <c r="L144" i="33" s="1"/>
  <c r="N144" i="33" s="1"/>
  <c r="E104" i="33"/>
  <c r="J104" i="33" s="1"/>
  <c r="L104" i="33" s="1"/>
  <c r="N104" i="33" s="1"/>
  <c r="E192" i="33"/>
  <c r="J192" i="33" s="1"/>
  <c r="L192" i="33" s="1"/>
  <c r="N192" i="33" s="1"/>
  <c r="E147" i="33"/>
  <c r="J147" i="33" s="1"/>
  <c r="L147" i="33" s="1"/>
  <c r="N147" i="33" s="1"/>
  <c r="E212" i="33"/>
  <c r="J212" i="33" s="1"/>
  <c r="L212" i="33" s="1"/>
  <c r="N212" i="33" s="1"/>
  <c r="E228" i="33"/>
  <c r="J228" i="33" s="1"/>
  <c r="L228" i="33" s="1"/>
  <c r="N228" i="33" s="1"/>
  <c r="E205" i="33"/>
  <c r="J205" i="33" s="1"/>
  <c r="L205" i="33" s="1"/>
  <c r="N205" i="33" s="1"/>
  <c r="E258" i="33"/>
  <c r="J258" i="33" s="1"/>
  <c r="L258" i="33" s="1"/>
  <c r="N258" i="33" s="1"/>
  <c r="E118" i="33"/>
  <c r="J118" i="33" s="1"/>
  <c r="L118" i="33" s="1"/>
  <c r="N118" i="33" s="1"/>
  <c r="E234" i="33"/>
  <c r="J234" i="33" s="1"/>
  <c r="L234" i="33" s="1"/>
  <c r="N234" i="33" s="1"/>
  <c r="E249" i="33"/>
  <c r="J249" i="33" s="1"/>
  <c r="L249" i="33" s="1"/>
  <c r="N249" i="33" s="1"/>
  <c r="E121" i="33"/>
  <c r="J121" i="33" s="1"/>
  <c r="L121" i="33" s="1"/>
  <c r="N121" i="33" s="1"/>
  <c r="E232" i="33"/>
  <c r="J232" i="33" s="1"/>
  <c r="L232" i="33" s="1"/>
  <c r="N232" i="33" s="1"/>
  <c r="E231" i="33"/>
  <c r="J231" i="33" s="1"/>
  <c r="L231" i="33" s="1"/>
  <c r="N231" i="33" s="1"/>
  <c r="E238" i="33"/>
  <c r="J238" i="33" s="1"/>
  <c r="L238" i="33" s="1"/>
  <c r="N238" i="33" s="1"/>
  <c r="E259" i="33"/>
  <c r="J259" i="33" s="1"/>
  <c r="L259" i="33" s="1"/>
  <c r="N259" i="33" s="1"/>
  <c r="E157" i="33"/>
  <c r="J157" i="33" s="1"/>
  <c r="L157" i="33" s="1"/>
  <c r="N157" i="33" s="1"/>
  <c r="E195" i="33"/>
  <c r="J195" i="33" s="1"/>
  <c r="L195" i="33" s="1"/>
  <c r="N195" i="33" s="1"/>
  <c r="E218" i="33"/>
  <c r="J218" i="33" s="1"/>
  <c r="L218" i="33" s="1"/>
  <c r="N218" i="33" s="1"/>
  <c r="E198" i="33"/>
  <c r="J198" i="33" s="1"/>
  <c r="L198" i="33" s="1"/>
  <c r="N198" i="33" s="1"/>
  <c r="E265" i="33"/>
  <c r="J265" i="33" s="1"/>
  <c r="L265" i="33" s="1"/>
  <c r="N265" i="33" s="1"/>
  <c r="E220" i="33"/>
  <c r="J220" i="33" s="1"/>
  <c r="L220" i="33" s="1"/>
  <c r="N220" i="33" s="1"/>
  <c r="E102" i="33"/>
  <c r="J102" i="33" s="1"/>
  <c r="L102" i="33" s="1"/>
  <c r="N102" i="33" s="1"/>
  <c r="E122" i="33"/>
  <c r="J122" i="33" s="1"/>
  <c r="L122" i="33" s="1"/>
  <c r="N122" i="33" s="1"/>
  <c r="E165" i="33"/>
  <c r="J165" i="33" s="1"/>
  <c r="L165" i="33" s="1"/>
  <c r="N165" i="33" s="1"/>
  <c r="E146" i="33"/>
  <c r="J146" i="33" s="1"/>
  <c r="L146" i="33" s="1"/>
  <c r="N146" i="33" s="1"/>
  <c r="E233" i="33"/>
  <c r="J233" i="33" s="1"/>
  <c r="L233" i="33" s="1"/>
  <c r="N233" i="33" s="1"/>
  <c r="E181" i="33"/>
  <c r="J181" i="33" s="1"/>
  <c r="L181" i="33" s="1"/>
  <c r="N181" i="33" s="1"/>
  <c r="E268" i="33"/>
  <c r="J268" i="33" s="1"/>
  <c r="L268" i="33" s="1"/>
  <c r="N268" i="33" s="1"/>
  <c r="E117" i="33"/>
  <c r="J117" i="33" s="1"/>
  <c r="L117" i="33" s="1"/>
  <c r="N117" i="33" s="1"/>
  <c r="E224" i="33"/>
  <c r="J224" i="33" s="1"/>
  <c r="L224" i="33" s="1"/>
  <c r="N224" i="33" s="1"/>
  <c r="E241" i="33"/>
  <c r="J241" i="33" s="1"/>
  <c r="L241" i="33" s="1"/>
  <c r="N241" i="33" s="1"/>
  <c r="E110" i="33"/>
  <c r="J110" i="33" s="1"/>
  <c r="L110" i="33" s="1"/>
  <c r="N110" i="33" s="1"/>
  <c r="E137" i="33"/>
  <c r="J137" i="33" s="1"/>
  <c r="L137" i="33" s="1"/>
  <c r="N137" i="33" s="1"/>
  <c r="E100" i="33"/>
  <c r="J100" i="33" s="1"/>
  <c r="L100" i="33" s="1"/>
  <c r="N100" i="33" s="1"/>
  <c r="E170" i="33"/>
  <c r="J170" i="33" s="1"/>
  <c r="L170" i="33" s="1"/>
  <c r="N170" i="33" s="1"/>
  <c r="E214" i="33"/>
  <c r="J214" i="33" s="1"/>
  <c r="L214" i="33" s="1"/>
  <c r="N214" i="33" s="1"/>
  <c r="E263" i="33"/>
  <c r="J263" i="33" s="1"/>
  <c r="L263" i="33" s="1"/>
  <c r="N263" i="33" s="1"/>
  <c r="E148" i="33"/>
  <c r="J148" i="33" s="1"/>
  <c r="L148" i="33" s="1"/>
  <c r="N148" i="33" s="1"/>
  <c r="E111" i="35"/>
  <c r="J111" i="35" s="1"/>
  <c r="L111" i="35" s="1"/>
  <c r="N111" i="35" s="1"/>
  <c r="E198" i="35"/>
  <c r="J198" i="35" s="1"/>
  <c r="L198" i="35" s="1"/>
  <c r="N198" i="35" s="1"/>
  <c r="E131" i="35"/>
  <c r="J131" i="35" s="1"/>
  <c r="L131" i="35" s="1"/>
  <c r="N131" i="35" s="1"/>
  <c r="E209" i="35"/>
  <c r="J209" i="35" s="1"/>
  <c r="L209" i="35" s="1"/>
  <c r="N209" i="35" s="1"/>
  <c r="E126" i="35"/>
  <c r="J126" i="35" s="1"/>
  <c r="L126" i="35" s="1"/>
  <c r="N126" i="35" s="1"/>
  <c r="E152" i="35"/>
  <c r="J152" i="35" s="1"/>
  <c r="L152" i="35" s="1"/>
  <c r="N152" i="35" s="1"/>
  <c r="E253" i="35"/>
  <c r="J253" i="35" s="1"/>
  <c r="L253" i="35" s="1"/>
  <c r="N253" i="35" s="1"/>
  <c r="E184" i="35"/>
  <c r="J184" i="35" s="1"/>
  <c r="L184" i="35" s="1"/>
  <c r="N184" i="35" s="1"/>
  <c r="E194" i="35"/>
  <c r="J194" i="35" s="1"/>
  <c r="L194" i="35" s="1"/>
  <c r="N194" i="35" s="1"/>
  <c r="E128" i="35"/>
  <c r="J128" i="35" s="1"/>
  <c r="L128" i="35" s="1"/>
  <c r="N128" i="35" s="1"/>
  <c r="E237" i="35"/>
  <c r="J237" i="35" s="1"/>
  <c r="L237" i="35" s="1"/>
  <c r="N237" i="35" s="1"/>
  <c r="E154" i="35"/>
  <c r="J154" i="35" s="1"/>
  <c r="L154" i="35" s="1"/>
  <c r="N154" i="35" s="1"/>
  <c r="E236" i="35"/>
  <c r="J236" i="35" s="1"/>
  <c r="L236" i="35" s="1"/>
  <c r="N236" i="35" s="1"/>
  <c r="E255" i="35"/>
  <c r="J255" i="35" s="1"/>
  <c r="L255" i="35" s="1"/>
  <c r="N255" i="35" s="1"/>
  <c r="E174" i="35"/>
  <c r="J174" i="35" s="1"/>
  <c r="L174" i="35" s="1"/>
  <c r="N174" i="35" s="1"/>
  <c r="E247" i="35"/>
  <c r="J247" i="35" s="1"/>
  <c r="L247" i="35" s="1"/>
  <c r="N247" i="35" s="1"/>
  <c r="E105" i="35"/>
  <c r="J105" i="35" s="1"/>
  <c r="L105" i="35" s="1"/>
  <c r="N105" i="35" s="1"/>
  <c r="E195" i="35"/>
  <c r="J195" i="35" s="1"/>
  <c r="L195" i="35" s="1"/>
  <c r="N195" i="35" s="1"/>
  <c r="E261" i="35"/>
  <c r="J261" i="35" s="1"/>
  <c r="L261" i="35" s="1"/>
  <c r="N261" i="35" s="1"/>
  <c r="E159" i="35"/>
  <c r="J159" i="35" s="1"/>
  <c r="L159" i="35" s="1"/>
  <c r="N159" i="35" s="1"/>
  <c r="E264" i="35"/>
  <c r="J264" i="35" s="1"/>
  <c r="L264" i="35" s="1"/>
  <c r="N264" i="35" s="1"/>
  <c r="E208" i="35"/>
  <c r="J208" i="35" s="1"/>
  <c r="L208" i="35" s="1"/>
  <c r="N208" i="35" s="1"/>
  <c r="E217" i="35"/>
  <c r="J217" i="35" s="1"/>
  <c r="L217" i="35" s="1"/>
  <c r="N217" i="35" s="1"/>
  <c r="J95" i="35"/>
  <c r="L95" i="35" s="1"/>
  <c r="N95" i="35" s="1"/>
  <c r="E185" i="35"/>
  <c r="J185" i="35" s="1"/>
  <c r="L185" i="35" s="1"/>
  <c r="N185" i="35" s="1"/>
  <c r="E102" i="35"/>
  <c r="J102" i="35" s="1"/>
  <c r="L102" i="35" s="1"/>
  <c r="N102" i="35" s="1"/>
  <c r="E180" i="35"/>
  <c r="J180" i="35" s="1"/>
  <c r="L180" i="35" s="1"/>
  <c r="N180" i="35" s="1"/>
  <c r="E113" i="35"/>
  <c r="J113" i="35" s="1"/>
  <c r="L113" i="35" s="1"/>
  <c r="N113" i="35" s="1"/>
  <c r="E203" i="35"/>
  <c r="J203" i="35" s="1"/>
  <c r="L203" i="35" s="1"/>
  <c r="N203" i="35" s="1"/>
  <c r="E206" i="35"/>
  <c r="J206" i="35" s="1"/>
  <c r="L206" i="35" s="1"/>
  <c r="N206" i="35" s="1"/>
  <c r="E138" i="35"/>
  <c r="J138" i="35" s="1"/>
  <c r="L138" i="35" s="1"/>
  <c r="N138" i="35" s="1"/>
  <c r="E181" i="35"/>
  <c r="J181" i="35" s="1"/>
  <c r="L181" i="35" s="1"/>
  <c r="N181" i="35" s="1"/>
  <c r="E98" i="35"/>
  <c r="J98" i="35" s="1"/>
  <c r="L98" i="35" s="1"/>
  <c r="N98" i="35" s="1"/>
  <c r="E155" i="35"/>
  <c r="J155" i="35" s="1"/>
  <c r="L155" i="35" s="1"/>
  <c r="N155" i="35" s="1"/>
  <c r="E141" i="35"/>
  <c r="J141" i="35" s="1"/>
  <c r="L141" i="35" s="1"/>
  <c r="N141" i="35" s="1"/>
  <c r="E231" i="35"/>
  <c r="J231" i="35" s="1"/>
  <c r="L231" i="35" s="1"/>
  <c r="N231" i="35" s="1"/>
  <c r="E108" i="35"/>
  <c r="J108" i="35" s="1"/>
  <c r="L108" i="35" s="1"/>
  <c r="N108" i="35" s="1"/>
  <c r="E172" i="35"/>
  <c r="J172" i="35" s="1"/>
  <c r="L172" i="35" s="1"/>
  <c r="N172" i="35" s="1"/>
  <c r="E151" i="35"/>
  <c r="J151" i="35" s="1"/>
  <c r="L151" i="35" s="1"/>
  <c r="N151" i="35" s="1"/>
  <c r="E265" i="35"/>
  <c r="J265" i="35" s="1"/>
  <c r="L265" i="35" s="1"/>
  <c r="N265" i="35" s="1"/>
  <c r="E182" i="35"/>
  <c r="J182" i="35" s="1"/>
  <c r="L182" i="35" s="1"/>
  <c r="N182" i="35" s="1"/>
  <c r="E99" i="35"/>
  <c r="J99" i="35" s="1"/>
  <c r="L99" i="35" s="1"/>
  <c r="N99" i="35" s="1"/>
  <c r="E101" i="35"/>
  <c r="J101" i="35" s="1"/>
  <c r="L101" i="35" s="1"/>
  <c r="N101" i="35" s="1"/>
  <c r="E225" i="35"/>
  <c r="J225" i="35" s="1"/>
  <c r="L225" i="35" s="1"/>
  <c r="N225" i="35" s="1"/>
  <c r="E234" i="35"/>
  <c r="J234" i="35" s="1"/>
  <c r="L234" i="35" s="1"/>
  <c r="N234" i="35" s="1"/>
  <c r="E188" i="35"/>
  <c r="J188" i="35" s="1"/>
  <c r="L188" i="35" s="1"/>
  <c r="N188" i="35" s="1"/>
  <c r="E121" i="35"/>
  <c r="J121" i="35" s="1"/>
  <c r="L121" i="35" s="1"/>
  <c r="N121" i="35" s="1"/>
  <c r="E230" i="35"/>
  <c r="J230" i="35" s="1"/>
  <c r="L230" i="35" s="1"/>
  <c r="N230" i="35" s="1"/>
  <c r="E135" i="35"/>
  <c r="J135" i="35" s="1"/>
  <c r="L135" i="35" s="1"/>
  <c r="N135" i="35" s="1"/>
  <c r="E222" i="35"/>
  <c r="J222" i="35" s="1"/>
  <c r="L222" i="35" s="1"/>
  <c r="N222" i="35" s="1"/>
  <c r="E268" i="35"/>
  <c r="J268" i="35" s="1"/>
  <c r="L268" i="35" s="1"/>
  <c r="N268" i="35" s="1"/>
  <c r="E266" i="35"/>
  <c r="J266" i="35" s="1"/>
  <c r="L266" i="35" s="1"/>
  <c r="N266" i="35" s="1"/>
  <c r="E117" i="35"/>
  <c r="J117" i="35" s="1"/>
  <c r="L117" i="35" s="1"/>
  <c r="N117" i="35" s="1"/>
  <c r="E160" i="35"/>
  <c r="J160" i="35" s="1"/>
  <c r="L160" i="35" s="1"/>
  <c r="N160" i="35" s="1"/>
  <c r="E173" i="35"/>
  <c r="J173" i="35" s="1"/>
  <c r="L173" i="35" s="1"/>
  <c r="N173" i="35" s="1"/>
  <c r="E167" i="35"/>
  <c r="J167" i="35" s="1"/>
  <c r="L167" i="35" s="1"/>
  <c r="N167" i="35" s="1"/>
  <c r="E146" i="35"/>
  <c r="J146" i="35" s="1"/>
  <c r="L146" i="35" s="1"/>
  <c r="N146" i="35" s="1"/>
  <c r="E147" i="35"/>
  <c r="J147" i="35" s="1"/>
  <c r="L147" i="35" s="1"/>
  <c r="N147" i="35" s="1"/>
  <c r="E201" i="35"/>
  <c r="J201" i="35" s="1"/>
  <c r="L201" i="35" s="1"/>
  <c r="N201" i="35" s="1"/>
  <c r="E227" i="35"/>
  <c r="J227" i="35" s="1"/>
  <c r="L227" i="35" s="1"/>
  <c r="N227" i="35" s="1"/>
  <c r="E165" i="35"/>
  <c r="J165" i="35" s="1"/>
  <c r="L165" i="35" s="1"/>
  <c r="N165" i="35" s="1"/>
  <c r="E238" i="35"/>
  <c r="J238" i="35" s="1"/>
  <c r="L238" i="35" s="1"/>
  <c r="N238" i="35" s="1"/>
  <c r="E212" i="35"/>
  <c r="J212" i="35" s="1"/>
  <c r="L212" i="35" s="1"/>
  <c r="N212" i="35" s="1"/>
  <c r="E166" i="35"/>
  <c r="J166" i="35" s="1"/>
  <c r="L166" i="35" s="1"/>
  <c r="N166" i="35" s="1"/>
  <c r="E104" i="35"/>
  <c r="J104" i="35" s="1"/>
  <c r="L104" i="35" s="1"/>
  <c r="N104" i="35" s="1"/>
  <c r="E190" i="35"/>
  <c r="J190" i="35" s="1"/>
  <c r="L190" i="35" s="1"/>
  <c r="N190" i="35" s="1"/>
  <c r="E252" i="35"/>
  <c r="J252" i="35" s="1"/>
  <c r="L252" i="35" s="1"/>
  <c r="N252" i="35" s="1"/>
  <c r="E215" i="35"/>
  <c r="J215" i="35" s="1"/>
  <c r="L215" i="35" s="1"/>
  <c r="N215" i="35" s="1"/>
  <c r="E258" i="35"/>
  <c r="J258" i="35" s="1"/>
  <c r="L258" i="35" s="1"/>
  <c r="N258" i="35" s="1"/>
  <c r="E168" i="35"/>
  <c r="J168" i="35" s="1"/>
  <c r="L168" i="35" s="1"/>
  <c r="N168" i="35" s="1"/>
  <c r="E109" i="35"/>
  <c r="J109" i="35" s="1"/>
  <c r="L109" i="35" s="1"/>
  <c r="N109" i="35" s="1"/>
  <c r="E228" i="35"/>
  <c r="J228" i="35" s="1"/>
  <c r="L228" i="35" s="1"/>
  <c r="N228" i="35" s="1"/>
  <c r="E191" i="35"/>
  <c r="J191" i="35" s="1"/>
  <c r="L191" i="35" s="1"/>
  <c r="N191" i="35" s="1"/>
  <c r="E120" i="35"/>
  <c r="J120" i="35" s="1"/>
  <c r="L120" i="35" s="1"/>
  <c r="N120" i="35" s="1"/>
  <c r="E169" i="35"/>
  <c r="J169" i="35" s="1"/>
  <c r="L169" i="35" s="1"/>
  <c r="N169" i="35" s="1"/>
  <c r="E163" i="35"/>
  <c r="J163" i="35" s="1"/>
  <c r="L163" i="35" s="1"/>
  <c r="N163" i="35" s="1"/>
  <c r="E242" i="35"/>
  <c r="J242" i="35" s="1"/>
  <c r="L242" i="35" s="1"/>
  <c r="N242" i="35" s="1"/>
  <c r="E110" i="35"/>
  <c r="J110" i="35" s="1"/>
  <c r="L110" i="35" s="1"/>
  <c r="N110" i="35" s="1"/>
  <c r="E248" i="35"/>
  <c r="J248" i="35" s="1"/>
  <c r="L248" i="35" s="1"/>
  <c r="N248" i="35" s="1"/>
  <c r="E134" i="35"/>
  <c r="J134" i="35" s="1"/>
  <c r="L134" i="35" s="1"/>
  <c r="N134" i="35" s="1"/>
  <c r="E216" i="35"/>
  <c r="J216" i="35" s="1"/>
  <c r="L216" i="35" s="1"/>
  <c r="N216" i="35" s="1"/>
  <c r="E158" i="35"/>
  <c r="J158" i="35" s="1"/>
  <c r="L158" i="35" s="1"/>
  <c r="N158" i="35" s="1"/>
  <c r="E129" i="35"/>
  <c r="J129" i="35" s="1"/>
  <c r="L129" i="35" s="1"/>
  <c r="N129" i="35" s="1"/>
  <c r="E224" i="35"/>
  <c r="J224" i="35" s="1"/>
  <c r="L224" i="35" s="1"/>
  <c r="N224" i="35" s="1"/>
  <c r="E226" i="35"/>
  <c r="J226" i="35" s="1"/>
  <c r="L226" i="35" s="1"/>
  <c r="N226" i="35" s="1"/>
  <c r="E132" i="35"/>
  <c r="J132" i="35" s="1"/>
  <c r="L132" i="35" s="1"/>
  <c r="N132" i="35" s="1"/>
  <c r="E250" i="35"/>
  <c r="J250" i="35" s="1"/>
  <c r="L250" i="35" s="1"/>
  <c r="N250" i="35" s="1"/>
  <c r="E112" i="35"/>
  <c r="J112" i="35" s="1"/>
  <c r="L112" i="35" s="1"/>
  <c r="N112" i="35" s="1"/>
  <c r="E164" i="35"/>
  <c r="J164" i="35" s="1"/>
  <c r="L164" i="35" s="1"/>
  <c r="N164" i="35" s="1"/>
  <c r="E143" i="35"/>
  <c r="J143" i="35" s="1"/>
  <c r="L143" i="35" s="1"/>
  <c r="N143" i="35" s="1"/>
  <c r="E137" i="35"/>
  <c r="J137" i="35" s="1"/>
  <c r="L137" i="35" s="1"/>
  <c r="N137" i="35" s="1"/>
  <c r="E196" i="35"/>
  <c r="J196" i="35" s="1"/>
  <c r="L196" i="35" s="1"/>
  <c r="N196" i="35" s="1"/>
  <c r="E178" i="35"/>
  <c r="J178" i="35" s="1"/>
  <c r="L178" i="35" s="1"/>
  <c r="N178" i="35" s="1"/>
  <c r="E187" i="35"/>
  <c r="J187" i="35" s="1"/>
  <c r="L187" i="35" s="1"/>
  <c r="N187" i="35" s="1"/>
  <c r="E176" i="35"/>
  <c r="J176" i="35" s="1"/>
  <c r="L176" i="35" s="1"/>
  <c r="N176" i="35" s="1"/>
  <c r="E243" i="35"/>
  <c r="J243" i="35" s="1"/>
  <c r="L243" i="35" s="1"/>
  <c r="N243" i="35" s="1"/>
  <c r="E220" i="35"/>
  <c r="J220" i="35" s="1"/>
  <c r="L220" i="35" s="1"/>
  <c r="N220" i="35" s="1"/>
  <c r="E267" i="35"/>
  <c r="J267" i="35" s="1"/>
  <c r="L267" i="35" s="1"/>
  <c r="N267" i="35" s="1"/>
  <c r="E251" i="35"/>
  <c r="J251" i="35" s="1"/>
  <c r="L251" i="35" s="1"/>
  <c r="N251" i="35" s="1"/>
  <c r="E148" i="35"/>
  <c r="J148" i="35" s="1"/>
  <c r="L148" i="35" s="1"/>
  <c r="N148" i="35" s="1"/>
  <c r="E162" i="35"/>
  <c r="J162" i="35" s="1"/>
  <c r="L162" i="35" s="1"/>
  <c r="N162" i="35" s="1"/>
  <c r="E240" i="35"/>
  <c r="J240" i="35" s="1"/>
  <c r="L240" i="35" s="1"/>
  <c r="N240" i="35" s="1"/>
  <c r="E218" i="35"/>
  <c r="J218" i="35" s="1"/>
  <c r="L218" i="35" s="1"/>
  <c r="N218" i="35" s="1"/>
  <c r="E116" i="35"/>
  <c r="J116" i="35" s="1"/>
  <c r="L116" i="35" s="1"/>
  <c r="N116" i="35" s="1"/>
  <c r="E123" i="35"/>
  <c r="J123" i="35" s="1"/>
  <c r="L123" i="35" s="1"/>
  <c r="N123" i="35" s="1"/>
  <c r="E189" i="35"/>
  <c r="J189" i="35" s="1"/>
  <c r="L189" i="35" s="1"/>
  <c r="N189" i="35" s="1"/>
  <c r="E246" i="35"/>
  <c r="J246" i="35" s="1"/>
  <c r="L246" i="35" s="1"/>
  <c r="N246" i="35" s="1"/>
  <c r="E204" i="35"/>
  <c r="J204" i="35" s="1"/>
  <c r="L204" i="35" s="1"/>
  <c r="N204" i="35" s="1"/>
  <c r="E114" i="35"/>
  <c r="J114" i="35" s="1"/>
  <c r="L114" i="35" s="1"/>
  <c r="N114" i="35" s="1"/>
  <c r="E221" i="35"/>
  <c r="J221" i="35" s="1"/>
  <c r="L221" i="35" s="1"/>
  <c r="N221" i="35" s="1"/>
  <c r="E127" i="35"/>
  <c r="J127" i="35" s="1"/>
  <c r="L127" i="35" s="1"/>
  <c r="N127" i="35" s="1"/>
  <c r="E211" i="35"/>
  <c r="J211" i="35" s="1"/>
  <c r="L211" i="35" s="1"/>
  <c r="N211" i="35" s="1"/>
  <c r="E241" i="35"/>
  <c r="J241" i="35" s="1"/>
  <c r="L241" i="35" s="1"/>
  <c r="N241" i="35" s="1"/>
  <c r="E235" i="35"/>
  <c r="J235" i="35" s="1"/>
  <c r="L235" i="35" s="1"/>
  <c r="N235" i="35" s="1"/>
  <c r="E256" i="35"/>
  <c r="J256" i="35" s="1"/>
  <c r="L256" i="35" s="1"/>
  <c r="N256" i="35" s="1"/>
  <c r="E107" i="35"/>
  <c r="J107" i="35" s="1"/>
  <c r="L107" i="35" s="1"/>
  <c r="N107" i="35" s="1"/>
  <c r="E130" i="35"/>
  <c r="J130" i="35" s="1"/>
  <c r="L130" i="35" s="1"/>
  <c r="N130" i="35" s="1"/>
  <c r="E119" i="35"/>
  <c r="J119" i="35" s="1"/>
  <c r="L119" i="35" s="1"/>
  <c r="N119" i="35" s="1"/>
  <c r="E186" i="35"/>
  <c r="J186" i="35" s="1"/>
  <c r="L186" i="35" s="1"/>
  <c r="N186" i="35" s="1"/>
  <c r="E139" i="35"/>
  <c r="J139" i="35" s="1"/>
  <c r="L139" i="35" s="1"/>
  <c r="N139" i="35" s="1"/>
  <c r="E257" i="35"/>
  <c r="J257" i="35" s="1"/>
  <c r="L257" i="35" s="1"/>
  <c r="N257" i="35" s="1"/>
  <c r="E202" i="35"/>
  <c r="J202" i="35" s="1"/>
  <c r="L202" i="35" s="1"/>
  <c r="N202" i="35" s="1"/>
  <c r="E214" i="35"/>
  <c r="J214" i="35" s="1"/>
  <c r="L214" i="35" s="1"/>
  <c r="N214" i="35" s="1"/>
  <c r="E103" i="35"/>
  <c r="J103" i="35" s="1"/>
  <c r="L103" i="35" s="1"/>
  <c r="N103" i="35" s="1"/>
  <c r="E223" i="35"/>
  <c r="J223" i="35" s="1"/>
  <c r="L223" i="35" s="1"/>
  <c r="N223" i="35" s="1"/>
  <c r="E125" i="35"/>
  <c r="J125" i="35" s="1"/>
  <c r="L125" i="35" s="1"/>
  <c r="N125" i="35" s="1"/>
  <c r="E249" i="35"/>
  <c r="J249" i="35" s="1"/>
  <c r="L249" i="35" s="1"/>
  <c r="N249" i="35" s="1"/>
  <c r="E179" i="35"/>
  <c r="J179" i="35" s="1"/>
  <c r="L179" i="35" s="1"/>
  <c r="N179" i="35" s="1"/>
  <c r="E177" i="35"/>
  <c r="J177" i="35" s="1"/>
  <c r="L177" i="35" s="1"/>
  <c r="N177" i="35" s="1"/>
  <c r="E171" i="35"/>
  <c r="J171" i="35" s="1"/>
  <c r="L171" i="35" s="1"/>
  <c r="N171" i="35" s="1"/>
  <c r="E244" i="35"/>
  <c r="J244" i="35" s="1"/>
  <c r="L244" i="35" s="1"/>
  <c r="N244" i="35" s="1"/>
  <c r="E245" i="35"/>
  <c r="J245" i="35" s="1"/>
  <c r="L245" i="35" s="1"/>
  <c r="N245" i="35" s="1"/>
  <c r="E239" i="35"/>
  <c r="J239" i="35" s="1"/>
  <c r="L239" i="35" s="1"/>
  <c r="N239" i="35" s="1"/>
  <c r="E142" i="35"/>
  <c r="J142" i="35" s="1"/>
  <c r="L142" i="35" s="1"/>
  <c r="N142" i="35" s="1"/>
  <c r="E122" i="35"/>
  <c r="J122" i="35" s="1"/>
  <c r="L122" i="35" s="1"/>
  <c r="N122" i="35" s="1"/>
  <c r="E229" i="35"/>
  <c r="J229" i="35" s="1"/>
  <c r="L229" i="35" s="1"/>
  <c r="N229" i="35" s="1"/>
  <c r="E193" i="35"/>
  <c r="J193" i="35" s="1"/>
  <c r="L193" i="35" s="1"/>
  <c r="N193" i="35" s="1"/>
  <c r="E144" i="35"/>
  <c r="J144" i="35" s="1"/>
  <c r="L144" i="35" s="1"/>
  <c r="N144" i="35" s="1"/>
  <c r="E150" i="35"/>
  <c r="J150" i="35" s="1"/>
  <c r="L150" i="35" s="1"/>
  <c r="N150" i="35" s="1"/>
  <c r="E136" i="35"/>
  <c r="J136" i="35" s="1"/>
  <c r="L136" i="35" s="1"/>
  <c r="N136" i="35" s="1"/>
  <c r="E96" i="35"/>
  <c r="J96" i="35" s="1"/>
  <c r="L96" i="35" s="1"/>
  <c r="N96" i="35" s="1"/>
  <c r="E170" i="35"/>
  <c r="J170" i="35" s="1"/>
  <c r="L170" i="35" s="1"/>
  <c r="N170" i="35" s="1"/>
  <c r="E262" i="35"/>
  <c r="J262" i="35" s="1"/>
  <c r="L262" i="35" s="1"/>
  <c r="N262" i="35" s="1"/>
  <c r="E200" i="35"/>
  <c r="J200" i="35" s="1"/>
  <c r="L200" i="35" s="1"/>
  <c r="N200" i="35" s="1"/>
  <c r="E254" i="35"/>
  <c r="J254" i="35" s="1"/>
  <c r="L254" i="35" s="1"/>
  <c r="N254" i="35" s="1"/>
  <c r="E115" i="35"/>
  <c r="J115" i="35" s="1"/>
  <c r="L115" i="35" s="1"/>
  <c r="N115" i="35" s="1"/>
  <c r="E157" i="35"/>
  <c r="J157" i="35" s="1"/>
  <c r="L157" i="35" s="1"/>
  <c r="N157" i="35" s="1"/>
  <c r="E149" i="35"/>
  <c r="J149" i="35" s="1"/>
  <c r="L149" i="35" s="1"/>
  <c r="N149" i="35" s="1"/>
  <c r="E175" i="35"/>
  <c r="J175" i="35" s="1"/>
  <c r="L175" i="35" s="1"/>
  <c r="N175" i="35" s="1"/>
  <c r="E205" i="35"/>
  <c r="J205" i="35" s="1"/>
  <c r="L205" i="35" s="1"/>
  <c r="N205" i="35" s="1"/>
  <c r="E199" i="35"/>
  <c r="J199" i="35" s="1"/>
  <c r="L199" i="35" s="1"/>
  <c r="N199" i="35" s="1"/>
  <c r="E210" i="35"/>
  <c r="J210" i="35" s="1"/>
  <c r="L210" i="35" s="1"/>
  <c r="N210" i="35" s="1"/>
  <c r="E219" i="35"/>
  <c r="J219" i="35" s="1"/>
  <c r="L219" i="35" s="1"/>
  <c r="N219" i="35" s="1"/>
  <c r="E233" i="35"/>
  <c r="J233" i="35" s="1"/>
  <c r="L233" i="35" s="1"/>
  <c r="N233" i="35" s="1"/>
  <c r="E259" i="35"/>
  <c r="J259" i="35" s="1"/>
  <c r="L259" i="35" s="1"/>
  <c r="N259" i="35" s="1"/>
  <c r="E197" i="35"/>
  <c r="J197" i="35" s="1"/>
  <c r="L197" i="35" s="1"/>
  <c r="N197" i="35" s="1"/>
  <c r="E161" i="35"/>
  <c r="J161" i="35" s="1"/>
  <c r="L161" i="35" s="1"/>
  <c r="N161" i="35" s="1"/>
  <c r="E232" i="35"/>
  <c r="J232" i="35" s="1"/>
  <c r="L232" i="35" s="1"/>
  <c r="N232" i="35" s="1"/>
  <c r="E106" i="35"/>
  <c r="J106" i="35" s="1"/>
  <c r="L106" i="35" s="1"/>
  <c r="N106" i="35" s="1"/>
  <c r="E183" i="35"/>
  <c r="J183" i="35" s="1"/>
  <c r="L183" i="35" s="1"/>
  <c r="N183" i="35" s="1"/>
  <c r="E153" i="35"/>
  <c r="J153" i="35" s="1"/>
  <c r="L153" i="35" s="1"/>
  <c r="N153" i="35" s="1"/>
  <c r="E263" i="35"/>
  <c r="J263" i="35" s="1"/>
  <c r="L263" i="35" s="1"/>
  <c r="N263" i="35" s="1"/>
  <c r="E192" i="35"/>
  <c r="J192" i="35" s="1"/>
  <c r="L192" i="35" s="1"/>
  <c r="N192" i="35" s="1"/>
  <c r="E133" i="35"/>
  <c r="J133" i="35" s="1"/>
  <c r="L133" i="35" s="1"/>
  <c r="N133" i="35" s="1"/>
  <c r="E145" i="35"/>
  <c r="J145" i="35" s="1"/>
  <c r="L145" i="35" s="1"/>
  <c r="N145" i="35" s="1"/>
  <c r="E97" i="35"/>
  <c r="J97" i="35" s="1"/>
  <c r="L97" i="35" s="1"/>
  <c r="N97" i="35" s="1"/>
  <c r="E260" i="35"/>
  <c r="J260" i="35" s="1"/>
  <c r="L260" i="35" s="1"/>
  <c r="N260" i="35" s="1"/>
  <c r="E140" i="35"/>
  <c r="J140" i="35" s="1"/>
  <c r="L140" i="35" s="1"/>
  <c r="N140" i="35" s="1"/>
  <c r="E124" i="35"/>
  <c r="J124" i="35" s="1"/>
  <c r="L124" i="35" s="1"/>
  <c r="N124" i="35" s="1"/>
  <c r="E213" i="35"/>
  <c r="J213" i="35" s="1"/>
  <c r="L213" i="35" s="1"/>
  <c r="N213" i="35" s="1"/>
  <c r="E207" i="35"/>
  <c r="J207" i="35" s="1"/>
  <c r="L207" i="35" s="1"/>
  <c r="N207" i="35" s="1"/>
  <c r="E118" i="35"/>
  <c r="J118" i="35" s="1"/>
  <c r="L118" i="35" s="1"/>
  <c r="N118" i="35" s="1"/>
  <c r="E156" i="35"/>
  <c r="J156" i="35" s="1"/>
  <c r="L156" i="35" s="1"/>
  <c r="N156" i="35" s="1"/>
  <c r="E100" i="35"/>
  <c r="J100" i="35" s="1"/>
  <c r="L100" i="35" s="1"/>
  <c r="N100" i="35" s="1"/>
  <c r="E196" i="17"/>
  <c r="J196" i="17" s="1"/>
  <c r="L196" i="17" s="1"/>
  <c r="N196" i="17" s="1"/>
  <c r="E160" i="17"/>
  <c r="J160" i="17" s="1"/>
  <c r="L160" i="17" s="1"/>
  <c r="N160" i="17" s="1"/>
  <c r="E260" i="17"/>
  <c r="J260" i="17" s="1"/>
  <c r="L260" i="17" s="1"/>
  <c r="N260" i="17" s="1"/>
  <c r="E151" i="17"/>
  <c r="J151" i="17" s="1"/>
  <c r="L151" i="17" s="1"/>
  <c r="N151" i="17" s="1"/>
  <c r="E104" i="17"/>
  <c r="J104" i="17" s="1"/>
  <c r="L104" i="17" s="1"/>
  <c r="N104" i="17" s="1"/>
  <c r="E159" i="17"/>
  <c r="J159" i="17" s="1"/>
  <c r="L159" i="17" s="1"/>
  <c r="N159" i="17" s="1"/>
  <c r="E125" i="17"/>
  <c r="J125" i="17" s="1"/>
  <c r="L125" i="17" s="1"/>
  <c r="N125" i="17" s="1"/>
  <c r="E249" i="17"/>
  <c r="J249" i="17" s="1"/>
  <c r="L249" i="17" s="1"/>
  <c r="N249" i="17" s="1"/>
  <c r="E99" i="17"/>
  <c r="J99" i="17" s="1"/>
  <c r="L99" i="17" s="1"/>
  <c r="N99" i="17" s="1"/>
  <c r="E129" i="17"/>
  <c r="J129" i="17" s="1"/>
  <c r="L129" i="17" s="1"/>
  <c r="N129" i="17" s="1"/>
  <c r="E106" i="17"/>
  <c r="J106" i="17" s="1"/>
  <c r="L106" i="17" s="1"/>
  <c r="N106" i="17" s="1"/>
  <c r="E103" i="17"/>
  <c r="J103" i="17" s="1"/>
  <c r="L103" i="17" s="1"/>
  <c r="N103" i="17" s="1"/>
  <c r="E133" i="17"/>
  <c r="J133" i="17" s="1"/>
  <c r="L133" i="17" s="1"/>
  <c r="N133" i="17" s="1"/>
  <c r="E214" i="17"/>
  <c r="J214" i="17" s="1"/>
  <c r="L214" i="17" s="1"/>
  <c r="N214" i="17" s="1"/>
  <c r="E178" i="17"/>
  <c r="J178" i="17" s="1"/>
  <c r="L178" i="17" s="1"/>
  <c r="N178" i="17" s="1"/>
  <c r="E256" i="17"/>
  <c r="J256" i="17" s="1"/>
  <c r="L256" i="17" s="1"/>
  <c r="N256" i="17" s="1"/>
  <c r="E204" i="17"/>
  <c r="J204" i="17" s="1"/>
  <c r="L204" i="17" s="1"/>
  <c r="N204" i="17" s="1"/>
  <c r="E171" i="17"/>
  <c r="J171" i="17" s="1"/>
  <c r="L171" i="17" s="1"/>
  <c r="N171" i="17" s="1"/>
  <c r="E113" i="17"/>
  <c r="J113" i="17" s="1"/>
  <c r="L113" i="17" s="1"/>
  <c r="N113" i="17" s="1"/>
  <c r="E170" i="17"/>
  <c r="J170" i="17" s="1"/>
  <c r="L170" i="17" s="1"/>
  <c r="N170" i="17" s="1"/>
  <c r="E102" i="17"/>
  <c r="J102" i="17" s="1"/>
  <c r="L102" i="17" s="1"/>
  <c r="N102" i="17" s="1"/>
  <c r="E189" i="17"/>
  <c r="J189" i="17" s="1"/>
  <c r="L189" i="17" s="1"/>
  <c r="N189" i="17" s="1"/>
  <c r="E140" i="17"/>
  <c r="J140" i="17" s="1"/>
  <c r="L140" i="17" s="1"/>
  <c r="N140" i="17" s="1"/>
  <c r="E216" i="17"/>
  <c r="J216" i="17" s="1"/>
  <c r="L216" i="17" s="1"/>
  <c r="N216" i="17" s="1"/>
  <c r="E124" i="17"/>
  <c r="J124" i="17" s="1"/>
  <c r="L124" i="17" s="1"/>
  <c r="N124" i="17" s="1"/>
  <c r="E258" i="17"/>
  <c r="J258" i="17" s="1"/>
  <c r="L258" i="17" s="1"/>
  <c r="N258" i="17" s="1"/>
  <c r="E127" i="17"/>
  <c r="J127" i="17" s="1"/>
  <c r="L127" i="17" s="1"/>
  <c r="N127" i="17" s="1"/>
  <c r="E173" i="17"/>
  <c r="J173" i="17" s="1"/>
  <c r="L173" i="17" s="1"/>
  <c r="N173" i="17" s="1"/>
  <c r="E254" i="17"/>
  <c r="J254" i="17" s="1"/>
  <c r="L254" i="17" s="1"/>
  <c r="N254" i="17" s="1"/>
  <c r="E131" i="17"/>
  <c r="J131" i="17" s="1"/>
  <c r="L131" i="17" s="1"/>
  <c r="N131" i="17" s="1"/>
  <c r="E205" i="17"/>
  <c r="J205" i="17" s="1"/>
  <c r="L205" i="17" s="1"/>
  <c r="N205" i="17" s="1"/>
  <c r="E250" i="17"/>
  <c r="J250" i="17" s="1"/>
  <c r="L250" i="17" s="1"/>
  <c r="N250" i="17" s="1"/>
  <c r="E135" i="17"/>
  <c r="J135" i="17" s="1"/>
  <c r="L135" i="17" s="1"/>
  <c r="N135" i="17" s="1"/>
  <c r="E220" i="17"/>
  <c r="J220" i="17" s="1"/>
  <c r="L220" i="17" s="1"/>
  <c r="N220" i="17" s="1"/>
  <c r="E182" i="17"/>
  <c r="J182" i="17" s="1"/>
  <c r="L182" i="17" s="1"/>
  <c r="N182" i="17" s="1"/>
  <c r="E146" i="17"/>
  <c r="J146" i="17" s="1"/>
  <c r="L146" i="17" s="1"/>
  <c r="N146" i="17" s="1"/>
  <c r="E126" i="17"/>
  <c r="J126" i="17" s="1"/>
  <c r="L126" i="17" s="1"/>
  <c r="N126" i="17" s="1"/>
  <c r="E168" i="17"/>
  <c r="J168" i="17" s="1"/>
  <c r="L168" i="17" s="1"/>
  <c r="N168" i="17" s="1"/>
  <c r="E115" i="17"/>
  <c r="J115" i="17" s="1"/>
  <c r="L115" i="17" s="1"/>
  <c r="N115" i="17" s="1"/>
  <c r="E145" i="17"/>
  <c r="J145" i="17" s="1"/>
  <c r="L145" i="17" s="1"/>
  <c r="N145" i="17" s="1"/>
  <c r="E263" i="17"/>
  <c r="J263" i="17" s="1"/>
  <c r="L263" i="17" s="1"/>
  <c r="N263" i="17" s="1"/>
  <c r="E134" i="17"/>
  <c r="J134" i="17" s="1"/>
  <c r="L134" i="17" s="1"/>
  <c r="N134" i="17" s="1"/>
  <c r="E233" i="17"/>
  <c r="J233" i="17" s="1"/>
  <c r="L233" i="17" s="1"/>
  <c r="N233" i="17" s="1"/>
  <c r="E147" i="17"/>
  <c r="J147" i="17" s="1"/>
  <c r="L147" i="17" s="1"/>
  <c r="N147" i="17" s="1"/>
  <c r="E193" i="17"/>
  <c r="J193" i="17" s="1"/>
  <c r="L193" i="17" s="1"/>
  <c r="N193" i="17" s="1"/>
  <c r="E144" i="17"/>
  <c r="J144" i="17" s="1"/>
  <c r="L144" i="17" s="1"/>
  <c r="N144" i="17" s="1"/>
  <c r="E112" i="17"/>
  <c r="J112" i="17" s="1"/>
  <c r="L112" i="17" s="1"/>
  <c r="N112" i="17" s="1"/>
  <c r="E155" i="17"/>
  <c r="J155" i="17" s="1"/>
  <c r="L155" i="17" s="1"/>
  <c r="N155" i="17" s="1"/>
  <c r="E245" i="17"/>
  <c r="J245" i="17" s="1"/>
  <c r="L245" i="17" s="1"/>
  <c r="N245" i="17" s="1"/>
  <c r="E194" i="17"/>
  <c r="J194" i="17" s="1"/>
  <c r="L194" i="17" s="1"/>
  <c r="N194" i="17" s="1"/>
  <c r="E192" i="17"/>
  <c r="J192" i="17" s="1"/>
  <c r="L192" i="17" s="1"/>
  <c r="N192" i="17" s="1"/>
  <c r="E268" i="17"/>
  <c r="J268" i="17" s="1"/>
  <c r="L268" i="17" s="1"/>
  <c r="N268" i="17" s="1"/>
  <c r="E190" i="17"/>
  <c r="J190" i="17" s="1"/>
  <c r="L190" i="17" s="1"/>
  <c r="N190" i="17" s="1"/>
  <c r="E209" i="17"/>
  <c r="J209" i="17" s="1"/>
  <c r="L209" i="17" s="1"/>
  <c r="N209" i="17" s="1"/>
  <c r="E241" i="17"/>
  <c r="J241" i="17" s="1"/>
  <c r="L241" i="17" s="1"/>
  <c r="N241" i="17" s="1"/>
  <c r="E186" i="17"/>
  <c r="J186" i="17" s="1"/>
  <c r="L186" i="17" s="1"/>
  <c r="N186" i="17" s="1"/>
  <c r="E224" i="17"/>
  <c r="J224" i="17" s="1"/>
  <c r="L224" i="17" s="1"/>
  <c r="N224" i="17" s="1"/>
  <c r="E105" i="17"/>
  <c r="J105" i="17" s="1"/>
  <c r="L105" i="17" s="1"/>
  <c r="N105" i="17" s="1"/>
  <c r="E179" i="17"/>
  <c r="J179" i="17" s="1"/>
  <c r="L179" i="17" s="1"/>
  <c r="N179" i="17" s="1"/>
  <c r="E207" i="17"/>
  <c r="J207" i="17" s="1"/>
  <c r="L207" i="17" s="1"/>
  <c r="N207" i="17" s="1"/>
  <c r="E200" i="17"/>
  <c r="J200" i="17" s="1"/>
  <c r="L200" i="17" s="1"/>
  <c r="N200" i="17" s="1"/>
  <c r="E206" i="17"/>
  <c r="J206" i="17" s="1"/>
  <c r="L206" i="17" s="1"/>
  <c r="N206" i="17" s="1"/>
  <c r="E164" i="17"/>
  <c r="J164" i="17" s="1"/>
  <c r="L164" i="17" s="1"/>
  <c r="N164" i="17" s="1"/>
  <c r="E195" i="17"/>
  <c r="J195" i="17" s="1"/>
  <c r="L195" i="17" s="1"/>
  <c r="N195" i="17" s="1"/>
  <c r="E199" i="17"/>
  <c r="J199" i="17" s="1"/>
  <c r="L199" i="17" s="1"/>
  <c r="N199" i="17" s="1"/>
  <c r="E232" i="17"/>
  <c r="J232" i="17" s="1"/>
  <c r="L232" i="17" s="1"/>
  <c r="N232" i="17" s="1"/>
  <c r="E120" i="17"/>
  <c r="J120" i="17" s="1"/>
  <c r="L120" i="17" s="1"/>
  <c r="N120" i="17" s="1"/>
  <c r="E265" i="17"/>
  <c r="J265" i="17" s="1"/>
  <c r="L265" i="17" s="1"/>
  <c r="N265" i="17" s="1"/>
  <c r="E213" i="17"/>
  <c r="J213" i="17" s="1"/>
  <c r="L213" i="17" s="1"/>
  <c r="N213" i="17" s="1"/>
  <c r="E248" i="17"/>
  <c r="J248" i="17" s="1"/>
  <c r="L248" i="17" s="1"/>
  <c r="N248" i="17" s="1"/>
  <c r="E180" i="17"/>
  <c r="J180" i="17" s="1"/>
  <c r="L180" i="17" s="1"/>
  <c r="N180" i="17" s="1"/>
  <c r="E255" i="17"/>
  <c r="J255" i="17" s="1"/>
  <c r="L255" i="17" s="1"/>
  <c r="N255" i="17" s="1"/>
  <c r="E142" i="17"/>
  <c r="J142" i="17" s="1"/>
  <c r="L142" i="17" s="1"/>
  <c r="N142" i="17" s="1"/>
  <c r="E237" i="17"/>
  <c r="J237" i="17" s="1"/>
  <c r="L237" i="17" s="1"/>
  <c r="N237" i="17" s="1"/>
  <c r="E251" i="17"/>
  <c r="J251" i="17" s="1"/>
  <c r="L251" i="17" s="1"/>
  <c r="N251" i="17" s="1"/>
  <c r="E153" i="17"/>
  <c r="J153" i="17" s="1"/>
  <c r="L153" i="17" s="1"/>
  <c r="N153" i="17" s="1"/>
  <c r="E137" i="17"/>
  <c r="J137" i="17" s="1"/>
  <c r="L137" i="17" s="1"/>
  <c r="N137" i="17" s="1"/>
  <c r="E247" i="17"/>
  <c r="J247" i="17" s="1"/>
  <c r="L247" i="17" s="1"/>
  <c r="N247" i="17" s="1"/>
  <c r="E176" i="17"/>
  <c r="J176" i="17" s="1"/>
  <c r="L176" i="17" s="1"/>
  <c r="N176" i="17" s="1"/>
  <c r="E188" i="17"/>
  <c r="J188" i="17" s="1"/>
  <c r="L188" i="17" s="1"/>
  <c r="N188" i="17" s="1"/>
  <c r="E181" i="17"/>
  <c r="J181" i="17" s="1"/>
  <c r="L181" i="17" s="1"/>
  <c r="N181" i="17" s="1"/>
  <c r="E111" i="17"/>
  <c r="J111" i="17" s="1"/>
  <c r="L111" i="17" s="1"/>
  <c r="N111" i="17" s="1"/>
  <c r="E141" i="17"/>
  <c r="J141" i="17" s="1"/>
  <c r="L141" i="17" s="1"/>
  <c r="N141" i="17" s="1"/>
  <c r="E267" i="17"/>
  <c r="J267" i="17" s="1"/>
  <c r="L267" i="17" s="1"/>
  <c r="N267" i="17" s="1"/>
  <c r="E130" i="17"/>
  <c r="J130" i="17" s="1"/>
  <c r="L130" i="17" s="1"/>
  <c r="N130" i="17" s="1"/>
  <c r="E266" i="17"/>
  <c r="J266" i="17" s="1"/>
  <c r="L266" i="17" s="1"/>
  <c r="N266" i="17" s="1"/>
  <c r="E119" i="17"/>
  <c r="J119" i="17" s="1"/>
  <c r="L119" i="17" s="1"/>
  <c r="N119" i="17" s="1"/>
  <c r="E152" i="17"/>
  <c r="J152" i="17" s="1"/>
  <c r="L152" i="17" s="1"/>
  <c r="N152" i="17" s="1"/>
  <c r="E96" i="17"/>
  <c r="J96" i="17" s="1"/>
  <c r="L96" i="17" s="1"/>
  <c r="N96" i="17" s="1"/>
  <c r="E225" i="17"/>
  <c r="J225" i="17" s="1"/>
  <c r="L225" i="17" s="1"/>
  <c r="N225" i="17" s="1"/>
  <c r="E136" i="17"/>
  <c r="J136" i="17" s="1"/>
  <c r="L136" i="17" s="1"/>
  <c r="N136" i="17" s="1"/>
  <c r="E208" i="17"/>
  <c r="J208" i="17" s="1"/>
  <c r="L208" i="17" s="1"/>
  <c r="N208" i="17" s="1"/>
  <c r="E148" i="17"/>
  <c r="J148" i="17" s="1"/>
  <c r="L148" i="17" s="1"/>
  <c r="N148" i="17" s="1"/>
  <c r="E223" i="17"/>
  <c r="J223" i="17" s="1"/>
  <c r="L223" i="17" s="1"/>
  <c r="N223" i="17" s="1"/>
  <c r="E261" i="17"/>
  <c r="J261" i="17" s="1"/>
  <c r="L261" i="17" s="1"/>
  <c r="N261" i="17" s="1"/>
  <c r="E198" i="17"/>
  <c r="J198" i="17" s="1"/>
  <c r="L198" i="17" s="1"/>
  <c r="N198" i="17" s="1"/>
  <c r="E219" i="17"/>
  <c r="J219" i="17" s="1"/>
  <c r="L219" i="17" s="1"/>
  <c r="N219" i="17" s="1"/>
  <c r="E149" i="17"/>
  <c r="J149" i="17" s="1"/>
  <c r="L149" i="17" s="1"/>
  <c r="N149" i="17" s="1"/>
  <c r="E262" i="17"/>
  <c r="J262" i="17" s="1"/>
  <c r="L262" i="17" s="1"/>
  <c r="N262" i="17" s="1"/>
  <c r="E215" i="17"/>
  <c r="J215" i="17" s="1"/>
  <c r="L215" i="17" s="1"/>
  <c r="N215" i="17" s="1"/>
  <c r="E156" i="17"/>
  <c r="J156" i="17" s="1"/>
  <c r="L156" i="17" s="1"/>
  <c r="N156" i="17" s="1"/>
  <c r="E121" i="17"/>
  <c r="J121" i="17" s="1"/>
  <c r="L121" i="17" s="1"/>
  <c r="N121" i="17" s="1"/>
  <c r="E242" i="17"/>
  <c r="J242" i="17" s="1"/>
  <c r="L242" i="17" s="1"/>
  <c r="N242" i="17" s="1"/>
  <c r="E143" i="17"/>
  <c r="J143" i="17" s="1"/>
  <c r="L143" i="17" s="1"/>
  <c r="N143" i="17" s="1"/>
  <c r="E252" i="17"/>
  <c r="J252" i="17" s="1"/>
  <c r="L252" i="17" s="1"/>
  <c r="N252" i="17" s="1"/>
  <c r="E235" i="17"/>
  <c r="J235" i="17" s="1"/>
  <c r="L235" i="17" s="1"/>
  <c r="N235" i="17" s="1"/>
  <c r="E212" i="17"/>
  <c r="J212" i="17" s="1"/>
  <c r="L212" i="17" s="1"/>
  <c r="N212" i="17" s="1"/>
  <c r="E234" i="17"/>
  <c r="J234" i="17" s="1"/>
  <c r="L234" i="17" s="1"/>
  <c r="N234" i="17" s="1"/>
  <c r="E184" i="17"/>
  <c r="J184" i="17" s="1"/>
  <c r="L184" i="17" s="1"/>
  <c r="N184" i="17" s="1"/>
  <c r="E163" i="17"/>
  <c r="J163" i="17" s="1"/>
  <c r="L163" i="17" s="1"/>
  <c r="N163" i="17" s="1"/>
  <c r="E240" i="17"/>
  <c r="J240" i="17" s="1"/>
  <c r="L240" i="17" s="1"/>
  <c r="N240" i="17" s="1"/>
  <c r="E165" i="17"/>
  <c r="J165" i="17" s="1"/>
  <c r="L165" i="17" s="1"/>
  <c r="N165" i="17" s="1"/>
  <c r="E110" i="17"/>
  <c r="J110" i="17" s="1"/>
  <c r="L110" i="17" s="1"/>
  <c r="N110" i="17" s="1"/>
  <c r="E236" i="17"/>
  <c r="J236" i="17" s="1"/>
  <c r="L236" i="17" s="1"/>
  <c r="N236" i="17" s="1"/>
  <c r="E183" i="17"/>
  <c r="J183" i="17" s="1"/>
  <c r="L183" i="17" s="1"/>
  <c r="N183" i="17" s="1"/>
  <c r="E139" i="17"/>
  <c r="J139" i="17" s="1"/>
  <c r="L139" i="17" s="1"/>
  <c r="N139" i="17" s="1"/>
  <c r="E238" i="17"/>
  <c r="J238" i="17" s="1"/>
  <c r="L238" i="17" s="1"/>
  <c r="N238" i="17" s="1"/>
  <c r="E202" i="17"/>
  <c r="J202" i="17" s="1"/>
  <c r="L202" i="17" s="1"/>
  <c r="N202" i="17" s="1"/>
  <c r="E116" i="17"/>
  <c r="J116" i="17" s="1"/>
  <c r="L116" i="17" s="1"/>
  <c r="N116" i="17" s="1"/>
  <c r="E100" i="17"/>
  <c r="J100" i="17" s="1"/>
  <c r="L100" i="17" s="1"/>
  <c r="N100" i="17" s="1"/>
  <c r="E264" i="17"/>
  <c r="J264" i="17" s="1"/>
  <c r="L264" i="17" s="1"/>
  <c r="N264" i="17" s="1"/>
  <c r="E114" i="17"/>
  <c r="J114" i="17" s="1"/>
  <c r="L114" i="17" s="1"/>
  <c r="N114" i="17" s="1"/>
  <c r="E253" i="17"/>
  <c r="J253" i="17" s="1"/>
  <c r="L253" i="17" s="1"/>
  <c r="N253" i="17" s="1"/>
  <c r="E210" i="17"/>
  <c r="J210" i="17" s="1"/>
  <c r="L210" i="17" s="1"/>
  <c r="N210" i="17" s="1"/>
  <c r="E174" i="17"/>
  <c r="J174" i="17" s="1"/>
  <c r="L174" i="17" s="1"/>
  <c r="N174" i="17" s="1"/>
  <c r="E231" i="17"/>
  <c r="J231" i="17" s="1"/>
  <c r="L231" i="17" s="1"/>
  <c r="N231" i="17" s="1"/>
  <c r="E185" i="17"/>
  <c r="J185" i="17" s="1"/>
  <c r="L185" i="17" s="1"/>
  <c r="N185" i="17" s="1"/>
  <c r="E201" i="17"/>
  <c r="J201" i="17" s="1"/>
  <c r="L201" i="17" s="1"/>
  <c r="N201" i="17" s="1"/>
  <c r="E211" i="17"/>
  <c r="J211" i="17" s="1"/>
  <c r="L211" i="17" s="1"/>
  <c r="N211" i="17" s="1"/>
  <c r="E97" i="17"/>
  <c r="J97" i="17" s="1"/>
  <c r="L97" i="17" s="1"/>
  <c r="N97" i="17" s="1"/>
  <c r="E118" i="17"/>
  <c r="J118" i="17" s="1"/>
  <c r="L118" i="17" s="1"/>
  <c r="N118" i="17" s="1"/>
  <c r="E239" i="17"/>
  <c r="J239" i="17" s="1"/>
  <c r="L239" i="17" s="1"/>
  <c r="N239" i="17" s="1"/>
  <c r="E203" i="17"/>
  <c r="J203" i="17" s="1"/>
  <c r="L203" i="17" s="1"/>
  <c r="N203" i="17" s="1"/>
  <c r="E167" i="17"/>
  <c r="J167" i="17" s="1"/>
  <c r="L167" i="17" s="1"/>
  <c r="N167" i="17" s="1"/>
  <c r="E228" i="17"/>
  <c r="J228" i="17" s="1"/>
  <c r="L228" i="17" s="1"/>
  <c r="N228" i="17" s="1"/>
  <c r="E128" i="17"/>
  <c r="J128" i="17" s="1"/>
  <c r="L128" i="17" s="1"/>
  <c r="N128" i="17" s="1"/>
  <c r="E161" i="17"/>
  <c r="J161" i="17" s="1"/>
  <c r="L161" i="17" s="1"/>
  <c r="N161" i="17" s="1"/>
  <c r="E243" i="17"/>
  <c r="J243" i="17" s="1"/>
  <c r="L243" i="17" s="1"/>
  <c r="N243" i="17" s="1"/>
  <c r="E101" i="17"/>
  <c r="J101" i="17" s="1"/>
  <c r="L101" i="17" s="1"/>
  <c r="N101" i="17" s="1"/>
  <c r="E175" i="17"/>
  <c r="J175" i="17" s="1"/>
  <c r="L175" i="17" s="1"/>
  <c r="N175" i="17" s="1"/>
  <c r="E157" i="17"/>
  <c r="J157" i="17" s="1"/>
  <c r="L157" i="17" s="1"/>
  <c r="N157" i="17" s="1"/>
  <c r="E169" i="17"/>
  <c r="J169" i="17" s="1"/>
  <c r="L169" i="17" s="1"/>
  <c r="N169" i="17" s="1"/>
  <c r="E257" i="17"/>
  <c r="J257" i="17" s="1"/>
  <c r="L257" i="17" s="1"/>
  <c r="N257" i="17" s="1"/>
  <c r="E226" i="17"/>
  <c r="J226" i="17" s="1"/>
  <c r="L226" i="17" s="1"/>
  <c r="N226" i="17" s="1"/>
  <c r="E123" i="17"/>
  <c r="J123" i="17" s="1"/>
  <c r="L123" i="17" s="1"/>
  <c r="N123" i="17" s="1"/>
  <c r="E122" i="17"/>
  <c r="J122" i="17" s="1"/>
  <c r="L122" i="17" s="1"/>
  <c r="N122" i="17" s="1"/>
  <c r="E107" i="17"/>
  <c r="J107" i="17" s="1"/>
  <c r="L107" i="17" s="1"/>
  <c r="N107" i="17" s="1"/>
  <c r="J95" i="17"/>
  <c r="L95" i="17" s="1"/>
  <c r="N95" i="17" s="1"/>
  <c r="E98" i="17"/>
  <c r="J98" i="17" s="1"/>
  <c r="L98" i="17" s="1"/>
  <c r="N98" i="17" s="1"/>
  <c r="E229" i="17"/>
  <c r="J229" i="17" s="1"/>
  <c r="L229" i="17" s="1"/>
  <c r="N229" i="17" s="1"/>
  <c r="E108" i="17"/>
  <c r="J108" i="17" s="1"/>
  <c r="L108" i="17" s="1"/>
  <c r="N108" i="17" s="1"/>
  <c r="E162" i="17"/>
  <c r="J162" i="17" s="1"/>
  <c r="L162" i="17" s="1"/>
  <c r="N162" i="17" s="1"/>
  <c r="E222" i="17"/>
  <c r="J222" i="17" s="1"/>
  <c r="L222" i="17" s="1"/>
  <c r="N222" i="17" s="1"/>
  <c r="E227" i="17"/>
  <c r="J227" i="17" s="1"/>
  <c r="L227" i="17" s="1"/>
  <c r="N227" i="17" s="1"/>
  <c r="E259" i="17"/>
  <c r="J259" i="17" s="1"/>
  <c r="L259" i="17" s="1"/>
  <c r="N259" i="17" s="1"/>
  <c r="E197" i="17"/>
  <c r="J197" i="17" s="1"/>
  <c r="L197" i="17" s="1"/>
  <c r="N197" i="17" s="1"/>
  <c r="E217" i="17"/>
  <c r="J217" i="17" s="1"/>
  <c r="L217" i="17" s="1"/>
  <c r="N217" i="17" s="1"/>
  <c r="E117" i="17"/>
  <c r="J117" i="17" s="1"/>
  <c r="L117" i="17" s="1"/>
  <c r="N117" i="17" s="1"/>
  <c r="E177" i="17"/>
  <c r="J177" i="17" s="1"/>
  <c r="L177" i="17" s="1"/>
  <c r="N177" i="17" s="1"/>
  <c r="E191" i="17"/>
  <c r="J191" i="17" s="1"/>
  <c r="L191" i="17" s="1"/>
  <c r="N191" i="17" s="1"/>
  <c r="E158" i="17"/>
  <c r="J158" i="17" s="1"/>
  <c r="L158" i="17" s="1"/>
  <c r="N158" i="17" s="1"/>
  <c r="E218" i="17"/>
  <c r="J218" i="17" s="1"/>
  <c r="L218" i="17" s="1"/>
  <c r="N218" i="17" s="1"/>
  <c r="E246" i="17"/>
  <c r="J246" i="17" s="1"/>
  <c r="L246" i="17" s="1"/>
  <c r="N246" i="17" s="1"/>
  <c r="E109" i="17"/>
  <c r="J109" i="17" s="1"/>
  <c r="L109" i="17" s="1"/>
  <c r="N109" i="17" s="1"/>
  <c r="E230" i="17"/>
  <c r="J230" i="17" s="1"/>
  <c r="L230" i="17" s="1"/>
  <c r="N230" i="17" s="1"/>
  <c r="E244" i="17"/>
  <c r="J244" i="17" s="1"/>
  <c r="L244" i="17" s="1"/>
  <c r="N244" i="17" s="1"/>
  <c r="E150" i="17"/>
  <c r="J150" i="17" s="1"/>
  <c r="L150" i="17" s="1"/>
  <c r="N150" i="17" s="1"/>
  <c r="E166" i="17"/>
  <c r="J166" i="17" s="1"/>
  <c r="L166" i="17" s="1"/>
  <c r="N166" i="17" s="1"/>
  <c r="E138" i="17"/>
  <c r="J138" i="17" s="1"/>
  <c r="L138" i="17" s="1"/>
  <c r="N138" i="17" s="1"/>
  <c r="E172" i="17"/>
  <c r="J172" i="17" s="1"/>
  <c r="L172" i="17" s="1"/>
  <c r="N172" i="17" s="1"/>
  <c r="E132" i="17"/>
  <c r="J132" i="17" s="1"/>
  <c r="L132" i="17" s="1"/>
  <c r="N132" i="17" s="1"/>
  <c r="E221" i="17"/>
  <c r="J221" i="17" s="1"/>
  <c r="L221" i="17" s="1"/>
  <c r="N221" i="17" s="1"/>
  <c r="E154" i="17"/>
  <c r="J154" i="17" s="1"/>
  <c r="L154" i="17" s="1"/>
  <c r="N154" i="17" s="1"/>
  <c r="E187" i="17"/>
  <c r="J187" i="17" s="1"/>
  <c r="L187" i="17" s="1"/>
  <c r="N187" i="17" s="1"/>
  <c r="J89" i="11"/>
  <c r="I15" i="41" s="1"/>
  <c r="E188" i="6"/>
  <c r="J188" i="6" s="1"/>
  <c r="L188" i="6" s="1"/>
  <c r="N188" i="6" s="1"/>
  <c r="E266" i="6"/>
  <c r="J266" i="6" s="1"/>
  <c r="L266" i="6" s="1"/>
  <c r="N266" i="6" s="1"/>
  <c r="E212" i="6"/>
  <c r="J212" i="6" s="1"/>
  <c r="L212" i="6" s="1"/>
  <c r="N212" i="6" s="1"/>
  <c r="J95" i="6"/>
  <c r="L95" i="6" s="1"/>
  <c r="N95" i="6" s="1"/>
  <c r="E232" i="6"/>
  <c r="J232" i="6" s="1"/>
  <c r="L232" i="6" s="1"/>
  <c r="N232" i="6" s="1"/>
  <c r="E206" i="6"/>
  <c r="J206" i="6" s="1"/>
  <c r="L206" i="6" s="1"/>
  <c r="N206" i="6" s="1"/>
  <c r="E229" i="6"/>
  <c r="J229" i="6" s="1"/>
  <c r="L229" i="6" s="1"/>
  <c r="N229" i="6" s="1"/>
  <c r="E199" i="6"/>
  <c r="J199" i="6" s="1"/>
  <c r="L199" i="6" s="1"/>
  <c r="N199" i="6" s="1"/>
  <c r="E130" i="6"/>
  <c r="J130" i="6" s="1"/>
  <c r="L130" i="6" s="1"/>
  <c r="N130" i="6" s="1"/>
  <c r="E179" i="6"/>
  <c r="J179" i="6" s="1"/>
  <c r="L179" i="6" s="1"/>
  <c r="N179" i="6" s="1"/>
  <c r="E225" i="6"/>
  <c r="J225" i="6" s="1"/>
  <c r="L225" i="6" s="1"/>
  <c r="N225" i="6" s="1"/>
  <c r="E195" i="6"/>
  <c r="J195" i="6" s="1"/>
  <c r="L195" i="6" s="1"/>
  <c r="N195" i="6" s="1"/>
  <c r="E126" i="6"/>
  <c r="J126" i="6" s="1"/>
  <c r="L126" i="6" s="1"/>
  <c r="N126" i="6" s="1"/>
  <c r="E254" i="6"/>
  <c r="J254" i="6" s="1"/>
  <c r="L254" i="6" s="1"/>
  <c r="N254" i="6" s="1"/>
  <c r="E140" i="6"/>
  <c r="J140" i="6" s="1"/>
  <c r="L140" i="6" s="1"/>
  <c r="N140" i="6" s="1"/>
  <c r="E119" i="6"/>
  <c r="J119" i="6" s="1"/>
  <c r="L119" i="6" s="1"/>
  <c r="N119" i="6" s="1"/>
  <c r="E200" i="6"/>
  <c r="J200" i="6" s="1"/>
  <c r="L200" i="6" s="1"/>
  <c r="N200" i="6" s="1"/>
  <c r="E185" i="6"/>
  <c r="J185" i="6" s="1"/>
  <c r="L185" i="6" s="1"/>
  <c r="N185" i="6" s="1"/>
  <c r="E155" i="6"/>
  <c r="J155" i="6" s="1"/>
  <c r="L155" i="6" s="1"/>
  <c r="N155" i="6" s="1"/>
  <c r="E192" i="6"/>
  <c r="J192" i="6" s="1"/>
  <c r="L192" i="6" s="1"/>
  <c r="N192" i="6" s="1"/>
  <c r="E146" i="6"/>
  <c r="J146" i="6" s="1"/>
  <c r="L146" i="6" s="1"/>
  <c r="N146" i="6" s="1"/>
  <c r="E175" i="6"/>
  <c r="J175" i="6" s="1"/>
  <c r="L175" i="6" s="1"/>
  <c r="N175" i="6" s="1"/>
  <c r="E153" i="6"/>
  <c r="J153" i="6" s="1"/>
  <c r="L153" i="6" s="1"/>
  <c r="N153" i="6" s="1"/>
  <c r="E234" i="6"/>
  <c r="J234" i="6" s="1"/>
  <c r="L234" i="6" s="1"/>
  <c r="N234" i="6" s="1"/>
  <c r="E120" i="6"/>
  <c r="J120" i="6" s="1"/>
  <c r="L120" i="6" s="1"/>
  <c r="N120" i="6" s="1"/>
  <c r="E103" i="6"/>
  <c r="J103" i="6" s="1"/>
  <c r="L103" i="6" s="1"/>
  <c r="N103" i="6" s="1"/>
  <c r="E135" i="6"/>
  <c r="J135" i="6" s="1"/>
  <c r="L135" i="6" s="1"/>
  <c r="N135" i="6" s="1"/>
  <c r="E207" i="6"/>
  <c r="J207" i="6" s="1"/>
  <c r="L207" i="6" s="1"/>
  <c r="N207" i="6" s="1"/>
  <c r="E197" i="6"/>
  <c r="J197" i="6" s="1"/>
  <c r="L197" i="6" s="1"/>
  <c r="N197" i="6" s="1"/>
  <c r="E167" i="6"/>
  <c r="J167" i="6" s="1"/>
  <c r="L167" i="6" s="1"/>
  <c r="N167" i="6" s="1"/>
  <c r="E98" i="6"/>
  <c r="J98" i="6" s="1"/>
  <c r="L98" i="6" s="1"/>
  <c r="N98" i="6" s="1"/>
  <c r="E204" i="6"/>
  <c r="J204" i="6" s="1"/>
  <c r="L204" i="6" s="1"/>
  <c r="N204" i="6" s="1"/>
  <c r="E193" i="6"/>
  <c r="J193" i="6" s="1"/>
  <c r="L193" i="6" s="1"/>
  <c r="N193" i="6" s="1"/>
  <c r="E163" i="6"/>
  <c r="J163" i="6" s="1"/>
  <c r="L163" i="6" s="1"/>
  <c r="N163" i="6" s="1"/>
  <c r="E256" i="6"/>
  <c r="J256" i="6" s="1"/>
  <c r="L256" i="6" s="1"/>
  <c r="N256" i="6" s="1"/>
  <c r="E222" i="6"/>
  <c r="J222" i="6" s="1"/>
  <c r="L222" i="6" s="1"/>
  <c r="N222" i="6" s="1"/>
  <c r="E108" i="6"/>
  <c r="J108" i="6" s="1"/>
  <c r="L108" i="6" s="1"/>
  <c r="N108" i="6" s="1"/>
  <c r="E182" i="6"/>
  <c r="J182" i="6" s="1"/>
  <c r="L182" i="6" s="1"/>
  <c r="N182" i="6" s="1"/>
  <c r="E143" i="6"/>
  <c r="J143" i="6" s="1"/>
  <c r="L143" i="6" s="1"/>
  <c r="N143" i="6" s="1"/>
  <c r="E250" i="6"/>
  <c r="J250" i="6" s="1"/>
  <c r="L250" i="6" s="1"/>
  <c r="N250" i="6" s="1"/>
  <c r="E136" i="6"/>
  <c r="J136" i="6" s="1"/>
  <c r="L136" i="6" s="1"/>
  <c r="N136" i="6" s="1"/>
  <c r="E127" i="6"/>
  <c r="J127" i="6" s="1"/>
  <c r="L127" i="6" s="1"/>
  <c r="N127" i="6" s="1"/>
  <c r="E147" i="6"/>
  <c r="J147" i="6" s="1"/>
  <c r="L147" i="6" s="1"/>
  <c r="N147" i="6" s="1"/>
  <c r="E240" i="6"/>
  <c r="J240" i="6" s="1"/>
  <c r="L240" i="6" s="1"/>
  <c r="N240" i="6" s="1"/>
  <c r="E184" i="6"/>
  <c r="J184" i="6" s="1"/>
  <c r="L184" i="6" s="1"/>
  <c r="N184" i="6" s="1"/>
  <c r="E202" i="6"/>
  <c r="J202" i="6" s="1"/>
  <c r="L202" i="6" s="1"/>
  <c r="N202" i="6" s="1"/>
  <c r="E208" i="6"/>
  <c r="J208" i="6" s="1"/>
  <c r="L208" i="6" s="1"/>
  <c r="N208" i="6" s="1"/>
  <c r="E216" i="6"/>
  <c r="J216" i="6" s="1"/>
  <c r="L216" i="6" s="1"/>
  <c r="N216" i="6" s="1"/>
  <c r="E209" i="6"/>
  <c r="J209" i="6" s="1"/>
  <c r="L209" i="6" s="1"/>
  <c r="N209" i="6" s="1"/>
  <c r="E244" i="6"/>
  <c r="J244" i="6" s="1"/>
  <c r="L244" i="6" s="1"/>
  <c r="N244" i="6" s="1"/>
  <c r="E262" i="6"/>
  <c r="J262" i="6" s="1"/>
  <c r="L262" i="6" s="1"/>
  <c r="N262" i="6" s="1"/>
  <c r="E180" i="6"/>
  <c r="J180" i="6" s="1"/>
  <c r="L180" i="6" s="1"/>
  <c r="N180" i="6" s="1"/>
  <c r="E245" i="6"/>
  <c r="J245" i="6" s="1"/>
  <c r="L245" i="6" s="1"/>
  <c r="N245" i="6" s="1"/>
  <c r="E110" i="6"/>
  <c r="J110" i="6" s="1"/>
  <c r="L110" i="6" s="1"/>
  <c r="N110" i="6" s="1"/>
  <c r="E258" i="6"/>
  <c r="J258" i="6" s="1"/>
  <c r="L258" i="6" s="1"/>
  <c r="N258" i="6" s="1"/>
  <c r="E156" i="6"/>
  <c r="J156" i="6" s="1"/>
  <c r="L156" i="6" s="1"/>
  <c r="N156" i="6" s="1"/>
  <c r="E111" i="6"/>
  <c r="J111" i="6" s="1"/>
  <c r="L111" i="6" s="1"/>
  <c r="N111" i="6" s="1"/>
  <c r="E190" i="6"/>
  <c r="J190" i="6" s="1"/>
  <c r="L190" i="6" s="1"/>
  <c r="N190" i="6" s="1"/>
  <c r="E144" i="6"/>
  <c r="J144" i="6" s="1"/>
  <c r="L144" i="6" s="1"/>
  <c r="N144" i="6" s="1"/>
  <c r="E132" i="6"/>
  <c r="J132" i="6" s="1"/>
  <c r="L132" i="6" s="1"/>
  <c r="N132" i="6" s="1"/>
  <c r="E174" i="6"/>
  <c r="J174" i="6" s="1"/>
  <c r="L174" i="6" s="1"/>
  <c r="N174" i="6" s="1"/>
  <c r="E218" i="6"/>
  <c r="J218" i="6" s="1"/>
  <c r="L218" i="6" s="1"/>
  <c r="N218" i="6" s="1"/>
  <c r="E104" i="6"/>
  <c r="J104" i="6" s="1"/>
  <c r="L104" i="6" s="1"/>
  <c r="N104" i="6" s="1"/>
  <c r="E161" i="6"/>
  <c r="J161" i="6" s="1"/>
  <c r="L161" i="6" s="1"/>
  <c r="N161" i="6" s="1"/>
  <c r="E117" i="6"/>
  <c r="J117" i="6" s="1"/>
  <c r="L117" i="6" s="1"/>
  <c r="N117" i="6" s="1"/>
  <c r="E160" i="6"/>
  <c r="J160" i="6" s="1"/>
  <c r="L160" i="6" s="1"/>
  <c r="N160" i="6" s="1"/>
  <c r="E265" i="6"/>
  <c r="J265" i="6" s="1"/>
  <c r="L265" i="6" s="1"/>
  <c r="N265" i="6" s="1"/>
  <c r="E235" i="6"/>
  <c r="J235" i="6" s="1"/>
  <c r="L235" i="6" s="1"/>
  <c r="N235" i="6" s="1"/>
  <c r="E148" i="6"/>
  <c r="J148" i="6" s="1"/>
  <c r="L148" i="6" s="1"/>
  <c r="N148" i="6" s="1"/>
  <c r="E215" i="6"/>
  <c r="J215" i="6" s="1"/>
  <c r="L215" i="6" s="1"/>
  <c r="N215" i="6" s="1"/>
  <c r="E96" i="6"/>
  <c r="J96" i="6" s="1"/>
  <c r="L96" i="6" s="1"/>
  <c r="N96" i="6" s="1"/>
  <c r="E115" i="6"/>
  <c r="J115" i="6" s="1"/>
  <c r="L115" i="6" s="1"/>
  <c r="N115" i="6" s="1"/>
  <c r="E166" i="6"/>
  <c r="J166" i="6" s="1"/>
  <c r="L166" i="6" s="1"/>
  <c r="N166" i="6" s="1"/>
  <c r="E137" i="6"/>
  <c r="J137" i="6" s="1"/>
  <c r="L137" i="6" s="1"/>
  <c r="N137" i="6" s="1"/>
  <c r="E248" i="6"/>
  <c r="J248" i="6" s="1"/>
  <c r="L248" i="6" s="1"/>
  <c r="N248" i="6" s="1"/>
  <c r="E165" i="6"/>
  <c r="J165" i="6" s="1"/>
  <c r="L165" i="6" s="1"/>
  <c r="N165" i="6" s="1"/>
  <c r="E162" i="6"/>
  <c r="J162" i="6" s="1"/>
  <c r="L162" i="6" s="1"/>
  <c r="N162" i="6" s="1"/>
  <c r="E133" i="6"/>
  <c r="J133" i="6" s="1"/>
  <c r="L133" i="6" s="1"/>
  <c r="N133" i="6" s="1"/>
  <c r="E253" i="6"/>
  <c r="J253" i="6" s="1"/>
  <c r="L253" i="6" s="1"/>
  <c r="N253" i="6" s="1"/>
  <c r="E223" i="6"/>
  <c r="J223" i="6" s="1"/>
  <c r="L223" i="6" s="1"/>
  <c r="N223" i="6" s="1"/>
  <c r="E228" i="6"/>
  <c r="J228" i="6" s="1"/>
  <c r="L228" i="6" s="1"/>
  <c r="N228" i="6" s="1"/>
  <c r="E242" i="6"/>
  <c r="J242" i="6" s="1"/>
  <c r="L242" i="6" s="1"/>
  <c r="N242" i="6" s="1"/>
  <c r="E139" i="6"/>
  <c r="J139" i="6" s="1"/>
  <c r="L139" i="6" s="1"/>
  <c r="N139" i="6" s="1"/>
  <c r="E251" i="6"/>
  <c r="J251" i="6" s="1"/>
  <c r="L251" i="6" s="1"/>
  <c r="N251" i="6" s="1"/>
  <c r="E264" i="6"/>
  <c r="J264" i="6" s="1"/>
  <c r="L264" i="6" s="1"/>
  <c r="N264" i="6" s="1"/>
  <c r="E151" i="6"/>
  <c r="J151" i="6" s="1"/>
  <c r="L151" i="6" s="1"/>
  <c r="N151" i="6" s="1"/>
  <c r="E205" i="6"/>
  <c r="J205" i="6" s="1"/>
  <c r="L205" i="6" s="1"/>
  <c r="N205" i="6" s="1"/>
  <c r="E170" i="6"/>
  <c r="J170" i="6" s="1"/>
  <c r="L170" i="6" s="1"/>
  <c r="N170" i="6" s="1"/>
  <c r="E181" i="6"/>
  <c r="J181" i="6" s="1"/>
  <c r="L181" i="6" s="1"/>
  <c r="N181" i="6" s="1"/>
  <c r="E113" i="6"/>
  <c r="J113" i="6" s="1"/>
  <c r="L113" i="6" s="1"/>
  <c r="N113" i="6" s="1"/>
  <c r="E116" i="6"/>
  <c r="J116" i="6" s="1"/>
  <c r="L116" i="6" s="1"/>
  <c r="N116" i="6" s="1"/>
  <c r="E237" i="6"/>
  <c r="J237" i="6" s="1"/>
  <c r="L237" i="6" s="1"/>
  <c r="N237" i="6" s="1"/>
  <c r="E158" i="6"/>
  <c r="J158" i="6" s="1"/>
  <c r="L158" i="6" s="1"/>
  <c r="N158" i="6" s="1"/>
  <c r="E169" i="6"/>
  <c r="J169" i="6" s="1"/>
  <c r="L169" i="6" s="1"/>
  <c r="N169" i="6" s="1"/>
  <c r="E186" i="6"/>
  <c r="J186" i="6" s="1"/>
  <c r="L186" i="6" s="1"/>
  <c r="N186" i="6" s="1"/>
  <c r="E246" i="6"/>
  <c r="J246" i="6" s="1"/>
  <c r="L246" i="6" s="1"/>
  <c r="N246" i="6" s="1"/>
  <c r="E149" i="6"/>
  <c r="J149" i="6" s="1"/>
  <c r="L149" i="6" s="1"/>
  <c r="N149" i="6" s="1"/>
  <c r="E259" i="6"/>
  <c r="J259" i="6" s="1"/>
  <c r="L259" i="6" s="1"/>
  <c r="N259" i="6" s="1"/>
  <c r="E267" i="6"/>
  <c r="J267" i="6" s="1"/>
  <c r="L267" i="6" s="1"/>
  <c r="N267" i="6" s="1"/>
  <c r="E214" i="6"/>
  <c r="J214" i="6" s="1"/>
  <c r="L214" i="6" s="1"/>
  <c r="N214" i="6" s="1"/>
  <c r="E138" i="6"/>
  <c r="J138" i="6" s="1"/>
  <c r="L138" i="6" s="1"/>
  <c r="N138" i="6" s="1"/>
  <c r="E176" i="6"/>
  <c r="J176" i="6" s="1"/>
  <c r="L176" i="6" s="1"/>
  <c r="N176" i="6" s="1"/>
  <c r="E142" i="6"/>
  <c r="J142" i="6" s="1"/>
  <c r="L142" i="6" s="1"/>
  <c r="N142" i="6" s="1"/>
  <c r="E168" i="6"/>
  <c r="J168" i="6" s="1"/>
  <c r="L168" i="6" s="1"/>
  <c r="N168" i="6" s="1"/>
  <c r="E255" i="6"/>
  <c r="J255" i="6" s="1"/>
  <c r="L255" i="6" s="1"/>
  <c r="N255" i="6" s="1"/>
  <c r="E241" i="6"/>
  <c r="J241" i="6" s="1"/>
  <c r="L241" i="6" s="1"/>
  <c r="N241" i="6" s="1"/>
  <c r="E154" i="6"/>
  <c r="J154" i="6" s="1"/>
  <c r="L154" i="6" s="1"/>
  <c r="N154" i="6" s="1"/>
  <c r="E150" i="6"/>
  <c r="J150" i="6" s="1"/>
  <c r="L150" i="6" s="1"/>
  <c r="N150" i="6" s="1"/>
  <c r="E172" i="6"/>
  <c r="J172" i="6" s="1"/>
  <c r="L172" i="6" s="1"/>
  <c r="N172" i="6" s="1"/>
  <c r="E124" i="6"/>
  <c r="J124" i="6" s="1"/>
  <c r="L124" i="6" s="1"/>
  <c r="N124" i="6" s="1"/>
  <c r="E134" i="6"/>
  <c r="J134" i="6" s="1"/>
  <c r="L134" i="6" s="1"/>
  <c r="N134" i="6" s="1"/>
  <c r="E221" i="6"/>
  <c r="J221" i="6" s="1"/>
  <c r="L221" i="6" s="1"/>
  <c r="N221" i="6" s="1"/>
  <c r="E203" i="6"/>
  <c r="J203" i="6" s="1"/>
  <c r="L203" i="6" s="1"/>
  <c r="N203" i="6" s="1"/>
  <c r="E183" i="6"/>
  <c r="J183" i="6" s="1"/>
  <c r="L183" i="6" s="1"/>
  <c r="N183" i="6" s="1"/>
  <c r="E220" i="6"/>
  <c r="J220" i="6" s="1"/>
  <c r="L220" i="6" s="1"/>
  <c r="N220" i="6" s="1"/>
  <c r="E105" i="6"/>
  <c r="J105" i="6" s="1"/>
  <c r="L105" i="6" s="1"/>
  <c r="N105" i="6" s="1"/>
  <c r="E123" i="6"/>
  <c r="J123" i="6" s="1"/>
  <c r="L123" i="6" s="1"/>
  <c r="N123" i="6" s="1"/>
  <c r="E101" i="6"/>
  <c r="J101" i="6" s="1"/>
  <c r="L101" i="6" s="1"/>
  <c r="N101" i="6" s="1"/>
  <c r="E191" i="6"/>
  <c r="J191" i="6" s="1"/>
  <c r="L191" i="6" s="1"/>
  <c r="N191" i="6" s="1"/>
  <c r="E243" i="6"/>
  <c r="J243" i="6" s="1"/>
  <c r="L243" i="6" s="1"/>
  <c r="N243" i="6" s="1"/>
  <c r="E219" i="6"/>
  <c r="J219" i="6" s="1"/>
  <c r="L219" i="6" s="1"/>
  <c r="N219" i="6" s="1"/>
  <c r="E236" i="6"/>
  <c r="J236" i="6" s="1"/>
  <c r="L236" i="6" s="1"/>
  <c r="N236" i="6" s="1"/>
  <c r="E152" i="6"/>
  <c r="J152" i="6" s="1"/>
  <c r="L152" i="6" s="1"/>
  <c r="N152" i="6" s="1"/>
  <c r="E252" i="6"/>
  <c r="J252" i="6" s="1"/>
  <c r="L252" i="6" s="1"/>
  <c r="N252" i="6" s="1"/>
  <c r="E171" i="6"/>
  <c r="J171" i="6" s="1"/>
  <c r="L171" i="6" s="1"/>
  <c r="N171" i="6" s="1"/>
  <c r="E100" i="6"/>
  <c r="J100" i="6" s="1"/>
  <c r="L100" i="6" s="1"/>
  <c r="N100" i="6" s="1"/>
  <c r="E261" i="6"/>
  <c r="J261" i="6" s="1"/>
  <c r="L261" i="6" s="1"/>
  <c r="N261" i="6" s="1"/>
  <c r="E145" i="6"/>
  <c r="J145" i="6" s="1"/>
  <c r="L145" i="6" s="1"/>
  <c r="N145" i="6" s="1"/>
  <c r="E257" i="6"/>
  <c r="J257" i="6" s="1"/>
  <c r="L257" i="6" s="1"/>
  <c r="N257" i="6" s="1"/>
  <c r="E260" i="6"/>
  <c r="J260" i="6" s="1"/>
  <c r="L260" i="6" s="1"/>
  <c r="N260" i="6" s="1"/>
  <c r="E159" i="6"/>
  <c r="J159" i="6" s="1"/>
  <c r="L159" i="6" s="1"/>
  <c r="N159" i="6" s="1"/>
  <c r="E128" i="6"/>
  <c r="J128" i="6" s="1"/>
  <c r="L128" i="6" s="1"/>
  <c r="N128" i="6" s="1"/>
  <c r="E187" i="6"/>
  <c r="J187" i="6" s="1"/>
  <c r="L187" i="6" s="1"/>
  <c r="N187" i="6" s="1"/>
  <c r="E114" i="6"/>
  <c r="J114" i="6" s="1"/>
  <c r="L114" i="6" s="1"/>
  <c r="N114" i="6" s="1"/>
  <c r="E226" i="6"/>
  <c r="J226" i="6" s="1"/>
  <c r="L226" i="6" s="1"/>
  <c r="N226" i="6" s="1"/>
  <c r="E263" i="6"/>
  <c r="J263" i="6" s="1"/>
  <c r="L263" i="6" s="1"/>
  <c r="N263" i="6" s="1"/>
  <c r="E196" i="6"/>
  <c r="J196" i="6" s="1"/>
  <c r="L196" i="6" s="1"/>
  <c r="N196" i="6" s="1"/>
  <c r="E107" i="6"/>
  <c r="J107" i="6" s="1"/>
  <c r="L107" i="6" s="1"/>
  <c r="N107" i="6" s="1"/>
  <c r="E141" i="6"/>
  <c r="J141" i="6" s="1"/>
  <c r="L141" i="6" s="1"/>
  <c r="N141" i="6" s="1"/>
  <c r="E210" i="6"/>
  <c r="J210" i="6" s="1"/>
  <c r="L210" i="6" s="1"/>
  <c r="N210" i="6" s="1"/>
  <c r="E230" i="6"/>
  <c r="J230" i="6" s="1"/>
  <c r="L230" i="6" s="1"/>
  <c r="N230" i="6" s="1"/>
  <c r="E247" i="6"/>
  <c r="J247" i="6" s="1"/>
  <c r="L247" i="6" s="1"/>
  <c r="N247" i="6" s="1"/>
  <c r="E213" i="6"/>
  <c r="J213" i="6" s="1"/>
  <c r="L213" i="6" s="1"/>
  <c r="N213" i="6" s="1"/>
  <c r="E129" i="6"/>
  <c r="J129" i="6" s="1"/>
  <c r="L129" i="6" s="1"/>
  <c r="N129" i="6" s="1"/>
  <c r="E268" i="6"/>
  <c r="J268" i="6" s="1"/>
  <c r="L268" i="6" s="1"/>
  <c r="N268" i="6" s="1"/>
  <c r="E233" i="6"/>
  <c r="J233" i="6" s="1"/>
  <c r="L233" i="6" s="1"/>
  <c r="N233" i="6" s="1"/>
  <c r="E249" i="6"/>
  <c r="J249" i="6" s="1"/>
  <c r="L249" i="6" s="1"/>
  <c r="N249" i="6" s="1"/>
  <c r="E164" i="6"/>
  <c r="J164" i="6" s="1"/>
  <c r="L164" i="6" s="1"/>
  <c r="N164" i="6" s="1"/>
  <c r="E109" i="6"/>
  <c r="J109" i="6" s="1"/>
  <c r="L109" i="6" s="1"/>
  <c r="N109" i="6" s="1"/>
  <c r="E211" i="6"/>
  <c r="J211" i="6" s="1"/>
  <c r="L211" i="6" s="1"/>
  <c r="N211" i="6" s="1"/>
  <c r="E198" i="6"/>
  <c r="J198" i="6" s="1"/>
  <c r="L198" i="6" s="1"/>
  <c r="N198" i="6" s="1"/>
  <c r="E121" i="6"/>
  <c r="J121" i="6" s="1"/>
  <c r="L121" i="6" s="1"/>
  <c r="N121" i="6" s="1"/>
  <c r="E194" i="6"/>
  <c r="J194" i="6" s="1"/>
  <c r="L194" i="6" s="1"/>
  <c r="N194" i="6" s="1"/>
  <c r="E131" i="6"/>
  <c r="J131" i="6" s="1"/>
  <c r="L131" i="6" s="1"/>
  <c r="N131" i="6" s="1"/>
  <c r="E97" i="6"/>
  <c r="J97" i="6" s="1"/>
  <c r="L97" i="6" s="1"/>
  <c r="N97" i="6" s="1"/>
  <c r="E106" i="6"/>
  <c r="J106" i="6" s="1"/>
  <c r="L106" i="6" s="1"/>
  <c r="N106" i="6" s="1"/>
  <c r="E125" i="6"/>
  <c r="J125" i="6" s="1"/>
  <c r="L125" i="6" s="1"/>
  <c r="N125" i="6" s="1"/>
  <c r="E99" i="6"/>
  <c r="J99" i="6" s="1"/>
  <c r="L99" i="6" s="1"/>
  <c r="N99" i="6" s="1"/>
  <c r="E177" i="6"/>
  <c r="J177" i="6" s="1"/>
  <c r="L177" i="6" s="1"/>
  <c r="N177" i="6" s="1"/>
  <c r="E122" i="6"/>
  <c r="J122" i="6" s="1"/>
  <c r="L122" i="6" s="1"/>
  <c r="N122" i="6" s="1"/>
  <c r="E201" i="6"/>
  <c r="J201" i="6" s="1"/>
  <c r="L201" i="6" s="1"/>
  <c r="N201" i="6" s="1"/>
  <c r="E102" i="6"/>
  <c r="J102" i="6" s="1"/>
  <c r="L102" i="6" s="1"/>
  <c r="N102" i="6" s="1"/>
  <c r="E173" i="6"/>
  <c r="J173" i="6" s="1"/>
  <c r="L173" i="6" s="1"/>
  <c r="N173" i="6" s="1"/>
  <c r="E231" i="6"/>
  <c r="J231" i="6" s="1"/>
  <c r="L231" i="6" s="1"/>
  <c r="N231" i="6" s="1"/>
  <c r="E178" i="6"/>
  <c r="J178" i="6" s="1"/>
  <c r="L178" i="6" s="1"/>
  <c r="N178" i="6" s="1"/>
  <c r="E227" i="6"/>
  <c r="J227" i="6" s="1"/>
  <c r="L227" i="6" s="1"/>
  <c r="N227" i="6" s="1"/>
  <c r="E189" i="6"/>
  <c r="J189" i="6" s="1"/>
  <c r="L189" i="6" s="1"/>
  <c r="N189" i="6" s="1"/>
  <c r="E224" i="6"/>
  <c r="J224" i="6" s="1"/>
  <c r="L224" i="6" s="1"/>
  <c r="N224" i="6" s="1"/>
  <c r="E217" i="6"/>
  <c r="J217" i="6" s="1"/>
  <c r="L217" i="6" s="1"/>
  <c r="N217" i="6" s="1"/>
  <c r="E118" i="6"/>
  <c r="J118" i="6" s="1"/>
  <c r="L118" i="6" s="1"/>
  <c r="N118" i="6" s="1"/>
  <c r="E239" i="6"/>
  <c r="J239" i="6" s="1"/>
  <c r="L239" i="6" s="1"/>
  <c r="N239" i="6" s="1"/>
  <c r="E112" i="6"/>
  <c r="J112" i="6" s="1"/>
  <c r="L112" i="6" s="1"/>
  <c r="N112" i="6" s="1"/>
  <c r="E157" i="6"/>
  <c r="J157" i="6" s="1"/>
  <c r="L157" i="6" s="1"/>
  <c r="N157" i="6" s="1"/>
  <c r="E238" i="6"/>
  <c r="J238" i="6" s="1"/>
  <c r="L238" i="6" s="1"/>
  <c r="N238" i="6" s="1"/>
  <c r="J89" i="13"/>
  <c r="I13" i="41" s="1"/>
  <c r="J89" i="39"/>
  <c r="I44" i="41" s="1"/>
  <c r="J89" i="38"/>
  <c r="I43" i="41" s="1"/>
  <c r="J89" i="9"/>
  <c r="I16" i="41" s="1"/>
  <c r="J89" i="21"/>
  <c r="I26" i="41" s="1"/>
  <c r="J89" i="18"/>
  <c r="I23" i="41" s="1"/>
  <c r="E96" i="14"/>
  <c r="J96" i="14" s="1"/>
  <c r="L96" i="14" s="1"/>
  <c r="N96" i="14" s="1"/>
  <c r="E251" i="14"/>
  <c r="J251" i="14" s="1"/>
  <c r="L251" i="14" s="1"/>
  <c r="N251" i="14" s="1"/>
  <c r="E183" i="14"/>
  <c r="J183" i="14" s="1"/>
  <c r="L183" i="14" s="1"/>
  <c r="N183" i="14" s="1"/>
  <c r="E135" i="14"/>
  <c r="J135" i="14" s="1"/>
  <c r="L135" i="14" s="1"/>
  <c r="N135" i="14" s="1"/>
  <c r="E266" i="14"/>
  <c r="J266" i="14" s="1"/>
  <c r="L266" i="14" s="1"/>
  <c r="N266" i="14" s="1"/>
  <c r="E122" i="14"/>
  <c r="J122" i="14" s="1"/>
  <c r="L122" i="14" s="1"/>
  <c r="N122" i="14" s="1"/>
  <c r="E182" i="14"/>
  <c r="J182" i="14" s="1"/>
  <c r="L182" i="14" s="1"/>
  <c r="N182" i="14" s="1"/>
  <c r="E201" i="14"/>
  <c r="J201" i="14" s="1"/>
  <c r="L201" i="14" s="1"/>
  <c r="N201" i="14" s="1"/>
  <c r="E212" i="14"/>
  <c r="J212" i="14" s="1"/>
  <c r="L212" i="14" s="1"/>
  <c r="N212" i="14" s="1"/>
  <c r="E113" i="14"/>
  <c r="J113" i="14" s="1"/>
  <c r="L113" i="14" s="1"/>
  <c r="N113" i="14" s="1"/>
  <c r="E197" i="14"/>
  <c r="J197" i="14" s="1"/>
  <c r="L197" i="14" s="1"/>
  <c r="N197" i="14" s="1"/>
  <c r="E192" i="14"/>
  <c r="J192" i="14" s="1"/>
  <c r="L192" i="14" s="1"/>
  <c r="N192" i="14" s="1"/>
  <c r="E100" i="14"/>
  <c r="J100" i="14" s="1"/>
  <c r="L100" i="14" s="1"/>
  <c r="N100" i="14" s="1"/>
  <c r="E257" i="14"/>
  <c r="J257" i="14" s="1"/>
  <c r="L257" i="14" s="1"/>
  <c r="N257" i="14" s="1"/>
  <c r="E235" i="14"/>
  <c r="J235" i="14" s="1"/>
  <c r="L235" i="14" s="1"/>
  <c r="N235" i="14" s="1"/>
  <c r="E248" i="14"/>
  <c r="J248" i="14" s="1"/>
  <c r="L248" i="14" s="1"/>
  <c r="N248" i="14" s="1"/>
  <c r="E148" i="14"/>
  <c r="J148" i="14" s="1"/>
  <c r="L148" i="14" s="1"/>
  <c r="N148" i="14" s="1"/>
  <c r="E186" i="14"/>
  <c r="J186" i="14" s="1"/>
  <c r="L186" i="14" s="1"/>
  <c r="N186" i="14" s="1"/>
  <c r="E139" i="14"/>
  <c r="J139" i="14" s="1"/>
  <c r="L139" i="14" s="1"/>
  <c r="N139" i="14" s="1"/>
  <c r="E245" i="14"/>
  <c r="J245" i="14" s="1"/>
  <c r="L245" i="14" s="1"/>
  <c r="N245" i="14" s="1"/>
  <c r="E223" i="14"/>
  <c r="J223" i="14" s="1"/>
  <c r="L223" i="14" s="1"/>
  <c r="N223" i="14" s="1"/>
  <c r="E160" i="14"/>
  <c r="J160" i="14" s="1"/>
  <c r="L160" i="14" s="1"/>
  <c r="N160" i="14" s="1"/>
  <c r="E241" i="14"/>
  <c r="J241" i="14" s="1"/>
  <c r="L241" i="14" s="1"/>
  <c r="N241" i="14" s="1"/>
  <c r="E219" i="14"/>
  <c r="J219" i="14" s="1"/>
  <c r="L219" i="14" s="1"/>
  <c r="N219" i="14" s="1"/>
  <c r="E152" i="14"/>
  <c r="J152" i="14" s="1"/>
  <c r="L152" i="14" s="1"/>
  <c r="N152" i="14" s="1"/>
  <c r="E136" i="14"/>
  <c r="J136" i="14" s="1"/>
  <c r="L136" i="14" s="1"/>
  <c r="N136" i="14" s="1"/>
  <c r="E234" i="14"/>
  <c r="J234" i="14" s="1"/>
  <c r="L234" i="14" s="1"/>
  <c r="N234" i="14" s="1"/>
  <c r="E236" i="14"/>
  <c r="J236" i="14" s="1"/>
  <c r="L236" i="14" s="1"/>
  <c r="N236" i="14" s="1"/>
  <c r="E158" i="14"/>
  <c r="J158" i="14" s="1"/>
  <c r="L158" i="14" s="1"/>
  <c r="N158" i="14" s="1"/>
  <c r="E169" i="14"/>
  <c r="J169" i="14" s="1"/>
  <c r="L169" i="14" s="1"/>
  <c r="N169" i="14" s="1"/>
  <c r="E179" i="14"/>
  <c r="J179" i="14" s="1"/>
  <c r="L179" i="14" s="1"/>
  <c r="N179" i="14" s="1"/>
  <c r="E185" i="14"/>
  <c r="J185" i="14" s="1"/>
  <c r="L185" i="14" s="1"/>
  <c r="N185" i="14" s="1"/>
  <c r="E165" i="14"/>
  <c r="J165" i="14" s="1"/>
  <c r="L165" i="14" s="1"/>
  <c r="N165" i="14" s="1"/>
  <c r="E164" i="14"/>
  <c r="J164" i="14" s="1"/>
  <c r="L164" i="14" s="1"/>
  <c r="N164" i="14" s="1"/>
  <c r="E108" i="14"/>
  <c r="J108" i="14" s="1"/>
  <c r="L108" i="14" s="1"/>
  <c r="N108" i="14" s="1"/>
  <c r="E225" i="14"/>
  <c r="J225" i="14" s="1"/>
  <c r="L225" i="14" s="1"/>
  <c r="N225" i="14" s="1"/>
  <c r="E203" i="14"/>
  <c r="J203" i="14" s="1"/>
  <c r="L203" i="14" s="1"/>
  <c r="N203" i="14" s="1"/>
  <c r="E129" i="14"/>
  <c r="J129" i="14" s="1"/>
  <c r="L129" i="14" s="1"/>
  <c r="N129" i="14" s="1"/>
  <c r="E116" i="14"/>
  <c r="J116" i="14" s="1"/>
  <c r="L116" i="14" s="1"/>
  <c r="N116" i="14" s="1"/>
  <c r="E263" i="14"/>
  <c r="J263" i="14" s="1"/>
  <c r="L263" i="14" s="1"/>
  <c r="N263" i="14" s="1"/>
  <c r="E228" i="14"/>
  <c r="J228" i="14" s="1"/>
  <c r="L228" i="14" s="1"/>
  <c r="N228" i="14" s="1"/>
  <c r="E213" i="14"/>
  <c r="J213" i="14" s="1"/>
  <c r="L213" i="14" s="1"/>
  <c r="N213" i="14" s="1"/>
  <c r="E191" i="14"/>
  <c r="J191" i="14" s="1"/>
  <c r="L191" i="14" s="1"/>
  <c r="N191" i="14" s="1"/>
  <c r="E117" i="14"/>
  <c r="J117" i="14" s="1"/>
  <c r="L117" i="14" s="1"/>
  <c r="N117" i="14" s="1"/>
  <c r="E177" i="14"/>
  <c r="J177" i="14" s="1"/>
  <c r="L177" i="14" s="1"/>
  <c r="N177" i="14" s="1"/>
  <c r="E240" i="14"/>
  <c r="J240" i="14" s="1"/>
  <c r="L240" i="14" s="1"/>
  <c r="N240" i="14" s="1"/>
  <c r="E112" i="14"/>
  <c r="J112" i="14" s="1"/>
  <c r="L112" i="14" s="1"/>
  <c r="N112" i="14" s="1"/>
  <c r="E163" i="14"/>
  <c r="J163" i="14" s="1"/>
  <c r="L163" i="14" s="1"/>
  <c r="N163" i="14" s="1"/>
  <c r="E170" i="14"/>
  <c r="J170" i="14" s="1"/>
  <c r="L170" i="14" s="1"/>
  <c r="N170" i="14" s="1"/>
  <c r="E123" i="14"/>
  <c r="J123" i="14" s="1"/>
  <c r="L123" i="14" s="1"/>
  <c r="N123" i="14" s="1"/>
  <c r="E103" i="14"/>
  <c r="J103" i="14" s="1"/>
  <c r="L103" i="14" s="1"/>
  <c r="N103" i="14" s="1"/>
  <c r="E230" i="14"/>
  <c r="J230" i="14" s="1"/>
  <c r="L230" i="14" s="1"/>
  <c r="N230" i="14" s="1"/>
  <c r="E204" i="14"/>
  <c r="J204" i="14" s="1"/>
  <c r="L204" i="14" s="1"/>
  <c r="N204" i="14" s="1"/>
  <c r="E105" i="14"/>
  <c r="J105" i="14" s="1"/>
  <c r="L105" i="14" s="1"/>
  <c r="N105" i="14" s="1"/>
  <c r="E226" i="14"/>
  <c r="J226" i="14" s="1"/>
  <c r="L226" i="14" s="1"/>
  <c r="N226" i="14" s="1"/>
  <c r="E176" i="14"/>
  <c r="J176" i="14" s="1"/>
  <c r="L176" i="14" s="1"/>
  <c r="N176" i="14" s="1"/>
  <c r="E259" i="14"/>
  <c r="J259" i="14" s="1"/>
  <c r="L259" i="14" s="1"/>
  <c r="N259" i="14" s="1"/>
  <c r="E161" i="14"/>
  <c r="J161" i="14" s="1"/>
  <c r="L161" i="14" s="1"/>
  <c r="N161" i="14" s="1"/>
  <c r="E142" i="14"/>
  <c r="J142" i="14" s="1"/>
  <c r="L142" i="14" s="1"/>
  <c r="N142" i="14" s="1"/>
  <c r="E120" i="14"/>
  <c r="J120" i="14" s="1"/>
  <c r="L120" i="14" s="1"/>
  <c r="N120" i="14" s="1"/>
  <c r="E221" i="14"/>
  <c r="J221" i="14" s="1"/>
  <c r="L221" i="14" s="1"/>
  <c r="N221" i="14" s="1"/>
  <c r="E199" i="14"/>
  <c r="J199" i="14" s="1"/>
  <c r="L199" i="14" s="1"/>
  <c r="N199" i="14" s="1"/>
  <c r="E125" i="14"/>
  <c r="J125" i="14" s="1"/>
  <c r="L125" i="14" s="1"/>
  <c r="N125" i="14" s="1"/>
  <c r="E149" i="14"/>
  <c r="J149" i="14" s="1"/>
  <c r="L149" i="14" s="1"/>
  <c r="N149" i="14" s="1"/>
  <c r="E130" i="14"/>
  <c r="J130" i="14" s="1"/>
  <c r="L130" i="14" s="1"/>
  <c r="N130" i="14" s="1"/>
  <c r="E144" i="14"/>
  <c r="J144" i="14" s="1"/>
  <c r="L144" i="14" s="1"/>
  <c r="N144" i="14" s="1"/>
  <c r="E238" i="14"/>
  <c r="J238" i="14" s="1"/>
  <c r="L238" i="14" s="1"/>
  <c r="N238" i="14" s="1"/>
  <c r="E268" i="14"/>
  <c r="J268" i="14" s="1"/>
  <c r="L268" i="14" s="1"/>
  <c r="N268" i="14" s="1"/>
  <c r="E220" i="14"/>
  <c r="J220" i="14" s="1"/>
  <c r="L220" i="14" s="1"/>
  <c r="N220" i="14" s="1"/>
  <c r="E237" i="14"/>
  <c r="J237" i="14" s="1"/>
  <c r="L237" i="14" s="1"/>
  <c r="N237" i="14" s="1"/>
  <c r="E215" i="14"/>
  <c r="J215" i="14" s="1"/>
  <c r="L215" i="14" s="1"/>
  <c r="N215" i="14" s="1"/>
  <c r="E141" i="14"/>
  <c r="J141" i="14" s="1"/>
  <c r="L141" i="14" s="1"/>
  <c r="N141" i="14" s="1"/>
  <c r="E180" i="14"/>
  <c r="J180" i="14" s="1"/>
  <c r="L180" i="14" s="1"/>
  <c r="N180" i="14" s="1"/>
  <c r="E166" i="14"/>
  <c r="J166" i="14" s="1"/>
  <c r="L166" i="14" s="1"/>
  <c r="N166" i="14" s="1"/>
  <c r="E119" i="14"/>
  <c r="J119" i="14" s="1"/>
  <c r="L119" i="14" s="1"/>
  <c r="N119" i="14" s="1"/>
  <c r="E224" i="14"/>
  <c r="J224" i="14" s="1"/>
  <c r="L224" i="14" s="1"/>
  <c r="N224" i="14" s="1"/>
  <c r="E162" i="14"/>
  <c r="J162" i="14" s="1"/>
  <c r="L162" i="14" s="1"/>
  <c r="N162" i="14" s="1"/>
  <c r="E115" i="14"/>
  <c r="J115" i="14" s="1"/>
  <c r="L115" i="14" s="1"/>
  <c r="N115" i="14" s="1"/>
  <c r="E121" i="14"/>
  <c r="J121" i="14" s="1"/>
  <c r="L121" i="14" s="1"/>
  <c r="N121" i="14" s="1"/>
  <c r="E222" i="14"/>
  <c r="J222" i="14" s="1"/>
  <c r="L222" i="14" s="1"/>
  <c r="N222" i="14" s="1"/>
  <c r="E146" i="14"/>
  <c r="J146" i="14" s="1"/>
  <c r="L146" i="14" s="1"/>
  <c r="N146" i="14" s="1"/>
  <c r="E214" i="14"/>
  <c r="J214" i="14" s="1"/>
  <c r="L214" i="14" s="1"/>
  <c r="N214" i="14" s="1"/>
  <c r="E157" i="14"/>
  <c r="J157" i="14" s="1"/>
  <c r="L157" i="14" s="1"/>
  <c r="N157" i="14" s="1"/>
  <c r="E138" i="14"/>
  <c r="J138" i="14" s="1"/>
  <c r="L138" i="14" s="1"/>
  <c r="N138" i="14" s="1"/>
  <c r="E124" i="14"/>
  <c r="J124" i="14" s="1"/>
  <c r="L124" i="14" s="1"/>
  <c r="N124" i="14" s="1"/>
  <c r="E210" i="14"/>
  <c r="J210" i="14" s="1"/>
  <c r="L210" i="14" s="1"/>
  <c r="N210" i="14" s="1"/>
  <c r="E232" i="14"/>
  <c r="J232" i="14" s="1"/>
  <c r="L232" i="14" s="1"/>
  <c r="N232" i="14" s="1"/>
  <c r="E252" i="14"/>
  <c r="J252" i="14" s="1"/>
  <c r="L252" i="14" s="1"/>
  <c r="N252" i="14" s="1"/>
  <c r="E206" i="14"/>
  <c r="J206" i="14" s="1"/>
  <c r="L206" i="14" s="1"/>
  <c r="N206" i="14" s="1"/>
  <c r="E200" i="14"/>
  <c r="J200" i="14" s="1"/>
  <c r="L200" i="14" s="1"/>
  <c r="N200" i="14" s="1"/>
  <c r="E246" i="14"/>
  <c r="J246" i="14" s="1"/>
  <c r="L246" i="14" s="1"/>
  <c r="N246" i="14" s="1"/>
  <c r="E205" i="14"/>
  <c r="J205" i="14" s="1"/>
  <c r="L205" i="14" s="1"/>
  <c r="N205" i="14" s="1"/>
  <c r="E244" i="14"/>
  <c r="J244" i="14" s="1"/>
  <c r="L244" i="14" s="1"/>
  <c r="N244" i="14" s="1"/>
  <c r="E175" i="14"/>
  <c r="J175" i="14" s="1"/>
  <c r="L175" i="14" s="1"/>
  <c r="N175" i="14" s="1"/>
  <c r="E265" i="14"/>
  <c r="J265" i="14" s="1"/>
  <c r="L265" i="14" s="1"/>
  <c r="N265" i="14" s="1"/>
  <c r="E243" i="14"/>
  <c r="J243" i="14" s="1"/>
  <c r="L243" i="14" s="1"/>
  <c r="N243" i="14" s="1"/>
  <c r="E154" i="14"/>
  <c r="J154" i="14" s="1"/>
  <c r="L154" i="14" s="1"/>
  <c r="N154" i="14" s="1"/>
  <c r="E261" i="14"/>
  <c r="J261" i="14" s="1"/>
  <c r="L261" i="14" s="1"/>
  <c r="N261" i="14" s="1"/>
  <c r="E239" i="14"/>
  <c r="J239" i="14" s="1"/>
  <c r="L239" i="14" s="1"/>
  <c r="N239" i="14" s="1"/>
  <c r="E147" i="14"/>
  <c r="J147" i="14" s="1"/>
  <c r="L147" i="14" s="1"/>
  <c r="N147" i="14" s="1"/>
  <c r="E111" i="14"/>
  <c r="J111" i="14" s="1"/>
  <c r="L111" i="14" s="1"/>
  <c r="N111" i="14" s="1"/>
  <c r="E190" i="14"/>
  <c r="J190" i="14" s="1"/>
  <c r="L190" i="14" s="1"/>
  <c r="N190" i="14" s="1"/>
  <c r="E143" i="14"/>
  <c r="J143" i="14" s="1"/>
  <c r="L143" i="14" s="1"/>
  <c r="N143" i="14" s="1"/>
  <c r="E195" i="14"/>
  <c r="J195" i="14" s="1"/>
  <c r="L195" i="14" s="1"/>
  <c r="N195" i="14" s="1"/>
  <c r="E250" i="14"/>
  <c r="J250" i="14" s="1"/>
  <c r="L250" i="14" s="1"/>
  <c r="N250" i="14" s="1"/>
  <c r="E106" i="14"/>
  <c r="J106" i="14" s="1"/>
  <c r="L106" i="14" s="1"/>
  <c r="N106" i="14" s="1"/>
  <c r="E134" i="14"/>
  <c r="J134" i="14" s="1"/>
  <c r="L134" i="14" s="1"/>
  <c r="N134" i="14" s="1"/>
  <c r="E178" i="14"/>
  <c r="J178" i="14" s="1"/>
  <c r="L178" i="14" s="1"/>
  <c r="N178" i="14" s="1"/>
  <c r="E131" i="14"/>
  <c r="J131" i="14" s="1"/>
  <c r="L131" i="14" s="1"/>
  <c r="N131" i="14" s="1"/>
  <c r="E187" i="14"/>
  <c r="J187" i="14" s="1"/>
  <c r="L187" i="14" s="1"/>
  <c r="N187" i="14" s="1"/>
  <c r="E173" i="14"/>
  <c r="J173" i="14" s="1"/>
  <c r="L173" i="14" s="1"/>
  <c r="N173" i="14" s="1"/>
  <c r="E101" i="14"/>
  <c r="J101" i="14" s="1"/>
  <c r="L101" i="14" s="1"/>
  <c r="N101" i="14" s="1"/>
  <c r="E196" i="14"/>
  <c r="J196" i="14" s="1"/>
  <c r="L196" i="14" s="1"/>
  <c r="N196" i="14" s="1"/>
  <c r="E133" i="14"/>
  <c r="J133" i="14" s="1"/>
  <c r="L133" i="14" s="1"/>
  <c r="N133" i="14" s="1"/>
  <c r="E110" i="14"/>
  <c r="J110" i="14" s="1"/>
  <c r="L110" i="14" s="1"/>
  <c r="N110" i="14" s="1"/>
  <c r="E231" i="14"/>
  <c r="J231" i="14" s="1"/>
  <c r="L231" i="14" s="1"/>
  <c r="N231" i="14" s="1"/>
  <c r="E255" i="14"/>
  <c r="J255" i="14" s="1"/>
  <c r="L255" i="14" s="1"/>
  <c r="N255" i="14" s="1"/>
  <c r="E126" i="14"/>
  <c r="J126" i="14" s="1"/>
  <c r="L126" i="14" s="1"/>
  <c r="N126" i="14" s="1"/>
  <c r="E202" i="14"/>
  <c r="J202" i="14" s="1"/>
  <c r="L202" i="14" s="1"/>
  <c r="N202" i="14" s="1"/>
  <c r="E233" i="14"/>
  <c r="J233" i="14" s="1"/>
  <c r="L233" i="14" s="1"/>
  <c r="N233" i="14" s="1"/>
  <c r="E107" i="14"/>
  <c r="J107" i="14" s="1"/>
  <c r="L107" i="14" s="1"/>
  <c r="N107" i="14" s="1"/>
  <c r="E153" i="14"/>
  <c r="J153" i="14" s="1"/>
  <c r="L153" i="14" s="1"/>
  <c r="N153" i="14" s="1"/>
  <c r="E260" i="14"/>
  <c r="J260" i="14" s="1"/>
  <c r="L260" i="14" s="1"/>
  <c r="N260" i="14" s="1"/>
  <c r="E167" i="14"/>
  <c r="J167" i="14" s="1"/>
  <c r="L167" i="14" s="1"/>
  <c r="N167" i="14" s="1"/>
  <c r="E156" i="14"/>
  <c r="J156" i="14" s="1"/>
  <c r="L156" i="14" s="1"/>
  <c r="N156" i="14" s="1"/>
  <c r="E127" i="14"/>
  <c r="J127" i="14" s="1"/>
  <c r="L127" i="14" s="1"/>
  <c r="N127" i="14" s="1"/>
  <c r="E247" i="14"/>
  <c r="J247" i="14" s="1"/>
  <c r="L247" i="14" s="1"/>
  <c r="N247" i="14" s="1"/>
  <c r="E262" i="14"/>
  <c r="J262" i="14" s="1"/>
  <c r="L262" i="14" s="1"/>
  <c r="N262" i="14" s="1"/>
  <c r="E229" i="14"/>
  <c r="J229" i="14" s="1"/>
  <c r="L229" i="14" s="1"/>
  <c r="N229" i="14" s="1"/>
  <c r="E102" i="14"/>
  <c r="J102" i="14" s="1"/>
  <c r="L102" i="14" s="1"/>
  <c r="N102" i="14" s="1"/>
  <c r="E256" i="14"/>
  <c r="J256" i="14" s="1"/>
  <c r="L256" i="14" s="1"/>
  <c r="N256" i="14" s="1"/>
  <c r="J95" i="14"/>
  <c r="L95" i="14" s="1"/>
  <c r="N95" i="14" s="1"/>
  <c r="E98" i="14"/>
  <c r="J98" i="14" s="1"/>
  <c r="L98" i="14" s="1"/>
  <c r="N98" i="14" s="1"/>
  <c r="E99" i="14"/>
  <c r="J99" i="14" s="1"/>
  <c r="L99" i="14" s="1"/>
  <c r="N99" i="14" s="1"/>
  <c r="E208" i="14"/>
  <c r="J208" i="14" s="1"/>
  <c r="L208" i="14" s="1"/>
  <c r="N208" i="14" s="1"/>
  <c r="E198" i="14"/>
  <c r="J198" i="14" s="1"/>
  <c r="L198" i="14" s="1"/>
  <c r="N198" i="14" s="1"/>
  <c r="E258" i="14"/>
  <c r="J258" i="14" s="1"/>
  <c r="L258" i="14" s="1"/>
  <c r="N258" i="14" s="1"/>
  <c r="E109" i="14"/>
  <c r="J109" i="14" s="1"/>
  <c r="L109" i="14" s="1"/>
  <c r="N109" i="14" s="1"/>
  <c r="E249" i="14"/>
  <c r="J249" i="14" s="1"/>
  <c r="L249" i="14" s="1"/>
  <c r="N249" i="14" s="1"/>
  <c r="E216" i="14"/>
  <c r="J216" i="14" s="1"/>
  <c r="L216" i="14" s="1"/>
  <c r="N216" i="14" s="1"/>
  <c r="E188" i="14"/>
  <c r="J188" i="14" s="1"/>
  <c r="L188" i="14" s="1"/>
  <c r="N188" i="14" s="1"/>
  <c r="E140" i="14"/>
  <c r="J140" i="14" s="1"/>
  <c r="L140" i="14" s="1"/>
  <c r="N140" i="14" s="1"/>
  <c r="E155" i="14"/>
  <c r="J155" i="14" s="1"/>
  <c r="L155" i="14" s="1"/>
  <c r="N155" i="14" s="1"/>
  <c r="E171" i="14"/>
  <c r="J171" i="14" s="1"/>
  <c r="L171" i="14" s="1"/>
  <c r="N171" i="14" s="1"/>
  <c r="E211" i="14"/>
  <c r="J211" i="14" s="1"/>
  <c r="L211" i="14" s="1"/>
  <c r="N211" i="14" s="1"/>
  <c r="E194" i="14"/>
  <c r="J194" i="14" s="1"/>
  <c r="L194" i="14" s="1"/>
  <c r="N194" i="14" s="1"/>
  <c r="E193" i="14"/>
  <c r="J193" i="14" s="1"/>
  <c r="L193" i="14" s="1"/>
  <c r="N193" i="14" s="1"/>
  <c r="E264" i="14"/>
  <c r="J264" i="14" s="1"/>
  <c r="L264" i="14" s="1"/>
  <c r="N264" i="14" s="1"/>
  <c r="E128" i="14"/>
  <c r="J128" i="14" s="1"/>
  <c r="L128" i="14" s="1"/>
  <c r="N128" i="14" s="1"/>
  <c r="E104" i="14"/>
  <c r="J104" i="14" s="1"/>
  <c r="L104" i="14" s="1"/>
  <c r="N104" i="14" s="1"/>
  <c r="E209" i="14"/>
  <c r="J209" i="14" s="1"/>
  <c r="L209" i="14" s="1"/>
  <c r="N209" i="14" s="1"/>
  <c r="E227" i="14"/>
  <c r="J227" i="14" s="1"/>
  <c r="L227" i="14" s="1"/>
  <c r="N227" i="14" s="1"/>
  <c r="E168" i="14"/>
  <c r="J168" i="14" s="1"/>
  <c r="L168" i="14" s="1"/>
  <c r="N168" i="14" s="1"/>
  <c r="E118" i="14"/>
  <c r="J118" i="14" s="1"/>
  <c r="L118" i="14" s="1"/>
  <c r="N118" i="14" s="1"/>
  <c r="E207" i="14"/>
  <c r="J207" i="14" s="1"/>
  <c r="L207" i="14" s="1"/>
  <c r="N207" i="14" s="1"/>
  <c r="E254" i="14"/>
  <c r="J254" i="14" s="1"/>
  <c r="L254" i="14" s="1"/>
  <c r="N254" i="14" s="1"/>
  <c r="E253" i="14"/>
  <c r="J253" i="14" s="1"/>
  <c r="L253" i="14" s="1"/>
  <c r="N253" i="14" s="1"/>
  <c r="E132" i="14"/>
  <c r="J132" i="14" s="1"/>
  <c r="L132" i="14" s="1"/>
  <c r="N132" i="14" s="1"/>
  <c r="E145" i="14"/>
  <c r="J145" i="14" s="1"/>
  <c r="L145" i="14" s="1"/>
  <c r="N145" i="14" s="1"/>
  <c r="E97" i="14"/>
  <c r="J97" i="14" s="1"/>
  <c r="L97" i="14" s="1"/>
  <c r="N97" i="14" s="1"/>
  <c r="E217" i="14"/>
  <c r="J217" i="14" s="1"/>
  <c r="L217" i="14" s="1"/>
  <c r="N217" i="14" s="1"/>
  <c r="E159" i="14"/>
  <c r="J159" i="14" s="1"/>
  <c r="L159" i="14" s="1"/>
  <c r="N159" i="14" s="1"/>
  <c r="E114" i="14"/>
  <c r="J114" i="14" s="1"/>
  <c r="L114" i="14" s="1"/>
  <c r="N114" i="14" s="1"/>
  <c r="E267" i="14"/>
  <c r="J267" i="14" s="1"/>
  <c r="L267" i="14" s="1"/>
  <c r="N267" i="14" s="1"/>
  <c r="E189" i="14"/>
  <c r="J189" i="14" s="1"/>
  <c r="L189" i="14" s="1"/>
  <c r="N189" i="14" s="1"/>
  <c r="E181" i="14"/>
  <c r="J181" i="14" s="1"/>
  <c r="L181" i="14" s="1"/>
  <c r="N181" i="14" s="1"/>
  <c r="E137" i="14"/>
  <c r="J137" i="14" s="1"/>
  <c r="L137" i="14" s="1"/>
  <c r="N137" i="14" s="1"/>
  <c r="E150" i="14"/>
  <c r="J150" i="14" s="1"/>
  <c r="L150" i="14" s="1"/>
  <c r="N150" i="14" s="1"/>
  <c r="E184" i="14"/>
  <c r="J184" i="14" s="1"/>
  <c r="L184" i="14" s="1"/>
  <c r="N184" i="14" s="1"/>
  <c r="E218" i="14"/>
  <c r="J218" i="14" s="1"/>
  <c r="L218" i="14" s="1"/>
  <c r="N218" i="14" s="1"/>
  <c r="E242" i="14"/>
  <c r="J242" i="14" s="1"/>
  <c r="L242" i="14" s="1"/>
  <c r="N242" i="14" s="1"/>
  <c r="E174" i="14"/>
  <c r="J174" i="14" s="1"/>
  <c r="L174" i="14" s="1"/>
  <c r="N174" i="14" s="1"/>
  <c r="E172" i="14"/>
  <c r="J172" i="14" s="1"/>
  <c r="L172" i="14" s="1"/>
  <c r="N172" i="14" s="1"/>
  <c r="E151" i="14"/>
  <c r="J151" i="14" s="1"/>
  <c r="L151" i="14" s="1"/>
  <c r="N151" i="14" s="1"/>
  <c r="J89" i="32"/>
  <c r="I37" i="41" s="1"/>
  <c r="J89" i="29"/>
  <c r="I34" i="41" s="1"/>
  <c r="AZ7" i="2"/>
  <c r="BB7" i="2" s="1"/>
  <c r="J89" i="24"/>
  <c r="I29" i="41" s="1"/>
  <c r="E162" i="21"/>
  <c r="J162" i="21" s="1"/>
  <c r="L162" i="21" s="1"/>
  <c r="N162" i="21" s="1"/>
  <c r="E164" i="21"/>
  <c r="J164" i="21" s="1"/>
  <c r="L164" i="21" s="1"/>
  <c r="N164" i="21" s="1"/>
  <c r="E230" i="21"/>
  <c r="J230" i="21" s="1"/>
  <c r="L230" i="21" s="1"/>
  <c r="N230" i="21" s="1"/>
  <c r="E131" i="21"/>
  <c r="J131" i="21" s="1"/>
  <c r="L131" i="21" s="1"/>
  <c r="N131" i="21" s="1"/>
  <c r="E157" i="21"/>
  <c r="J157" i="21" s="1"/>
  <c r="L157" i="21" s="1"/>
  <c r="N157" i="21" s="1"/>
  <c r="E245" i="21"/>
  <c r="J245" i="21" s="1"/>
  <c r="L245" i="21" s="1"/>
  <c r="N245" i="21" s="1"/>
  <c r="E122" i="21"/>
  <c r="J122" i="21" s="1"/>
  <c r="L122" i="21" s="1"/>
  <c r="N122" i="21" s="1"/>
  <c r="E110" i="21"/>
  <c r="J110" i="21" s="1"/>
  <c r="L110" i="21" s="1"/>
  <c r="N110" i="21" s="1"/>
  <c r="E222" i="21"/>
  <c r="J222" i="21" s="1"/>
  <c r="L222" i="21" s="1"/>
  <c r="N222" i="21" s="1"/>
  <c r="E123" i="21"/>
  <c r="J123" i="21" s="1"/>
  <c r="L123" i="21" s="1"/>
  <c r="N123" i="21" s="1"/>
  <c r="E237" i="21"/>
  <c r="J237" i="21" s="1"/>
  <c r="L237" i="21" s="1"/>
  <c r="N237" i="21" s="1"/>
  <c r="E114" i="21"/>
  <c r="J114" i="21" s="1"/>
  <c r="L114" i="21" s="1"/>
  <c r="N114" i="21" s="1"/>
  <c r="E203" i="21"/>
  <c r="J203" i="21" s="1"/>
  <c r="L203" i="21" s="1"/>
  <c r="N203" i="21" s="1"/>
  <c r="E128" i="21"/>
  <c r="J128" i="21" s="1"/>
  <c r="L128" i="21" s="1"/>
  <c r="N128" i="21" s="1"/>
  <c r="E265" i="21"/>
  <c r="J265" i="21" s="1"/>
  <c r="L265" i="21" s="1"/>
  <c r="N265" i="21" s="1"/>
  <c r="E142" i="21"/>
  <c r="J142" i="21" s="1"/>
  <c r="L142" i="21" s="1"/>
  <c r="N142" i="21" s="1"/>
  <c r="E104" i="21"/>
  <c r="J104" i="21" s="1"/>
  <c r="L104" i="21" s="1"/>
  <c r="N104" i="21" s="1"/>
  <c r="E188" i="21"/>
  <c r="J188" i="21" s="1"/>
  <c r="L188" i="21" s="1"/>
  <c r="N188" i="21" s="1"/>
  <c r="E211" i="21"/>
  <c r="J211" i="21" s="1"/>
  <c r="L211" i="21" s="1"/>
  <c r="N211" i="21" s="1"/>
  <c r="E178" i="21"/>
  <c r="J178" i="21" s="1"/>
  <c r="L178" i="21" s="1"/>
  <c r="N178" i="21" s="1"/>
  <c r="E125" i="21"/>
  <c r="J125" i="21" s="1"/>
  <c r="L125" i="21" s="1"/>
  <c r="N125" i="21" s="1"/>
  <c r="E179" i="21"/>
  <c r="J179" i="21" s="1"/>
  <c r="L179" i="21" s="1"/>
  <c r="N179" i="21" s="1"/>
  <c r="E98" i="21"/>
  <c r="J98" i="21" s="1"/>
  <c r="L98" i="21" s="1"/>
  <c r="N98" i="21" s="1"/>
  <c r="E187" i="21"/>
  <c r="J187" i="21" s="1"/>
  <c r="L187" i="21" s="1"/>
  <c r="N187" i="21" s="1"/>
  <c r="E198" i="21"/>
  <c r="J198" i="21" s="1"/>
  <c r="L198" i="21" s="1"/>
  <c r="N198" i="21" s="1"/>
  <c r="E172" i="21"/>
  <c r="J172" i="21" s="1"/>
  <c r="L172" i="21" s="1"/>
  <c r="N172" i="21" s="1"/>
  <c r="E239" i="21"/>
  <c r="J239" i="21" s="1"/>
  <c r="L239" i="21" s="1"/>
  <c r="N239" i="21" s="1"/>
  <c r="E213" i="21"/>
  <c r="J213" i="21" s="1"/>
  <c r="L213" i="21" s="1"/>
  <c r="N213" i="21" s="1"/>
  <c r="E158" i="21"/>
  <c r="J158" i="21" s="1"/>
  <c r="L158" i="21" s="1"/>
  <c r="N158" i="21" s="1"/>
  <c r="E231" i="21"/>
  <c r="J231" i="21" s="1"/>
  <c r="L231" i="21" s="1"/>
  <c r="N231" i="21" s="1"/>
  <c r="E109" i="21"/>
  <c r="J109" i="21" s="1"/>
  <c r="L109" i="21" s="1"/>
  <c r="N109" i="21" s="1"/>
  <c r="E259" i="21"/>
  <c r="J259" i="21" s="1"/>
  <c r="L259" i="21" s="1"/>
  <c r="N259" i="21" s="1"/>
  <c r="E137" i="21"/>
  <c r="J137" i="21" s="1"/>
  <c r="L137" i="21" s="1"/>
  <c r="N137" i="21" s="1"/>
  <c r="E166" i="21"/>
  <c r="J166" i="21" s="1"/>
  <c r="L166" i="21" s="1"/>
  <c r="N166" i="21" s="1"/>
  <c r="E181" i="21"/>
  <c r="J181" i="21" s="1"/>
  <c r="L181" i="21" s="1"/>
  <c r="N181" i="21" s="1"/>
  <c r="E208" i="21"/>
  <c r="J208" i="21" s="1"/>
  <c r="L208" i="21" s="1"/>
  <c r="N208" i="21" s="1"/>
  <c r="E236" i="21"/>
  <c r="J236" i="21" s="1"/>
  <c r="L236" i="21" s="1"/>
  <c r="N236" i="21" s="1"/>
  <c r="E251" i="21"/>
  <c r="J251" i="21" s="1"/>
  <c r="L251" i="21" s="1"/>
  <c r="N251" i="21" s="1"/>
  <c r="E145" i="21"/>
  <c r="J145" i="21" s="1"/>
  <c r="L145" i="21" s="1"/>
  <c r="N145" i="21" s="1"/>
  <c r="E173" i="21"/>
  <c r="J173" i="21" s="1"/>
  <c r="L173" i="21" s="1"/>
  <c r="N173" i="21" s="1"/>
  <c r="E200" i="21"/>
  <c r="J200" i="21" s="1"/>
  <c r="L200" i="21" s="1"/>
  <c r="N200" i="21" s="1"/>
  <c r="E148" i="21"/>
  <c r="J148" i="21" s="1"/>
  <c r="L148" i="21" s="1"/>
  <c r="N148" i="21" s="1"/>
  <c r="E266" i="21"/>
  <c r="J266" i="21" s="1"/>
  <c r="L266" i="21" s="1"/>
  <c r="N266" i="21" s="1"/>
  <c r="E201" i="21"/>
  <c r="J201" i="21" s="1"/>
  <c r="L201" i="21" s="1"/>
  <c r="N201" i="21" s="1"/>
  <c r="E228" i="21"/>
  <c r="J228" i="21" s="1"/>
  <c r="L228" i="21" s="1"/>
  <c r="N228" i="21" s="1"/>
  <c r="E120" i="21"/>
  <c r="J120" i="21" s="1"/>
  <c r="L120" i="21" s="1"/>
  <c r="N120" i="21" s="1"/>
  <c r="E108" i="21"/>
  <c r="J108" i="21" s="1"/>
  <c r="L108" i="21" s="1"/>
  <c r="N108" i="21" s="1"/>
  <c r="E261" i="21"/>
  <c r="J261" i="21" s="1"/>
  <c r="L261" i="21" s="1"/>
  <c r="N261" i="21" s="1"/>
  <c r="E138" i="21"/>
  <c r="J138" i="21" s="1"/>
  <c r="L138" i="21" s="1"/>
  <c r="N138" i="21" s="1"/>
  <c r="E191" i="21"/>
  <c r="J191" i="21" s="1"/>
  <c r="L191" i="21" s="1"/>
  <c r="N191" i="21" s="1"/>
  <c r="E183" i="21"/>
  <c r="J183" i="21" s="1"/>
  <c r="L183" i="21" s="1"/>
  <c r="N183" i="21" s="1"/>
  <c r="E100" i="21"/>
  <c r="J100" i="21" s="1"/>
  <c r="L100" i="21" s="1"/>
  <c r="N100" i="21" s="1"/>
  <c r="E249" i="21"/>
  <c r="J249" i="21" s="1"/>
  <c r="L249" i="21" s="1"/>
  <c r="N249" i="21" s="1"/>
  <c r="E126" i="21"/>
  <c r="J126" i="21" s="1"/>
  <c r="L126" i="21" s="1"/>
  <c r="N126" i="21" s="1"/>
  <c r="E215" i="21"/>
  <c r="J215" i="21" s="1"/>
  <c r="L215" i="21" s="1"/>
  <c r="N215" i="21" s="1"/>
  <c r="E202" i="21"/>
  <c r="J202" i="21" s="1"/>
  <c r="L202" i="21" s="1"/>
  <c r="N202" i="21" s="1"/>
  <c r="E226" i="21"/>
  <c r="J226" i="21" s="1"/>
  <c r="L226" i="21" s="1"/>
  <c r="N226" i="21" s="1"/>
  <c r="E127" i="21"/>
  <c r="J127" i="21" s="1"/>
  <c r="L127" i="21" s="1"/>
  <c r="N127" i="21" s="1"/>
  <c r="E241" i="21"/>
  <c r="J241" i="21" s="1"/>
  <c r="L241" i="21" s="1"/>
  <c r="N241" i="21" s="1"/>
  <c r="E118" i="21"/>
  <c r="J118" i="21" s="1"/>
  <c r="L118" i="21" s="1"/>
  <c r="N118" i="21" s="1"/>
  <c r="E168" i="21"/>
  <c r="J168" i="21" s="1"/>
  <c r="L168" i="21" s="1"/>
  <c r="N168" i="21" s="1"/>
  <c r="E218" i="21"/>
  <c r="J218" i="21" s="1"/>
  <c r="L218" i="21" s="1"/>
  <c r="N218" i="21" s="1"/>
  <c r="E119" i="21"/>
  <c r="J119" i="21" s="1"/>
  <c r="L119" i="21" s="1"/>
  <c r="N119" i="21" s="1"/>
  <c r="E267" i="21"/>
  <c r="J267" i="21" s="1"/>
  <c r="L267" i="21" s="1"/>
  <c r="N267" i="21" s="1"/>
  <c r="E130" i="21"/>
  <c r="J130" i="21" s="1"/>
  <c r="L130" i="21" s="1"/>
  <c r="N130" i="21" s="1"/>
  <c r="E246" i="21"/>
  <c r="J246" i="21" s="1"/>
  <c r="L246" i="21" s="1"/>
  <c r="N246" i="21" s="1"/>
  <c r="E147" i="21"/>
  <c r="J147" i="21" s="1"/>
  <c r="L147" i="21" s="1"/>
  <c r="N147" i="21" s="1"/>
  <c r="E257" i="21"/>
  <c r="J257" i="21" s="1"/>
  <c r="L257" i="21" s="1"/>
  <c r="N257" i="21" s="1"/>
  <c r="E234" i="21"/>
  <c r="J234" i="21" s="1"/>
  <c r="L234" i="21" s="1"/>
  <c r="N234" i="21" s="1"/>
  <c r="E197" i="21"/>
  <c r="J197" i="21" s="1"/>
  <c r="L197" i="21" s="1"/>
  <c r="N197" i="21" s="1"/>
  <c r="E224" i="21"/>
  <c r="J224" i="21" s="1"/>
  <c r="L224" i="21" s="1"/>
  <c r="N224" i="21" s="1"/>
  <c r="E124" i="21"/>
  <c r="J124" i="21" s="1"/>
  <c r="L124" i="21" s="1"/>
  <c r="N124" i="21" s="1"/>
  <c r="E159" i="21"/>
  <c r="J159" i="21" s="1"/>
  <c r="L159" i="21" s="1"/>
  <c r="N159" i="21" s="1"/>
  <c r="E219" i="21"/>
  <c r="J219" i="21" s="1"/>
  <c r="L219" i="21" s="1"/>
  <c r="N219" i="21" s="1"/>
  <c r="E185" i="21"/>
  <c r="J185" i="21" s="1"/>
  <c r="L185" i="21" s="1"/>
  <c r="N185" i="21" s="1"/>
  <c r="E212" i="21"/>
  <c r="J212" i="21" s="1"/>
  <c r="L212" i="21" s="1"/>
  <c r="N212" i="21" s="1"/>
  <c r="E227" i="21"/>
  <c r="J227" i="21" s="1"/>
  <c r="L227" i="21" s="1"/>
  <c r="N227" i="21" s="1"/>
  <c r="E195" i="21"/>
  <c r="J195" i="21" s="1"/>
  <c r="L195" i="21" s="1"/>
  <c r="N195" i="21" s="1"/>
  <c r="E255" i="21"/>
  <c r="J255" i="21" s="1"/>
  <c r="L255" i="21" s="1"/>
  <c r="N255" i="21" s="1"/>
  <c r="E141" i="21"/>
  <c r="J141" i="21" s="1"/>
  <c r="L141" i="21" s="1"/>
  <c r="N141" i="21" s="1"/>
  <c r="E177" i="21"/>
  <c r="J177" i="21" s="1"/>
  <c r="L177" i="21" s="1"/>
  <c r="N177" i="21" s="1"/>
  <c r="E204" i="21"/>
  <c r="J204" i="21" s="1"/>
  <c r="L204" i="21" s="1"/>
  <c r="N204" i="21" s="1"/>
  <c r="E144" i="21"/>
  <c r="J144" i="21" s="1"/>
  <c r="L144" i="21" s="1"/>
  <c r="N144" i="21" s="1"/>
  <c r="E240" i="21"/>
  <c r="J240" i="21" s="1"/>
  <c r="L240" i="21" s="1"/>
  <c r="N240" i="21" s="1"/>
  <c r="E149" i="21"/>
  <c r="J149" i="21" s="1"/>
  <c r="L149" i="21" s="1"/>
  <c r="N149" i="21" s="1"/>
  <c r="E139" i="21"/>
  <c r="J139" i="21" s="1"/>
  <c r="L139" i="21" s="1"/>
  <c r="N139" i="21" s="1"/>
  <c r="E133" i="21"/>
  <c r="J133" i="21" s="1"/>
  <c r="L133" i="21" s="1"/>
  <c r="N133" i="21" s="1"/>
  <c r="E182" i="21"/>
  <c r="J182" i="21" s="1"/>
  <c r="L182" i="21" s="1"/>
  <c r="N182" i="21" s="1"/>
  <c r="E121" i="21"/>
  <c r="J121" i="21" s="1"/>
  <c r="L121" i="21" s="1"/>
  <c r="N121" i="21" s="1"/>
  <c r="E206" i="21"/>
  <c r="J206" i="21" s="1"/>
  <c r="L206" i="21" s="1"/>
  <c r="N206" i="21" s="1"/>
  <c r="E247" i="21"/>
  <c r="J247" i="21" s="1"/>
  <c r="L247" i="21" s="1"/>
  <c r="N247" i="21" s="1"/>
  <c r="E242" i="21"/>
  <c r="J242" i="21" s="1"/>
  <c r="L242" i="21" s="1"/>
  <c r="N242" i="21" s="1"/>
  <c r="E143" i="21"/>
  <c r="J143" i="21" s="1"/>
  <c r="L143" i="21" s="1"/>
  <c r="N143" i="21" s="1"/>
  <c r="E193" i="21"/>
  <c r="J193" i="21" s="1"/>
  <c r="L193" i="21" s="1"/>
  <c r="N193" i="21" s="1"/>
  <c r="E105" i="21"/>
  <c r="J105" i="21" s="1"/>
  <c r="L105" i="21" s="1"/>
  <c r="N105" i="21" s="1"/>
  <c r="E163" i="21"/>
  <c r="J163" i="21" s="1"/>
  <c r="L163" i="21" s="1"/>
  <c r="N163" i="21" s="1"/>
  <c r="E258" i="21"/>
  <c r="J258" i="21" s="1"/>
  <c r="L258" i="21" s="1"/>
  <c r="N258" i="21" s="1"/>
  <c r="E209" i="21"/>
  <c r="J209" i="21" s="1"/>
  <c r="L209" i="21" s="1"/>
  <c r="N209" i="21" s="1"/>
  <c r="E112" i="21"/>
  <c r="J112" i="21" s="1"/>
  <c r="L112" i="21" s="1"/>
  <c r="N112" i="21" s="1"/>
  <c r="E117" i="21"/>
  <c r="J117" i="21" s="1"/>
  <c r="L117" i="21" s="1"/>
  <c r="N117" i="21" s="1"/>
  <c r="E135" i="21"/>
  <c r="J135" i="21" s="1"/>
  <c r="L135" i="21" s="1"/>
  <c r="N135" i="21" s="1"/>
  <c r="E115" i="21"/>
  <c r="J115" i="21" s="1"/>
  <c r="L115" i="21" s="1"/>
  <c r="N115" i="21" s="1"/>
  <c r="E235" i="21"/>
  <c r="J235" i="21" s="1"/>
  <c r="L235" i="21" s="1"/>
  <c r="N235" i="21" s="1"/>
  <c r="E192" i="21"/>
  <c r="J192" i="21" s="1"/>
  <c r="L192" i="21" s="1"/>
  <c r="N192" i="21" s="1"/>
  <c r="E107" i="21"/>
  <c r="J107" i="21" s="1"/>
  <c r="L107" i="21" s="1"/>
  <c r="N107" i="21" s="1"/>
  <c r="E180" i="21"/>
  <c r="J180" i="21" s="1"/>
  <c r="L180" i="21" s="1"/>
  <c r="N180" i="21" s="1"/>
  <c r="E194" i="21"/>
  <c r="J194" i="21" s="1"/>
  <c r="L194" i="21" s="1"/>
  <c r="N194" i="21" s="1"/>
  <c r="E254" i="21"/>
  <c r="J254" i="21" s="1"/>
  <c r="L254" i="21" s="1"/>
  <c r="N254" i="21" s="1"/>
  <c r="E243" i="21"/>
  <c r="J243" i="21" s="1"/>
  <c r="L243" i="21" s="1"/>
  <c r="N243" i="21" s="1"/>
  <c r="E97" i="21"/>
  <c r="J97" i="21" s="1"/>
  <c r="L97" i="21" s="1"/>
  <c r="N97" i="21" s="1"/>
  <c r="E248" i="21"/>
  <c r="J248" i="21" s="1"/>
  <c r="L248" i="21" s="1"/>
  <c r="N248" i="21" s="1"/>
  <c r="E153" i="21"/>
  <c r="J153" i="21" s="1"/>
  <c r="L153" i="21" s="1"/>
  <c r="N153" i="21" s="1"/>
  <c r="E174" i="21"/>
  <c r="J174" i="21" s="1"/>
  <c r="L174" i="21" s="1"/>
  <c r="N174" i="21" s="1"/>
  <c r="E111" i="21"/>
  <c r="J111" i="21" s="1"/>
  <c r="L111" i="21" s="1"/>
  <c r="N111" i="21" s="1"/>
  <c r="E96" i="21"/>
  <c r="J96" i="21" s="1"/>
  <c r="L96" i="21" s="1"/>
  <c r="N96" i="21" s="1"/>
  <c r="E264" i="21"/>
  <c r="J264" i="21" s="1"/>
  <c r="L264" i="21" s="1"/>
  <c r="N264" i="21" s="1"/>
  <c r="E154" i="21"/>
  <c r="J154" i="21" s="1"/>
  <c r="L154" i="21" s="1"/>
  <c r="N154" i="21" s="1"/>
  <c r="E190" i="21"/>
  <c r="J190" i="21" s="1"/>
  <c r="L190" i="21" s="1"/>
  <c r="N190" i="21" s="1"/>
  <c r="E205" i="21"/>
  <c r="J205" i="21" s="1"/>
  <c r="L205" i="21" s="1"/>
  <c r="N205" i="21" s="1"/>
  <c r="E116" i="21"/>
  <c r="J116" i="21" s="1"/>
  <c r="L116" i="21" s="1"/>
  <c r="N116" i="21" s="1"/>
  <c r="E233" i="21"/>
  <c r="J233" i="21" s="1"/>
  <c r="L233" i="21" s="1"/>
  <c r="N233" i="21" s="1"/>
  <c r="E99" i="21"/>
  <c r="J99" i="21" s="1"/>
  <c r="L99" i="21" s="1"/>
  <c r="N99" i="21" s="1"/>
  <c r="E132" i="21"/>
  <c r="J132" i="21" s="1"/>
  <c r="L132" i="21" s="1"/>
  <c r="N132" i="21" s="1"/>
  <c r="E170" i="21"/>
  <c r="J170" i="21" s="1"/>
  <c r="L170" i="21" s="1"/>
  <c r="N170" i="21" s="1"/>
  <c r="E199" i="21"/>
  <c r="J199" i="21" s="1"/>
  <c r="L199" i="21" s="1"/>
  <c r="N199" i="21" s="1"/>
  <c r="E136" i="21"/>
  <c r="J136" i="21" s="1"/>
  <c r="L136" i="21" s="1"/>
  <c r="N136" i="21" s="1"/>
  <c r="E176" i="21"/>
  <c r="J176" i="21" s="1"/>
  <c r="L176" i="21" s="1"/>
  <c r="N176" i="21" s="1"/>
  <c r="E150" i="21"/>
  <c r="J150" i="21" s="1"/>
  <c r="L150" i="21" s="1"/>
  <c r="N150" i="21" s="1"/>
  <c r="E250" i="21"/>
  <c r="J250" i="21" s="1"/>
  <c r="L250" i="21" s="1"/>
  <c r="N250" i="21" s="1"/>
  <c r="E238" i="21"/>
  <c r="J238" i="21" s="1"/>
  <c r="L238" i="21" s="1"/>
  <c r="N238" i="21" s="1"/>
  <c r="E169" i="21"/>
  <c r="J169" i="21" s="1"/>
  <c r="L169" i="21" s="1"/>
  <c r="N169" i="21" s="1"/>
  <c r="E152" i="21"/>
  <c r="J152" i="21" s="1"/>
  <c r="L152" i="21" s="1"/>
  <c r="N152" i="21" s="1"/>
  <c r="E229" i="21"/>
  <c r="J229" i="21" s="1"/>
  <c r="L229" i="21" s="1"/>
  <c r="N229" i="21" s="1"/>
  <c r="E101" i="21"/>
  <c r="J101" i="21" s="1"/>
  <c r="L101" i="21" s="1"/>
  <c r="N101" i="21" s="1"/>
  <c r="E217" i="21"/>
  <c r="J217" i="21" s="1"/>
  <c r="L217" i="21" s="1"/>
  <c r="N217" i="21" s="1"/>
  <c r="E221" i="21"/>
  <c r="J221" i="21" s="1"/>
  <c r="L221" i="21" s="1"/>
  <c r="N221" i="21" s="1"/>
  <c r="E106" i="21"/>
  <c r="J106" i="21" s="1"/>
  <c r="L106" i="21" s="1"/>
  <c r="N106" i="21" s="1"/>
  <c r="E155" i="21"/>
  <c r="J155" i="21" s="1"/>
  <c r="L155" i="21" s="1"/>
  <c r="N155" i="21" s="1"/>
  <c r="E146" i="21"/>
  <c r="J146" i="21" s="1"/>
  <c r="L146" i="21" s="1"/>
  <c r="N146" i="21" s="1"/>
  <c r="E223" i="21"/>
  <c r="J223" i="21" s="1"/>
  <c r="L223" i="21" s="1"/>
  <c r="N223" i="21" s="1"/>
  <c r="E171" i="21"/>
  <c r="J171" i="21" s="1"/>
  <c r="L171" i="21" s="1"/>
  <c r="N171" i="21" s="1"/>
  <c r="E252" i="21"/>
  <c r="J252" i="21" s="1"/>
  <c r="L252" i="21" s="1"/>
  <c r="N252" i="21" s="1"/>
  <c r="E210" i="21"/>
  <c r="J210" i="21" s="1"/>
  <c r="L210" i="21" s="1"/>
  <c r="N210" i="21" s="1"/>
  <c r="E134" i="21"/>
  <c r="J134" i="21" s="1"/>
  <c r="L134" i="21" s="1"/>
  <c r="N134" i="21" s="1"/>
  <c r="E262" i="21"/>
  <c r="J262" i="21" s="1"/>
  <c r="L262" i="21" s="1"/>
  <c r="N262" i="21" s="1"/>
  <c r="E184" i="21"/>
  <c r="J184" i="21" s="1"/>
  <c r="L184" i="21" s="1"/>
  <c r="N184" i="21" s="1"/>
  <c r="E140" i="21"/>
  <c r="J140" i="21" s="1"/>
  <c r="L140" i="21" s="1"/>
  <c r="N140" i="21" s="1"/>
  <c r="E113" i="21"/>
  <c r="J113" i="21" s="1"/>
  <c r="L113" i="21" s="1"/>
  <c r="N113" i="21" s="1"/>
  <c r="E232" i="21"/>
  <c r="J232" i="21" s="1"/>
  <c r="L232" i="21" s="1"/>
  <c r="N232" i="21" s="1"/>
  <c r="E253" i="21"/>
  <c r="J253" i="21" s="1"/>
  <c r="L253" i="21" s="1"/>
  <c r="N253" i="21" s="1"/>
  <c r="E268" i="21"/>
  <c r="J268" i="21" s="1"/>
  <c r="L268" i="21" s="1"/>
  <c r="N268" i="21" s="1"/>
  <c r="E129" i="21"/>
  <c r="J129" i="21" s="1"/>
  <c r="L129" i="21" s="1"/>
  <c r="N129" i="21" s="1"/>
  <c r="E160" i="21"/>
  <c r="J160" i="21" s="1"/>
  <c r="L160" i="21" s="1"/>
  <c r="N160" i="21" s="1"/>
  <c r="E216" i="21"/>
  <c r="J216" i="21" s="1"/>
  <c r="L216" i="21" s="1"/>
  <c r="N216" i="21" s="1"/>
  <c r="E175" i="21"/>
  <c r="J175" i="21" s="1"/>
  <c r="L175" i="21" s="1"/>
  <c r="N175" i="21" s="1"/>
  <c r="E263" i="21"/>
  <c r="J263" i="21" s="1"/>
  <c r="L263" i="21" s="1"/>
  <c r="N263" i="21" s="1"/>
  <c r="E102" i="21"/>
  <c r="J102" i="21" s="1"/>
  <c r="L102" i="21" s="1"/>
  <c r="N102" i="21" s="1"/>
  <c r="E214" i="21"/>
  <c r="J214" i="21" s="1"/>
  <c r="L214" i="21" s="1"/>
  <c r="N214" i="21" s="1"/>
  <c r="E207" i="21"/>
  <c r="J207" i="21" s="1"/>
  <c r="L207" i="21" s="1"/>
  <c r="N207" i="21" s="1"/>
  <c r="E196" i="21"/>
  <c r="J196" i="21" s="1"/>
  <c r="L196" i="21" s="1"/>
  <c r="N196" i="21" s="1"/>
  <c r="E244" i="21"/>
  <c r="J244" i="21" s="1"/>
  <c r="L244" i="21" s="1"/>
  <c r="N244" i="21" s="1"/>
  <c r="E161" i="21"/>
  <c r="J161" i="21" s="1"/>
  <c r="L161" i="21" s="1"/>
  <c r="N161" i="21" s="1"/>
  <c r="E256" i="21"/>
  <c r="J256" i="21" s="1"/>
  <c r="L256" i="21" s="1"/>
  <c r="N256" i="21" s="1"/>
  <c r="J95" i="21"/>
  <c r="L95" i="21" s="1"/>
  <c r="N95" i="21" s="1"/>
  <c r="E189" i="21"/>
  <c r="J189" i="21" s="1"/>
  <c r="L189" i="21" s="1"/>
  <c r="N189" i="21" s="1"/>
  <c r="E103" i="21"/>
  <c r="J103" i="21" s="1"/>
  <c r="L103" i="21" s="1"/>
  <c r="N103" i="21" s="1"/>
  <c r="E186" i="21"/>
  <c r="J186" i="21" s="1"/>
  <c r="L186" i="21" s="1"/>
  <c r="N186" i="21" s="1"/>
  <c r="E165" i="21"/>
  <c r="J165" i="21" s="1"/>
  <c r="L165" i="21" s="1"/>
  <c r="N165" i="21" s="1"/>
  <c r="E167" i="21"/>
  <c r="J167" i="21" s="1"/>
  <c r="L167" i="21" s="1"/>
  <c r="N167" i="21" s="1"/>
  <c r="E151" i="21"/>
  <c r="J151" i="21" s="1"/>
  <c r="L151" i="21" s="1"/>
  <c r="N151" i="21" s="1"/>
  <c r="E260" i="21"/>
  <c r="J260" i="21" s="1"/>
  <c r="L260" i="21" s="1"/>
  <c r="N260" i="21" s="1"/>
  <c r="E225" i="21"/>
  <c r="J225" i="21" s="1"/>
  <c r="L225" i="21" s="1"/>
  <c r="N225" i="21" s="1"/>
  <c r="E220" i="21"/>
  <c r="J220" i="21" s="1"/>
  <c r="L220" i="21" s="1"/>
  <c r="N220" i="21" s="1"/>
  <c r="E156" i="21"/>
  <c r="J156" i="21" s="1"/>
  <c r="L156" i="21" s="1"/>
  <c r="N156" i="21" s="1"/>
  <c r="E113" i="34"/>
  <c r="J113" i="34" s="1"/>
  <c r="L113" i="34" s="1"/>
  <c r="N113" i="34" s="1"/>
  <c r="E256" i="34"/>
  <c r="J256" i="34" s="1"/>
  <c r="L256" i="34" s="1"/>
  <c r="N256" i="34" s="1"/>
  <c r="E103" i="34"/>
  <c r="J103" i="34" s="1"/>
  <c r="L103" i="34" s="1"/>
  <c r="N103" i="34" s="1"/>
  <c r="E263" i="34"/>
  <c r="J263" i="34" s="1"/>
  <c r="L263" i="34" s="1"/>
  <c r="N263" i="34" s="1"/>
  <c r="E167" i="34"/>
  <c r="J167" i="34" s="1"/>
  <c r="L167" i="34" s="1"/>
  <c r="N167" i="34" s="1"/>
  <c r="E189" i="34"/>
  <c r="J189" i="34" s="1"/>
  <c r="L189" i="34" s="1"/>
  <c r="N189" i="34" s="1"/>
  <c r="E106" i="34"/>
  <c r="J106" i="34" s="1"/>
  <c r="L106" i="34" s="1"/>
  <c r="N106" i="34" s="1"/>
  <c r="E117" i="34"/>
  <c r="J117" i="34" s="1"/>
  <c r="L117" i="34" s="1"/>
  <c r="N117" i="34" s="1"/>
  <c r="E255" i="34"/>
  <c r="J255" i="34" s="1"/>
  <c r="L255" i="34" s="1"/>
  <c r="N255" i="34" s="1"/>
  <c r="E136" i="34"/>
  <c r="J136" i="34" s="1"/>
  <c r="L136" i="34" s="1"/>
  <c r="N136" i="34" s="1"/>
  <c r="E244" i="34"/>
  <c r="J244" i="34" s="1"/>
  <c r="L244" i="34" s="1"/>
  <c r="N244" i="34" s="1"/>
  <c r="E245" i="34"/>
  <c r="J245" i="34" s="1"/>
  <c r="L245" i="34" s="1"/>
  <c r="N245" i="34" s="1"/>
  <c r="E192" i="34"/>
  <c r="J192" i="34" s="1"/>
  <c r="L192" i="34" s="1"/>
  <c r="N192" i="34" s="1"/>
  <c r="E100" i="34"/>
  <c r="J100" i="34" s="1"/>
  <c r="L100" i="34" s="1"/>
  <c r="N100" i="34" s="1"/>
  <c r="E206" i="34"/>
  <c r="J206" i="34" s="1"/>
  <c r="L206" i="34" s="1"/>
  <c r="N206" i="34" s="1"/>
  <c r="E161" i="34"/>
  <c r="J161" i="34" s="1"/>
  <c r="L161" i="34" s="1"/>
  <c r="N161" i="34" s="1"/>
  <c r="E266" i="34"/>
  <c r="J266" i="34" s="1"/>
  <c r="L266" i="34" s="1"/>
  <c r="N266" i="34" s="1"/>
  <c r="E172" i="34"/>
  <c r="J172" i="34" s="1"/>
  <c r="L172" i="34" s="1"/>
  <c r="N172" i="34" s="1"/>
  <c r="E197" i="34"/>
  <c r="J197" i="34" s="1"/>
  <c r="L197" i="34" s="1"/>
  <c r="N197" i="34" s="1"/>
  <c r="E241" i="34"/>
  <c r="J241" i="34" s="1"/>
  <c r="L241" i="34" s="1"/>
  <c r="N241" i="34" s="1"/>
  <c r="E175" i="34"/>
  <c r="J175" i="34" s="1"/>
  <c r="L175" i="34" s="1"/>
  <c r="N175" i="34" s="1"/>
  <c r="E96" i="34"/>
  <c r="J96" i="34" s="1"/>
  <c r="L96" i="34" s="1"/>
  <c r="N96" i="34" s="1"/>
  <c r="E188" i="34"/>
  <c r="J188" i="34" s="1"/>
  <c r="L188" i="34" s="1"/>
  <c r="N188" i="34" s="1"/>
  <c r="E171" i="34"/>
  <c r="J171" i="34" s="1"/>
  <c r="L171" i="34" s="1"/>
  <c r="N171" i="34" s="1"/>
  <c r="E208" i="34"/>
  <c r="J208" i="34" s="1"/>
  <c r="L208" i="34" s="1"/>
  <c r="N208" i="34" s="1"/>
  <c r="E231" i="34"/>
  <c r="J231" i="34" s="1"/>
  <c r="L231" i="34" s="1"/>
  <c r="N231" i="34" s="1"/>
  <c r="E144" i="34"/>
  <c r="J144" i="34" s="1"/>
  <c r="L144" i="34" s="1"/>
  <c r="N144" i="34" s="1"/>
  <c r="E254" i="34"/>
  <c r="J254" i="34" s="1"/>
  <c r="L254" i="34" s="1"/>
  <c r="N254" i="34" s="1"/>
  <c r="E228" i="34"/>
  <c r="J228" i="34" s="1"/>
  <c r="L228" i="34" s="1"/>
  <c r="N228" i="34" s="1"/>
  <c r="E141" i="34"/>
  <c r="J141" i="34" s="1"/>
  <c r="L141" i="34" s="1"/>
  <c r="N141" i="34" s="1"/>
  <c r="E223" i="34"/>
  <c r="J223" i="34" s="1"/>
  <c r="L223" i="34" s="1"/>
  <c r="N223" i="34" s="1"/>
  <c r="E232" i="34"/>
  <c r="J232" i="34" s="1"/>
  <c r="L232" i="34" s="1"/>
  <c r="N232" i="34" s="1"/>
  <c r="E151" i="34"/>
  <c r="J151" i="34" s="1"/>
  <c r="L151" i="34" s="1"/>
  <c r="N151" i="34" s="1"/>
  <c r="E213" i="34"/>
  <c r="J213" i="34" s="1"/>
  <c r="L213" i="34" s="1"/>
  <c r="N213" i="34" s="1"/>
  <c r="E130" i="34"/>
  <c r="J130" i="34" s="1"/>
  <c r="L130" i="34" s="1"/>
  <c r="N130" i="34" s="1"/>
  <c r="E248" i="34"/>
  <c r="J248" i="34" s="1"/>
  <c r="L248" i="34" s="1"/>
  <c r="N248" i="34" s="1"/>
  <c r="E174" i="34"/>
  <c r="J174" i="34" s="1"/>
  <c r="L174" i="34" s="1"/>
  <c r="N174" i="34" s="1"/>
  <c r="E127" i="34"/>
  <c r="J127" i="34" s="1"/>
  <c r="L127" i="34" s="1"/>
  <c r="N127" i="34" s="1"/>
  <c r="E234" i="34"/>
  <c r="J234" i="34" s="1"/>
  <c r="L234" i="34" s="1"/>
  <c r="N234" i="34" s="1"/>
  <c r="E155" i="34"/>
  <c r="J155" i="34" s="1"/>
  <c r="L155" i="34" s="1"/>
  <c r="N155" i="34" s="1"/>
  <c r="E230" i="34"/>
  <c r="J230" i="34" s="1"/>
  <c r="L230" i="34" s="1"/>
  <c r="N230" i="34" s="1"/>
  <c r="E209" i="34"/>
  <c r="J209" i="34" s="1"/>
  <c r="L209" i="34" s="1"/>
  <c r="N209" i="34" s="1"/>
  <c r="E126" i="34"/>
  <c r="J126" i="34" s="1"/>
  <c r="L126" i="34" s="1"/>
  <c r="N126" i="34" s="1"/>
  <c r="E264" i="34"/>
  <c r="J264" i="34" s="1"/>
  <c r="L264" i="34" s="1"/>
  <c r="N264" i="34" s="1"/>
  <c r="E109" i="34"/>
  <c r="J109" i="34" s="1"/>
  <c r="L109" i="34" s="1"/>
  <c r="N109" i="34" s="1"/>
  <c r="E145" i="34"/>
  <c r="J145" i="34" s="1"/>
  <c r="L145" i="34" s="1"/>
  <c r="N145" i="34" s="1"/>
  <c r="E257" i="34"/>
  <c r="J257" i="34" s="1"/>
  <c r="L257" i="34" s="1"/>
  <c r="N257" i="34" s="1"/>
  <c r="E180" i="34"/>
  <c r="J180" i="34" s="1"/>
  <c r="L180" i="34" s="1"/>
  <c r="N180" i="34" s="1"/>
  <c r="E112" i="34"/>
  <c r="J112" i="34" s="1"/>
  <c r="L112" i="34" s="1"/>
  <c r="N112" i="34" s="1"/>
  <c r="E222" i="34"/>
  <c r="J222" i="34" s="1"/>
  <c r="L222" i="34" s="1"/>
  <c r="N222" i="34" s="1"/>
  <c r="J95" i="34"/>
  <c r="L95" i="34" s="1"/>
  <c r="N95" i="34" s="1"/>
  <c r="E249" i="34"/>
  <c r="J249" i="34" s="1"/>
  <c r="L249" i="34" s="1"/>
  <c r="N249" i="34" s="1"/>
  <c r="E166" i="34"/>
  <c r="J166" i="34" s="1"/>
  <c r="L166" i="34" s="1"/>
  <c r="N166" i="34" s="1"/>
  <c r="E183" i="34"/>
  <c r="J183" i="34" s="1"/>
  <c r="L183" i="34" s="1"/>
  <c r="N183" i="34" s="1"/>
  <c r="E148" i="34"/>
  <c r="J148" i="34" s="1"/>
  <c r="L148" i="34" s="1"/>
  <c r="N148" i="34" s="1"/>
  <c r="E181" i="34"/>
  <c r="J181" i="34" s="1"/>
  <c r="L181" i="34" s="1"/>
  <c r="N181" i="34" s="1"/>
  <c r="E98" i="34"/>
  <c r="J98" i="34" s="1"/>
  <c r="L98" i="34" s="1"/>
  <c r="N98" i="34" s="1"/>
  <c r="E105" i="34"/>
  <c r="J105" i="34" s="1"/>
  <c r="L105" i="34" s="1"/>
  <c r="N105" i="34" s="1"/>
  <c r="E243" i="34"/>
  <c r="J243" i="34" s="1"/>
  <c r="L243" i="34" s="1"/>
  <c r="N243" i="34" s="1"/>
  <c r="E156" i="34"/>
  <c r="J156" i="34" s="1"/>
  <c r="L156" i="34" s="1"/>
  <c r="N156" i="34" s="1"/>
  <c r="E202" i="34"/>
  <c r="J202" i="34" s="1"/>
  <c r="L202" i="34" s="1"/>
  <c r="N202" i="34" s="1"/>
  <c r="E196" i="34"/>
  <c r="J196" i="34" s="1"/>
  <c r="L196" i="34" s="1"/>
  <c r="N196" i="34" s="1"/>
  <c r="E267" i="34"/>
  <c r="J267" i="34" s="1"/>
  <c r="L267" i="34" s="1"/>
  <c r="N267" i="34" s="1"/>
  <c r="E177" i="34"/>
  <c r="J177" i="34" s="1"/>
  <c r="L177" i="34" s="1"/>
  <c r="N177" i="34" s="1"/>
  <c r="E268" i="34"/>
  <c r="J268" i="34" s="1"/>
  <c r="L268" i="34" s="1"/>
  <c r="N268" i="34" s="1"/>
  <c r="E150" i="34"/>
  <c r="J150" i="34" s="1"/>
  <c r="L150" i="34" s="1"/>
  <c r="N150" i="34" s="1"/>
  <c r="E203" i="34"/>
  <c r="J203" i="34" s="1"/>
  <c r="L203" i="34" s="1"/>
  <c r="N203" i="34" s="1"/>
  <c r="E97" i="34"/>
  <c r="J97" i="34" s="1"/>
  <c r="L97" i="34" s="1"/>
  <c r="N97" i="34" s="1"/>
  <c r="E225" i="34"/>
  <c r="J225" i="34" s="1"/>
  <c r="L225" i="34" s="1"/>
  <c r="N225" i="34" s="1"/>
  <c r="E142" i="34"/>
  <c r="J142" i="34" s="1"/>
  <c r="L142" i="34" s="1"/>
  <c r="N142" i="34" s="1"/>
  <c r="E200" i="34"/>
  <c r="J200" i="34" s="1"/>
  <c r="L200" i="34" s="1"/>
  <c r="N200" i="34" s="1"/>
  <c r="E190" i="34"/>
  <c r="J190" i="34" s="1"/>
  <c r="L190" i="34" s="1"/>
  <c r="N190" i="34" s="1"/>
  <c r="E143" i="34"/>
  <c r="J143" i="34" s="1"/>
  <c r="L143" i="34" s="1"/>
  <c r="N143" i="34" s="1"/>
  <c r="E217" i="34"/>
  <c r="J217" i="34" s="1"/>
  <c r="L217" i="34" s="1"/>
  <c r="N217" i="34" s="1"/>
  <c r="E134" i="34"/>
  <c r="J134" i="34" s="1"/>
  <c r="L134" i="34" s="1"/>
  <c r="N134" i="34" s="1"/>
  <c r="E149" i="34"/>
  <c r="J149" i="34" s="1"/>
  <c r="L149" i="34" s="1"/>
  <c r="N149" i="34" s="1"/>
  <c r="E162" i="34"/>
  <c r="J162" i="34" s="1"/>
  <c r="L162" i="34" s="1"/>
  <c r="N162" i="34" s="1"/>
  <c r="E246" i="34"/>
  <c r="J246" i="34" s="1"/>
  <c r="L246" i="34" s="1"/>
  <c r="N246" i="34" s="1"/>
  <c r="E212" i="34"/>
  <c r="J212" i="34" s="1"/>
  <c r="L212" i="34" s="1"/>
  <c r="N212" i="34" s="1"/>
  <c r="E160" i="34"/>
  <c r="J160" i="34" s="1"/>
  <c r="L160" i="34" s="1"/>
  <c r="N160" i="34" s="1"/>
  <c r="E211" i="34"/>
  <c r="J211" i="34" s="1"/>
  <c r="L211" i="34" s="1"/>
  <c r="N211" i="34" s="1"/>
  <c r="E124" i="34"/>
  <c r="J124" i="34" s="1"/>
  <c r="L124" i="34" s="1"/>
  <c r="N124" i="34" s="1"/>
  <c r="E170" i="34"/>
  <c r="J170" i="34" s="1"/>
  <c r="L170" i="34" s="1"/>
  <c r="N170" i="34" s="1"/>
  <c r="E152" i="34"/>
  <c r="J152" i="34" s="1"/>
  <c r="L152" i="34" s="1"/>
  <c r="N152" i="34" s="1"/>
  <c r="E195" i="34"/>
  <c r="J195" i="34" s="1"/>
  <c r="L195" i="34" s="1"/>
  <c r="N195" i="34" s="1"/>
  <c r="E242" i="34"/>
  <c r="J242" i="34" s="1"/>
  <c r="L242" i="34" s="1"/>
  <c r="N242" i="34" s="1"/>
  <c r="E204" i="34"/>
  <c r="J204" i="34" s="1"/>
  <c r="L204" i="34" s="1"/>
  <c r="N204" i="34" s="1"/>
  <c r="E119" i="34"/>
  <c r="J119" i="34" s="1"/>
  <c r="L119" i="34" s="1"/>
  <c r="N119" i="34" s="1"/>
  <c r="E164" i="34"/>
  <c r="J164" i="34" s="1"/>
  <c r="L164" i="34" s="1"/>
  <c r="N164" i="34" s="1"/>
  <c r="E240" i="34"/>
  <c r="J240" i="34" s="1"/>
  <c r="L240" i="34" s="1"/>
  <c r="N240" i="34" s="1"/>
  <c r="E193" i="34"/>
  <c r="J193" i="34" s="1"/>
  <c r="L193" i="34" s="1"/>
  <c r="N193" i="34" s="1"/>
  <c r="E110" i="34"/>
  <c r="J110" i="34" s="1"/>
  <c r="L110" i="34" s="1"/>
  <c r="N110" i="34" s="1"/>
  <c r="E107" i="34"/>
  <c r="J107" i="34" s="1"/>
  <c r="L107" i="34" s="1"/>
  <c r="N107" i="34" s="1"/>
  <c r="E259" i="34"/>
  <c r="J259" i="34" s="1"/>
  <c r="L259" i="34" s="1"/>
  <c r="N259" i="34" s="1"/>
  <c r="E165" i="34"/>
  <c r="J165" i="34" s="1"/>
  <c r="L165" i="34" s="1"/>
  <c r="N165" i="34" s="1"/>
  <c r="E185" i="34"/>
  <c r="J185" i="34" s="1"/>
  <c r="L185" i="34" s="1"/>
  <c r="N185" i="34" s="1"/>
  <c r="E102" i="34"/>
  <c r="J102" i="34" s="1"/>
  <c r="L102" i="34" s="1"/>
  <c r="N102" i="34" s="1"/>
  <c r="E262" i="34"/>
  <c r="J262" i="34" s="1"/>
  <c r="L262" i="34" s="1"/>
  <c r="N262" i="34" s="1"/>
  <c r="E125" i="34"/>
  <c r="J125" i="34" s="1"/>
  <c r="L125" i="34" s="1"/>
  <c r="N125" i="34" s="1"/>
  <c r="E214" i="34"/>
  <c r="J214" i="34" s="1"/>
  <c r="L214" i="34" s="1"/>
  <c r="N214" i="34" s="1"/>
  <c r="E184" i="34"/>
  <c r="J184" i="34" s="1"/>
  <c r="L184" i="34" s="1"/>
  <c r="N184" i="34" s="1"/>
  <c r="E237" i="34"/>
  <c r="J237" i="34" s="1"/>
  <c r="L237" i="34" s="1"/>
  <c r="N237" i="34" s="1"/>
  <c r="E154" i="34"/>
  <c r="J154" i="34" s="1"/>
  <c r="L154" i="34" s="1"/>
  <c r="N154" i="34" s="1"/>
  <c r="E99" i="34"/>
  <c r="J99" i="34" s="1"/>
  <c r="L99" i="34" s="1"/>
  <c r="N99" i="34" s="1"/>
  <c r="E239" i="34"/>
  <c r="J239" i="34" s="1"/>
  <c r="L239" i="34" s="1"/>
  <c r="N239" i="34" s="1"/>
  <c r="E120" i="34"/>
  <c r="J120" i="34" s="1"/>
  <c r="L120" i="34" s="1"/>
  <c r="N120" i="34" s="1"/>
  <c r="E114" i="34"/>
  <c r="J114" i="34" s="1"/>
  <c r="L114" i="34" s="1"/>
  <c r="N114" i="34" s="1"/>
  <c r="E210" i="34"/>
  <c r="J210" i="34" s="1"/>
  <c r="L210" i="34" s="1"/>
  <c r="N210" i="34" s="1"/>
  <c r="E163" i="34"/>
  <c r="J163" i="34" s="1"/>
  <c r="L163" i="34" s="1"/>
  <c r="N163" i="34" s="1"/>
  <c r="E116" i="34"/>
  <c r="J116" i="34" s="1"/>
  <c r="L116" i="34" s="1"/>
  <c r="N116" i="34" s="1"/>
  <c r="E153" i="34"/>
  <c r="J153" i="34" s="1"/>
  <c r="L153" i="34" s="1"/>
  <c r="N153" i="34" s="1"/>
  <c r="E137" i="34"/>
  <c r="J137" i="34" s="1"/>
  <c r="L137" i="34" s="1"/>
  <c r="N137" i="34" s="1"/>
  <c r="E258" i="34"/>
  <c r="J258" i="34" s="1"/>
  <c r="L258" i="34" s="1"/>
  <c r="N258" i="34" s="1"/>
  <c r="E236" i="34"/>
  <c r="J236" i="34" s="1"/>
  <c r="L236" i="34" s="1"/>
  <c r="N236" i="34" s="1"/>
  <c r="E133" i="34"/>
  <c r="J133" i="34" s="1"/>
  <c r="L133" i="34" s="1"/>
  <c r="N133" i="34" s="1"/>
  <c r="E227" i="34"/>
  <c r="J227" i="34" s="1"/>
  <c r="L227" i="34" s="1"/>
  <c r="N227" i="34" s="1"/>
  <c r="E140" i="34"/>
  <c r="J140" i="34" s="1"/>
  <c r="L140" i="34" s="1"/>
  <c r="N140" i="34" s="1"/>
  <c r="E250" i="34"/>
  <c r="J250" i="34" s="1"/>
  <c r="L250" i="34" s="1"/>
  <c r="N250" i="34" s="1"/>
  <c r="E220" i="34"/>
  <c r="J220" i="34" s="1"/>
  <c r="L220" i="34" s="1"/>
  <c r="N220" i="34" s="1"/>
  <c r="E198" i="34"/>
  <c r="J198" i="34" s="1"/>
  <c r="L198" i="34" s="1"/>
  <c r="N198" i="34" s="1"/>
  <c r="E199" i="34"/>
  <c r="J199" i="34" s="1"/>
  <c r="L199" i="34" s="1"/>
  <c r="N199" i="34" s="1"/>
  <c r="E182" i="34"/>
  <c r="J182" i="34" s="1"/>
  <c r="L182" i="34" s="1"/>
  <c r="N182" i="34" s="1"/>
  <c r="E135" i="34"/>
  <c r="J135" i="34" s="1"/>
  <c r="L135" i="34" s="1"/>
  <c r="N135" i="34" s="1"/>
  <c r="E205" i="34"/>
  <c r="J205" i="34" s="1"/>
  <c r="L205" i="34" s="1"/>
  <c r="N205" i="34" s="1"/>
  <c r="E122" i="34"/>
  <c r="J122" i="34" s="1"/>
  <c r="L122" i="34" s="1"/>
  <c r="N122" i="34" s="1"/>
  <c r="E265" i="34"/>
  <c r="J265" i="34" s="1"/>
  <c r="L265" i="34" s="1"/>
  <c r="N265" i="34" s="1"/>
  <c r="E207" i="34"/>
  <c r="J207" i="34" s="1"/>
  <c r="L207" i="34" s="1"/>
  <c r="N207" i="34" s="1"/>
  <c r="E111" i="34"/>
  <c r="J111" i="34" s="1"/>
  <c r="L111" i="34" s="1"/>
  <c r="N111" i="34" s="1"/>
  <c r="E159" i="34"/>
  <c r="J159" i="34" s="1"/>
  <c r="L159" i="34" s="1"/>
  <c r="N159" i="34" s="1"/>
  <c r="E178" i="34"/>
  <c r="J178" i="34" s="1"/>
  <c r="L178" i="34" s="1"/>
  <c r="N178" i="34" s="1"/>
  <c r="E131" i="34"/>
  <c r="J131" i="34" s="1"/>
  <c r="L131" i="34" s="1"/>
  <c r="N131" i="34" s="1"/>
  <c r="E158" i="34"/>
  <c r="J158" i="34" s="1"/>
  <c r="L158" i="34" s="1"/>
  <c r="N158" i="34" s="1"/>
  <c r="E101" i="34"/>
  <c r="J101" i="34" s="1"/>
  <c r="L101" i="34" s="1"/>
  <c r="N101" i="34" s="1"/>
  <c r="E129" i="34"/>
  <c r="J129" i="34" s="1"/>
  <c r="L129" i="34" s="1"/>
  <c r="N129" i="34" s="1"/>
  <c r="E194" i="34"/>
  <c r="J194" i="34" s="1"/>
  <c r="L194" i="34" s="1"/>
  <c r="N194" i="34" s="1"/>
  <c r="E147" i="34"/>
  <c r="J147" i="34" s="1"/>
  <c r="L147" i="34" s="1"/>
  <c r="N147" i="34" s="1"/>
  <c r="E221" i="34"/>
  <c r="J221" i="34" s="1"/>
  <c r="L221" i="34" s="1"/>
  <c r="N221" i="34" s="1"/>
  <c r="E138" i="34"/>
  <c r="J138" i="34" s="1"/>
  <c r="L138" i="34" s="1"/>
  <c r="N138" i="34" s="1"/>
  <c r="E216" i="34"/>
  <c r="J216" i="34" s="1"/>
  <c r="L216" i="34" s="1"/>
  <c r="N216" i="34" s="1"/>
  <c r="E186" i="34"/>
  <c r="J186" i="34" s="1"/>
  <c r="L186" i="34" s="1"/>
  <c r="N186" i="34" s="1"/>
  <c r="E191" i="34"/>
  <c r="J191" i="34" s="1"/>
  <c r="L191" i="34" s="1"/>
  <c r="N191" i="34" s="1"/>
  <c r="E146" i="34"/>
  <c r="J146" i="34" s="1"/>
  <c r="L146" i="34" s="1"/>
  <c r="N146" i="34" s="1"/>
  <c r="E104" i="34"/>
  <c r="J104" i="34" s="1"/>
  <c r="L104" i="34" s="1"/>
  <c r="N104" i="34" s="1"/>
  <c r="E219" i="34"/>
  <c r="J219" i="34" s="1"/>
  <c r="L219" i="34" s="1"/>
  <c r="N219" i="34" s="1"/>
  <c r="E132" i="34"/>
  <c r="J132" i="34" s="1"/>
  <c r="L132" i="34" s="1"/>
  <c r="N132" i="34" s="1"/>
  <c r="E238" i="34"/>
  <c r="J238" i="34" s="1"/>
  <c r="L238" i="34" s="1"/>
  <c r="N238" i="34" s="1"/>
  <c r="E187" i="34"/>
  <c r="J187" i="34" s="1"/>
  <c r="L187" i="34" s="1"/>
  <c r="N187" i="34" s="1"/>
  <c r="E201" i="34"/>
  <c r="J201" i="34" s="1"/>
  <c r="L201" i="34" s="1"/>
  <c r="N201" i="34" s="1"/>
  <c r="E252" i="34"/>
  <c r="J252" i="34" s="1"/>
  <c r="L252" i="34" s="1"/>
  <c r="N252" i="34" s="1"/>
  <c r="E261" i="34"/>
  <c r="J261" i="34" s="1"/>
  <c r="L261" i="34" s="1"/>
  <c r="N261" i="34" s="1"/>
  <c r="E121" i="34"/>
  <c r="J121" i="34" s="1"/>
  <c r="L121" i="34" s="1"/>
  <c r="N121" i="34" s="1"/>
  <c r="E215" i="34"/>
  <c r="J215" i="34" s="1"/>
  <c r="L215" i="34" s="1"/>
  <c r="N215" i="34" s="1"/>
  <c r="E128" i="34"/>
  <c r="J128" i="34" s="1"/>
  <c r="L128" i="34" s="1"/>
  <c r="N128" i="34" s="1"/>
  <c r="E253" i="34"/>
  <c r="J253" i="34" s="1"/>
  <c r="L253" i="34" s="1"/>
  <c r="N253" i="34" s="1"/>
  <c r="E176" i="34"/>
  <c r="J176" i="34" s="1"/>
  <c r="L176" i="34" s="1"/>
  <c r="N176" i="34" s="1"/>
  <c r="E169" i="34"/>
  <c r="J169" i="34" s="1"/>
  <c r="L169" i="34" s="1"/>
  <c r="N169" i="34" s="1"/>
  <c r="E168" i="34"/>
  <c r="J168" i="34" s="1"/>
  <c r="L168" i="34" s="1"/>
  <c r="N168" i="34" s="1"/>
  <c r="E173" i="34"/>
  <c r="J173" i="34" s="1"/>
  <c r="L173" i="34" s="1"/>
  <c r="N173" i="34" s="1"/>
  <c r="E108" i="34"/>
  <c r="J108" i="34" s="1"/>
  <c r="L108" i="34" s="1"/>
  <c r="N108" i="34" s="1"/>
  <c r="E260" i="34"/>
  <c r="J260" i="34" s="1"/>
  <c r="L260" i="34" s="1"/>
  <c r="N260" i="34" s="1"/>
  <c r="E218" i="34"/>
  <c r="J218" i="34" s="1"/>
  <c r="L218" i="34" s="1"/>
  <c r="N218" i="34" s="1"/>
  <c r="E233" i="34"/>
  <c r="J233" i="34" s="1"/>
  <c r="L233" i="34" s="1"/>
  <c r="N233" i="34" s="1"/>
  <c r="E123" i="34"/>
  <c r="J123" i="34" s="1"/>
  <c r="L123" i="34" s="1"/>
  <c r="N123" i="34" s="1"/>
  <c r="E139" i="34"/>
  <c r="J139" i="34" s="1"/>
  <c r="L139" i="34" s="1"/>
  <c r="N139" i="34" s="1"/>
  <c r="E118" i="34"/>
  <c r="J118" i="34" s="1"/>
  <c r="L118" i="34" s="1"/>
  <c r="N118" i="34" s="1"/>
  <c r="E226" i="34"/>
  <c r="J226" i="34" s="1"/>
  <c r="L226" i="34" s="1"/>
  <c r="N226" i="34" s="1"/>
  <c r="E157" i="34"/>
  <c r="J157" i="34" s="1"/>
  <c r="L157" i="34" s="1"/>
  <c r="N157" i="34" s="1"/>
  <c r="E235" i="34"/>
  <c r="J235" i="34" s="1"/>
  <c r="L235" i="34" s="1"/>
  <c r="N235" i="34" s="1"/>
  <c r="E229" i="34"/>
  <c r="J229" i="34" s="1"/>
  <c r="L229" i="34" s="1"/>
  <c r="N229" i="34" s="1"/>
  <c r="E251" i="34"/>
  <c r="J251" i="34" s="1"/>
  <c r="L251" i="34" s="1"/>
  <c r="N251" i="34" s="1"/>
  <c r="E115" i="34"/>
  <c r="J115" i="34" s="1"/>
  <c r="L115" i="34" s="1"/>
  <c r="N115" i="34" s="1"/>
  <c r="E179" i="34"/>
  <c r="J179" i="34" s="1"/>
  <c r="L179" i="34" s="1"/>
  <c r="N179" i="34" s="1"/>
  <c r="E224" i="34"/>
  <c r="J224" i="34" s="1"/>
  <c r="L224" i="34" s="1"/>
  <c r="N224" i="34" s="1"/>
  <c r="E247" i="34"/>
  <c r="J247" i="34" s="1"/>
  <c r="L247" i="34" s="1"/>
  <c r="N247" i="34" s="1"/>
  <c r="J89" i="6"/>
  <c r="I11" i="41" s="1"/>
  <c r="E142" i="4"/>
  <c r="J142" i="4" s="1"/>
  <c r="L142" i="4" s="1"/>
  <c r="N142" i="4" s="1"/>
  <c r="E130" i="4"/>
  <c r="J130" i="4" s="1"/>
  <c r="L130" i="4" s="1"/>
  <c r="N130" i="4" s="1"/>
  <c r="E263" i="4"/>
  <c r="J263" i="4" s="1"/>
  <c r="L263" i="4" s="1"/>
  <c r="N263" i="4" s="1"/>
  <c r="E152" i="4"/>
  <c r="J152" i="4" s="1"/>
  <c r="L152" i="4" s="1"/>
  <c r="N152" i="4" s="1"/>
  <c r="E218" i="4"/>
  <c r="J218" i="4" s="1"/>
  <c r="L218" i="4" s="1"/>
  <c r="N218" i="4" s="1"/>
  <c r="E213" i="4"/>
  <c r="J213" i="4" s="1"/>
  <c r="L213" i="4" s="1"/>
  <c r="N213" i="4" s="1"/>
  <c r="E195" i="4"/>
  <c r="J195" i="4" s="1"/>
  <c r="L195" i="4" s="1"/>
  <c r="N195" i="4" s="1"/>
  <c r="E192" i="4"/>
  <c r="J192" i="4" s="1"/>
  <c r="L192" i="4" s="1"/>
  <c r="N192" i="4" s="1"/>
  <c r="E143" i="4"/>
  <c r="J143" i="4" s="1"/>
  <c r="L143" i="4" s="1"/>
  <c r="N143" i="4" s="1"/>
  <c r="E255" i="4"/>
  <c r="J255" i="4" s="1"/>
  <c r="L255" i="4" s="1"/>
  <c r="N255" i="4" s="1"/>
  <c r="E141" i="4"/>
  <c r="J141" i="4" s="1"/>
  <c r="L141" i="4" s="1"/>
  <c r="N141" i="4" s="1"/>
  <c r="E222" i="4"/>
  <c r="J222" i="4" s="1"/>
  <c r="L222" i="4" s="1"/>
  <c r="N222" i="4" s="1"/>
  <c r="E176" i="4"/>
  <c r="J176" i="4" s="1"/>
  <c r="L176" i="4" s="1"/>
  <c r="N176" i="4" s="1"/>
  <c r="E160" i="4"/>
  <c r="J160" i="4" s="1"/>
  <c r="L160" i="4" s="1"/>
  <c r="N160" i="4" s="1"/>
  <c r="E172" i="4"/>
  <c r="J172" i="4" s="1"/>
  <c r="L172" i="4" s="1"/>
  <c r="N172" i="4" s="1"/>
  <c r="E185" i="4"/>
  <c r="J185" i="4" s="1"/>
  <c r="L185" i="4" s="1"/>
  <c r="N185" i="4" s="1"/>
  <c r="E167" i="4"/>
  <c r="J167" i="4" s="1"/>
  <c r="L167" i="4" s="1"/>
  <c r="N167" i="4" s="1"/>
  <c r="E127" i="4"/>
  <c r="J127" i="4" s="1"/>
  <c r="L127" i="4" s="1"/>
  <c r="N127" i="4" s="1"/>
  <c r="E264" i="4"/>
  <c r="J264" i="4" s="1"/>
  <c r="L264" i="4" s="1"/>
  <c r="N264" i="4" s="1"/>
  <c r="E230" i="4"/>
  <c r="J230" i="4" s="1"/>
  <c r="L230" i="4" s="1"/>
  <c r="N230" i="4" s="1"/>
  <c r="E212" i="4"/>
  <c r="J212" i="4" s="1"/>
  <c r="L212" i="4" s="1"/>
  <c r="N212" i="4" s="1"/>
  <c r="E186" i="4"/>
  <c r="J186" i="4" s="1"/>
  <c r="L186" i="4" s="1"/>
  <c r="N186" i="4" s="1"/>
  <c r="E177" i="4"/>
  <c r="J177" i="4" s="1"/>
  <c r="L177" i="4" s="1"/>
  <c r="N177" i="4" s="1"/>
  <c r="E159" i="4"/>
  <c r="J159" i="4" s="1"/>
  <c r="L159" i="4" s="1"/>
  <c r="N159" i="4" s="1"/>
  <c r="E119" i="4"/>
  <c r="J119" i="4" s="1"/>
  <c r="L119" i="4" s="1"/>
  <c r="N119" i="4" s="1"/>
  <c r="E251" i="4"/>
  <c r="J251" i="4" s="1"/>
  <c r="L251" i="4" s="1"/>
  <c r="N251" i="4" s="1"/>
  <c r="E137" i="4"/>
  <c r="J137" i="4" s="1"/>
  <c r="L137" i="4" s="1"/>
  <c r="N137" i="4" s="1"/>
  <c r="E110" i="4"/>
  <c r="J110" i="4" s="1"/>
  <c r="L110" i="4" s="1"/>
  <c r="N110" i="4" s="1"/>
  <c r="E233" i="4"/>
  <c r="J233" i="4" s="1"/>
  <c r="L233" i="4" s="1"/>
  <c r="N233" i="4" s="1"/>
  <c r="E232" i="4"/>
  <c r="J232" i="4" s="1"/>
  <c r="L232" i="4" s="1"/>
  <c r="N232" i="4" s="1"/>
  <c r="E268" i="4"/>
  <c r="J268" i="4" s="1"/>
  <c r="L268" i="4" s="1"/>
  <c r="N268" i="4" s="1"/>
  <c r="E129" i="4"/>
  <c r="J129" i="4" s="1"/>
  <c r="L129" i="4" s="1"/>
  <c r="N129" i="4" s="1"/>
  <c r="E175" i="4"/>
  <c r="J175" i="4" s="1"/>
  <c r="L175" i="4" s="1"/>
  <c r="N175" i="4" s="1"/>
  <c r="E267" i="4"/>
  <c r="J267" i="4" s="1"/>
  <c r="L267" i="4" s="1"/>
  <c r="N267" i="4" s="1"/>
  <c r="E122" i="4"/>
  <c r="J122" i="4" s="1"/>
  <c r="L122" i="4" s="1"/>
  <c r="N122" i="4" s="1"/>
  <c r="E112" i="4"/>
  <c r="J112" i="4" s="1"/>
  <c r="L112" i="4" s="1"/>
  <c r="N112" i="4" s="1"/>
  <c r="E156" i="4"/>
  <c r="J156" i="4" s="1"/>
  <c r="L156" i="4" s="1"/>
  <c r="N156" i="4" s="1"/>
  <c r="E217" i="4"/>
  <c r="J217" i="4" s="1"/>
  <c r="L217" i="4" s="1"/>
  <c r="N217" i="4" s="1"/>
  <c r="E216" i="4"/>
  <c r="J216" i="4" s="1"/>
  <c r="L216" i="4" s="1"/>
  <c r="N216" i="4" s="1"/>
  <c r="E169" i="4"/>
  <c r="J169" i="4" s="1"/>
  <c r="L169" i="4" s="1"/>
  <c r="N169" i="4" s="1"/>
  <c r="E262" i="4"/>
  <c r="J262" i="4" s="1"/>
  <c r="L262" i="4" s="1"/>
  <c r="N262" i="4" s="1"/>
  <c r="E96" i="4"/>
  <c r="J96" i="4" s="1"/>
  <c r="L96" i="4" s="1"/>
  <c r="N96" i="4" s="1"/>
  <c r="E116" i="4"/>
  <c r="J116" i="4" s="1"/>
  <c r="L116" i="4" s="1"/>
  <c r="N116" i="4" s="1"/>
  <c r="E191" i="4"/>
  <c r="J191" i="4" s="1"/>
  <c r="L191" i="4" s="1"/>
  <c r="N191" i="4" s="1"/>
  <c r="E205" i="4"/>
  <c r="J205" i="4" s="1"/>
  <c r="L205" i="4" s="1"/>
  <c r="N205" i="4" s="1"/>
  <c r="E236" i="4"/>
  <c r="J236" i="4" s="1"/>
  <c r="L236" i="4" s="1"/>
  <c r="N236" i="4" s="1"/>
  <c r="E229" i="4"/>
  <c r="J229" i="4" s="1"/>
  <c r="L229" i="4" s="1"/>
  <c r="N229" i="4" s="1"/>
  <c r="E211" i="4"/>
  <c r="J211" i="4" s="1"/>
  <c r="L211" i="4" s="1"/>
  <c r="N211" i="4" s="1"/>
  <c r="E97" i="4"/>
  <c r="J97" i="4" s="1"/>
  <c r="L97" i="4" s="1"/>
  <c r="N97" i="4" s="1"/>
  <c r="E220" i="4"/>
  <c r="J220" i="4" s="1"/>
  <c r="L220" i="4" s="1"/>
  <c r="N220" i="4" s="1"/>
  <c r="E161" i="4"/>
  <c r="J161" i="4" s="1"/>
  <c r="L161" i="4" s="1"/>
  <c r="N161" i="4" s="1"/>
  <c r="E256" i="4"/>
  <c r="J256" i="4" s="1"/>
  <c r="L256" i="4" s="1"/>
  <c r="N256" i="4" s="1"/>
  <c r="E103" i="4"/>
  <c r="J103" i="4" s="1"/>
  <c r="L103" i="4" s="1"/>
  <c r="N103" i="4" s="1"/>
  <c r="E203" i="4"/>
  <c r="J203" i="4" s="1"/>
  <c r="L203" i="4" s="1"/>
  <c r="N203" i="4" s="1"/>
  <c r="E102" i="4"/>
  <c r="J102" i="4" s="1"/>
  <c r="L102" i="4" s="1"/>
  <c r="N102" i="4" s="1"/>
  <c r="E132" i="4"/>
  <c r="J132" i="4" s="1"/>
  <c r="L132" i="4" s="1"/>
  <c r="N132" i="4" s="1"/>
  <c r="E154" i="4"/>
  <c r="J154" i="4" s="1"/>
  <c r="L154" i="4" s="1"/>
  <c r="N154" i="4" s="1"/>
  <c r="E198" i="4"/>
  <c r="J198" i="4" s="1"/>
  <c r="L198" i="4" s="1"/>
  <c r="N198" i="4" s="1"/>
  <c r="E241" i="4"/>
  <c r="J241" i="4" s="1"/>
  <c r="L241" i="4" s="1"/>
  <c r="N241" i="4" s="1"/>
  <c r="E240" i="4"/>
  <c r="J240" i="4" s="1"/>
  <c r="L240" i="4" s="1"/>
  <c r="N240" i="4" s="1"/>
  <c r="E173" i="4"/>
  <c r="J173" i="4" s="1"/>
  <c r="L173" i="4" s="1"/>
  <c r="N173" i="4" s="1"/>
  <c r="E197" i="4"/>
  <c r="J197" i="4" s="1"/>
  <c r="L197" i="4" s="1"/>
  <c r="N197" i="4" s="1"/>
  <c r="E179" i="4"/>
  <c r="J179" i="4" s="1"/>
  <c r="L179" i="4" s="1"/>
  <c r="N179" i="4" s="1"/>
  <c r="E139" i="4"/>
  <c r="J139" i="4" s="1"/>
  <c r="L139" i="4" s="1"/>
  <c r="N139" i="4" s="1"/>
  <c r="E242" i="4"/>
  <c r="J242" i="4" s="1"/>
  <c r="L242" i="4" s="1"/>
  <c r="N242" i="4" s="1"/>
  <c r="E224" i="4"/>
  <c r="J224" i="4" s="1"/>
  <c r="L224" i="4" s="1"/>
  <c r="N224" i="4" s="1"/>
  <c r="E153" i="4"/>
  <c r="J153" i="4" s="1"/>
  <c r="L153" i="4" s="1"/>
  <c r="N153" i="4" s="1"/>
  <c r="E138" i="4"/>
  <c r="J138" i="4" s="1"/>
  <c r="L138" i="4" s="1"/>
  <c r="N138" i="4" s="1"/>
  <c r="E151" i="4"/>
  <c r="J151" i="4" s="1"/>
  <c r="L151" i="4" s="1"/>
  <c r="N151" i="4" s="1"/>
  <c r="E259" i="4"/>
  <c r="J259" i="4" s="1"/>
  <c r="L259" i="4" s="1"/>
  <c r="N259" i="4" s="1"/>
  <c r="E190" i="4"/>
  <c r="J190" i="4" s="1"/>
  <c r="L190" i="4" s="1"/>
  <c r="N190" i="4" s="1"/>
  <c r="E105" i="4"/>
  <c r="J105" i="4" s="1"/>
  <c r="L105" i="4" s="1"/>
  <c r="N105" i="4" s="1"/>
  <c r="E228" i="4"/>
  <c r="J228" i="4" s="1"/>
  <c r="L228" i="4" s="1"/>
  <c r="N228" i="4" s="1"/>
  <c r="E107" i="4"/>
  <c r="J107" i="4" s="1"/>
  <c r="L107" i="4" s="1"/>
  <c r="N107" i="4" s="1"/>
  <c r="E178" i="4"/>
  <c r="J178" i="4" s="1"/>
  <c r="L178" i="4" s="1"/>
  <c r="N178" i="4" s="1"/>
  <c r="E221" i="4"/>
  <c r="J221" i="4" s="1"/>
  <c r="L221" i="4" s="1"/>
  <c r="N221" i="4" s="1"/>
  <c r="E231" i="4"/>
  <c r="J231" i="4" s="1"/>
  <c r="L231" i="4" s="1"/>
  <c r="N231" i="4" s="1"/>
  <c r="E109" i="4"/>
  <c r="J109" i="4" s="1"/>
  <c r="L109" i="4" s="1"/>
  <c r="N109" i="4" s="1"/>
  <c r="E182" i="4"/>
  <c r="J182" i="4" s="1"/>
  <c r="L182" i="4" s="1"/>
  <c r="N182" i="4" s="1"/>
  <c r="E157" i="4"/>
  <c r="J157" i="4" s="1"/>
  <c r="L157" i="4" s="1"/>
  <c r="N157" i="4" s="1"/>
  <c r="E266" i="4"/>
  <c r="J266" i="4" s="1"/>
  <c r="L266" i="4" s="1"/>
  <c r="N266" i="4" s="1"/>
  <c r="E145" i="4"/>
  <c r="J145" i="4" s="1"/>
  <c r="L145" i="4" s="1"/>
  <c r="N145" i="4" s="1"/>
  <c r="E120" i="4"/>
  <c r="J120" i="4" s="1"/>
  <c r="L120" i="4" s="1"/>
  <c r="N120" i="4" s="1"/>
  <c r="E104" i="4"/>
  <c r="J104" i="4" s="1"/>
  <c r="L104" i="4" s="1"/>
  <c r="N104" i="4" s="1"/>
  <c r="E252" i="4"/>
  <c r="J252" i="4" s="1"/>
  <c r="L252" i="4" s="1"/>
  <c r="N252" i="4" s="1"/>
  <c r="E202" i="4"/>
  <c r="J202" i="4" s="1"/>
  <c r="L202" i="4" s="1"/>
  <c r="N202" i="4" s="1"/>
  <c r="E124" i="4"/>
  <c r="J124" i="4" s="1"/>
  <c r="L124" i="4" s="1"/>
  <c r="N124" i="4" s="1"/>
  <c r="E118" i="4"/>
  <c r="J118" i="4" s="1"/>
  <c r="L118" i="4" s="1"/>
  <c r="N118" i="4" s="1"/>
  <c r="E180" i="4"/>
  <c r="J180" i="4" s="1"/>
  <c r="L180" i="4" s="1"/>
  <c r="N180" i="4" s="1"/>
  <c r="E194" i="4"/>
  <c r="J194" i="4" s="1"/>
  <c r="L194" i="4" s="1"/>
  <c r="N194" i="4" s="1"/>
  <c r="E126" i="4"/>
  <c r="J126" i="4" s="1"/>
  <c r="L126" i="4" s="1"/>
  <c r="N126" i="4" s="1"/>
  <c r="E234" i="4"/>
  <c r="J234" i="4" s="1"/>
  <c r="L234" i="4" s="1"/>
  <c r="N234" i="4" s="1"/>
  <c r="E100" i="4"/>
  <c r="J100" i="4" s="1"/>
  <c r="L100" i="4" s="1"/>
  <c r="N100" i="4" s="1"/>
  <c r="E215" i="4"/>
  <c r="J215" i="4" s="1"/>
  <c r="L215" i="4" s="1"/>
  <c r="N215" i="4" s="1"/>
  <c r="E166" i="4"/>
  <c r="J166" i="4" s="1"/>
  <c r="L166" i="4" s="1"/>
  <c r="N166" i="4" s="1"/>
  <c r="E113" i="4"/>
  <c r="J113" i="4" s="1"/>
  <c r="L113" i="4" s="1"/>
  <c r="N113" i="4" s="1"/>
  <c r="E209" i="4"/>
  <c r="J209" i="4" s="1"/>
  <c r="L209" i="4" s="1"/>
  <c r="N209" i="4" s="1"/>
  <c r="E208" i="4"/>
  <c r="J208" i="4" s="1"/>
  <c r="L208" i="4" s="1"/>
  <c r="N208" i="4" s="1"/>
  <c r="E254" i="4"/>
  <c r="J254" i="4" s="1"/>
  <c r="L254" i="4" s="1"/>
  <c r="N254" i="4" s="1"/>
  <c r="E148" i="4"/>
  <c r="J148" i="4" s="1"/>
  <c r="L148" i="4" s="1"/>
  <c r="N148" i="4" s="1"/>
  <c r="E165" i="4"/>
  <c r="J165" i="4" s="1"/>
  <c r="L165" i="4" s="1"/>
  <c r="N165" i="4" s="1"/>
  <c r="E260" i="4"/>
  <c r="J260" i="4" s="1"/>
  <c r="L260" i="4" s="1"/>
  <c r="N260" i="4" s="1"/>
  <c r="E99" i="4"/>
  <c r="J99" i="4" s="1"/>
  <c r="L99" i="4" s="1"/>
  <c r="N99" i="4" s="1"/>
  <c r="J95" i="4"/>
  <c r="L95" i="4" s="1"/>
  <c r="N95" i="4" s="1"/>
  <c r="E210" i="4"/>
  <c r="J210" i="4" s="1"/>
  <c r="L210" i="4" s="1"/>
  <c r="N210" i="4" s="1"/>
  <c r="E140" i="4"/>
  <c r="J140" i="4" s="1"/>
  <c r="L140" i="4" s="1"/>
  <c r="N140" i="4" s="1"/>
  <c r="E253" i="4"/>
  <c r="J253" i="4" s="1"/>
  <c r="L253" i="4" s="1"/>
  <c r="N253" i="4" s="1"/>
  <c r="E136" i="4"/>
  <c r="J136" i="4" s="1"/>
  <c r="L136" i="4" s="1"/>
  <c r="N136" i="4" s="1"/>
  <c r="E117" i="4"/>
  <c r="J117" i="4" s="1"/>
  <c r="L117" i="4" s="1"/>
  <c r="N117" i="4" s="1"/>
  <c r="E123" i="4"/>
  <c r="J123" i="4" s="1"/>
  <c r="L123" i="4" s="1"/>
  <c r="N123" i="4" s="1"/>
  <c r="E246" i="4"/>
  <c r="J246" i="4" s="1"/>
  <c r="L246" i="4" s="1"/>
  <c r="N246" i="4" s="1"/>
  <c r="E108" i="4"/>
  <c r="J108" i="4" s="1"/>
  <c r="L108" i="4" s="1"/>
  <c r="N108" i="4" s="1"/>
  <c r="E247" i="4"/>
  <c r="J247" i="4" s="1"/>
  <c r="L247" i="4" s="1"/>
  <c r="N247" i="4" s="1"/>
  <c r="E174" i="4"/>
  <c r="J174" i="4" s="1"/>
  <c r="L174" i="4" s="1"/>
  <c r="N174" i="4" s="1"/>
  <c r="E258" i="4"/>
  <c r="J258" i="4" s="1"/>
  <c r="L258" i="4" s="1"/>
  <c r="N258" i="4" s="1"/>
  <c r="E163" i="4"/>
  <c r="J163" i="4" s="1"/>
  <c r="L163" i="4" s="1"/>
  <c r="N163" i="4" s="1"/>
  <c r="E239" i="4"/>
  <c r="J239" i="4" s="1"/>
  <c r="L239" i="4" s="1"/>
  <c r="N239" i="4" s="1"/>
  <c r="E98" i="4"/>
  <c r="J98" i="4" s="1"/>
  <c r="L98" i="4" s="1"/>
  <c r="N98" i="4" s="1"/>
  <c r="E170" i="4"/>
  <c r="J170" i="4" s="1"/>
  <c r="L170" i="4" s="1"/>
  <c r="N170" i="4" s="1"/>
  <c r="E200" i="4"/>
  <c r="J200" i="4" s="1"/>
  <c r="L200" i="4" s="1"/>
  <c r="N200" i="4" s="1"/>
  <c r="E133" i="4"/>
  <c r="J133" i="4" s="1"/>
  <c r="L133" i="4" s="1"/>
  <c r="N133" i="4" s="1"/>
  <c r="E227" i="4"/>
  <c r="J227" i="4" s="1"/>
  <c r="L227" i="4" s="1"/>
  <c r="N227" i="4" s="1"/>
  <c r="E250" i="4"/>
  <c r="J250" i="4" s="1"/>
  <c r="L250" i="4" s="1"/>
  <c r="N250" i="4" s="1"/>
  <c r="E226" i="4"/>
  <c r="J226" i="4" s="1"/>
  <c r="L226" i="4" s="1"/>
  <c r="N226" i="4" s="1"/>
  <c r="E155" i="4"/>
  <c r="J155" i="4" s="1"/>
  <c r="L155" i="4" s="1"/>
  <c r="N155" i="4" s="1"/>
  <c r="E158" i="4"/>
  <c r="J158" i="4" s="1"/>
  <c r="L158" i="4" s="1"/>
  <c r="N158" i="4" s="1"/>
  <c r="E168" i="4"/>
  <c r="J168" i="4" s="1"/>
  <c r="L168" i="4" s="1"/>
  <c r="N168" i="4" s="1"/>
  <c r="E214" i="4"/>
  <c r="J214" i="4" s="1"/>
  <c r="L214" i="4" s="1"/>
  <c r="N214" i="4" s="1"/>
  <c r="E144" i="4"/>
  <c r="J144" i="4" s="1"/>
  <c r="L144" i="4" s="1"/>
  <c r="N144" i="4" s="1"/>
  <c r="E238" i="4"/>
  <c r="J238" i="4" s="1"/>
  <c r="L238" i="4" s="1"/>
  <c r="N238" i="4" s="1"/>
  <c r="E204" i="4"/>
  <c r="J204" i="4" s="1"/>
  <c r="L204" i="4" s="1"/>
  <c r="N204" i="4" s="1"/>
  <c r="E146" i="4"/>
  <c r="J146" i="4" s="1"/>
  <c r="L146" i="4" s="1"/>
  <c r="N146" i="4" s="1"/>
  <c r="E188" i="4"/>
  <c r="J188" i="4" s="1"/>
  <c r="L188" i="4" s="1"/>
  <c r="N188" i="4" s="1"/>
  <c r="E189" i="4"/>
  <c r="J189" i="4" s="1"/>
  <c r="L189" i="4" s="1"/>
  <c r="N189" i="4" s="1"/>
  <c r="E121" i="4"/>
  <c r="J121" i="4" s="1"/>
  <c r="L121" i="4" s="1"/>
  <c r="N121" i="4" s="1"/>
  <c r="E149" i="4"/>
  <c r="J149" i="4" s="1"/>
  <c r="L149" i="4" s="1"/>
  <c r="N149" i="4" s="1"/>
  <c r="E111" i="4"/>
  <c r="J111" i="4" s="1"/>
  <c r="L111" i="4" s="1"/>
  <c r="N111" i="4" s="1"/>
  <c r="E115" i="4"/>
  <c r="J115" i="4" s="1"/>
  <c r="L115" i="4" s="1"/>
  <c r="N115" i="4" s="1"/>
  <c r="E257" i="4"/>
  <c r="J257" i="4" s="1"/>
  <c r="L257" i="4" s="1"/>
  <c r="N257" i="4" s="1"/>
  <c r="E131" i="4"/>
  <c r="J131" i="4" s="1"/>
  <c r="L131" i="4" s="1"/>
  <c r="N131" i="4" s="1"/>
  <c r="E106" i="4"/>
  <c r="J106" i="4" s="1"/>
  <c r="L106" i="4" s="1"/>
  <c r="N106" i="4" s="1"/>
  <c r="E147" i="4"/>
  <c r="J147" i="4" s="1"/>
  <c r="L147" i="4" s="1"/>
  <c r="N147" i="4" s="1"/>
  <c r="E199" i="4"/>
  <c r="J199" i="4" s="1"/>
  <c r="L199" i="4" s="1"/>
  <c r="N199" i="4" s="1"/>
  <c r="E265" i="4"/>
  <c r="J265" i="4" s="1"/>
  <c r="L265" i="4" s="1"/>
  <c r="N265" i="4" s="1"/>
  <c r="E245" i="4"/>
  <c r="J245" i="4" s="1"/>
  <c r="L245" i="4" s="1"/>
  <c r="N245" i="4" s="1"/>
  <c r="E244" i="4"/>
  <c r="J244" i="4" s="1"/>
  <c r="L244" i="4" s="1"/>
  <c r="N244" i="4" s="1"/>
  <c r="E183" i="4"/>
  <c r="J183" i="4" s="1"/>
  <c r="L183" i="4" s="1"/>
  <c r="N183" i="4" s="1"/>
  <c r="E162" i="4"/>
  <c r="J162" i="4" s="1"/>
  <c r="L162" i="4" s="1"/>
  <c r="N162" i="4" s="1"/>
  <c r="E184" i="4"/>
  <c r="J184" i="4" s="1"/>
  <c r="L184" i="4" s="1"/>
  <c r="N184" i="4" s="1"/>
  <c r="E187" i="4"/>
  <c r="J187" i="4" s="1"/>
  <c r="L187" i="4" s="1"/>
  <c r="N187" i="4" s="1"/>
  <c r="E201" i="4"/>
  <c r="J201" i="4" s="1"/>
  <c r="L201" i="4" s="1"/>
  <c r="N201" i="4" s="1"/>
  <c r="E150" i="4"/>
  <c r="J150" i="4" s="1"/>
  <c r="L150" i="4" s="1"/>
  <c r="N150" i="4" s="1"/>
  <c r="E196" i="4"/>
  <c r="J196" i="4" s="1"/>
  <c r="L196" i="4" s="1"/>
  <c r="N196" i="4" s="1"/>
  <c r="E235" i="4"/>
  <c r="J235" i="4" s="1"/>
  <c r="L235" i="4" s="1"/>
  <c r="N235" i="4" s="1"/>
  <c r="E225" i="4"/>
  <c r="J225" i="4" s="1"/>
  <c r="L225" i="4" s="1"/>
  <c r="N225" i="4" s="1"/>
  <c r="E207" i="4"/>
  <c r="J207" i="4" s="1"/>
  <c r="L207" i="4" s="1"/>
  <c r="N207" i="4" s="1"/>
  <c r="E164" i="4"/>
  <c r="J164" i="4" s="1"/>
  <c r="L164" i="4" s="1"/>
  <c r="N164" i="4" s="1"/>
  <c r="E206" i="4"/>
  <c r="J206" i="4" s="1"/>
  <c r="L206" i="4" s="1"/>
  <c r="N206" i="4" s="1"/>
  <c r="E114" i="4"/>
  <c r="J114" i="4" s="1"/>
  <c r="L114" i="4" s="1"/>
  <c r="N114" i="4" s="1"/>
  <c r="E249" i="4"/>
  <c r="J249" i="4" s="1"/>
  <c r="L249" i="4" s="1"/>
  <c r="N249" i="4" s="1"/>
  <c r="E248" i="4"/>
  <c r="J248" i="4" s="1"/>
  <c r="L248" i="4" s="1"/>
  <c r="N248" i="4" s="1"/>
  <c r="E181" i="4"/>
  <c r="J181" i="4" s="1"/>
  <c r="L181" i="4" s="1"/>
  <c r="N181" i="4" s="1"/>
  <c r="E128" i="4"/>
  <c r="J128" i="4" s="1"/>
  <c r="L128" i="4" s="1"/>
  <c r="N128" i="4" s="1"/>
  <c r="E223" i="4"/>
  <c r="J223" i="4" s="1"/>
  <c r="L223" i="4" s="1"/>
  <c r="N223" i="4" s="1"/>
  <c r="E237" i="4"/>
  <c r="J237" i="4" s="1"/>
  <c r="L237" i="4" s="1"/>
  <c r="N237" i="4" s="1"/>
  <c r="E261" i="4"/>
  <c r="J261" i="4" s="1"/>
  <c r="L261" i="4" s="1"/>
  <c r="N261" i="4" s="1"/>
  <c r="E243" i="4"/>
  <c r="J243" i="4" s="1"/>
  <c r="L243" i="4" s="1"/>
  <c r="N243" i="4" s="1"/>
  <c r="E171" i="4"/>
  <c r="J171" i="4" s="1"/>
  <c r="L171" i="4" s="1"/>
  <c r="N171" i="4" s="1"/>
  <c r="E193" i="4"/>
  <c r="J193" i="4" s="1"/>
  <c r="L193" i="4" s="1"/>
  <c r="N193" i="4" s="1"/>
  <c r="E135" i="4"/>
  <c r="J135" i="4" s="1"/>
  <c r="L135" i="4" s="1"/>
  <c r="N135" i="4" s="1"/>
  <c r="E101" i="4"/>
  <c r="J101" i="4" s="1"/>
  <c r="L101" i="4" s="1"/>
  <c r="N101" i="4" s="1"/>
  <c r="E134" i="4"/>
  <c r="J134" i="4" s="1"/>
  <c r="L134" i="4" s="1"/>
  <c r="N134" i="4" s="1"/>
  <c r="E219" i="4"/>
  <c r="J219" i="4" s="1"/>
  <c r="L219" i="4" s="1"/>
  <c r="N219" i="4" s="1"/>
  <c r="E125" i="4"/>
  <c r="J125" i="4" s="1"/>
  <c r="L125" i="4" s="1"/>
  <c r="N125" i="4" s="1"/>
  <c r="J89" i="26"/>
  <c r="I31" i="41" s="1"/>
  <c r="J89" i="28"/>
  <c r="I33" i="41" s="1"/>
  <c r="E145" i="13"/>
  <c r="J145" i="13" s="1"/>
  <c r="L145" i="13" s="1"/>
  <c r="N145" i="13" s="1"/>
  <c r="E109" i="13"/>
  <c r="J109" i="13" s="1"/>
  <c r="L109" i="13" s="1"/>
  <c r="N109" i="13" s="1"/>
  <c r="E121" i="13"/>
  <c r="J121" i="13" s="1"/>
  <c r="L121" i="13" s="1"/>
  <c r="N121" i="13" s="1"/>
  <c r="E248" i="13"/>
  <c r="J248" i="13" s="1"/>
  <c r="L248" i="13" s="1"/>
  <c r="N248" i="13" s="1"/>
  <c r="E206" i="13"/>
  <c r="J206" i="13" s="1"/>
  <c r="L206" i="13" s="1"/>
  <c r="N206" i="13" s="1"/>
  <c r="E122" i="13"/>
  <c r="J122" i="13" s="1"/>
  <c r="L122" i="13" s="1"/>
  <c r="N122" i="13" s="1"/>
  <c r="E234" i="13"/>
  <c r="J234" i="13" s="1"/>
  <c r="L234" i="13" s="1"/>
  <c r="N234" i="13" s="1"/>
  <c r="E126" i="13"/>
  <c r="J126" i="13" s="1"/>
  <c r="L126" i="13" s="1"/>
  <c r="N126" i="13" s="1"/>
  <c r="E230" i="13"/>
  <c r="J230" i="13" s="1"/>
  <c r="L230" i="13" s="1"/>
  <c r="N230" i="13" s="1"/>
  <c r="E196" i="13"/>
  <c r="J196" i="13" s="1"/>
  <c r="L196" i="13" s="1"/>
  <c r="N196" i="13" s="1"/>
  <c r="E103" i="13"/>
  <c r="J103" i="13" s="1"/>
  <c r="L103" i="13" s="1"/>
  <c r="N103" i="13" s="1"/>
  <c r="E259" i="13"/>
  <c r="J259" i="13" s="1"/>
  <c r="L259" i="13" s="1"/>
  <c r="N259" i="13" s="1"/>
  <c r="E200" i="13"/>
  <c r="J200" i="13" s="1"/>
  <c r="L200" i="13" s="1"/>
  <c r="N200" i="13" s="1"/>
  <c r="E199" i="13"/>
  <c r="J199" i="13" s="1"/>
  <c r="L199" i="13" s="1"/>
  <c r="N199" i="13" s="1"/>
  <c r="E190" i="13"/>
  <c r="J190" i="13" s="1"/>
  <c r="L190" i="13" s="1"/>
  <c r="N190" i="13" s="1"/>
  <c r="E228" i="13"/>
  <c r="J228" i="13" s="1"/>
  <c r="L228" i="13" s="1"/>
  <c r="N228" i="13" s="1"/>
  <c r="E223" i="13"/>
  <c r="J223" i="13" s="1"/>
  <c r="L223" i="13" s="1"/>
  <c r="N223" i="13" s="1"/>
  <c r="E179" i="13"/>
  <c r="J179" i="13" s="1"/>
  <c r="L179" i="13" s="1"/>
  <c r="N179" i="13" s="1"/>
  <c r="E182" i="13"/>
  <c r="J182" i="13" s="1"/>
  <c r="L182" i="13" s="1"/>
  <c r="N182" i="13" s="1"/>
  <c r="E146" i="13"/>
  <c r="J146" i="13" s="1"/>
  <c r="L146" i="13" s="1"/>
  <c r="N146" i="13" s="1"/>
  <c r="E210" i="13"/>
  <c r="J210" i="13" s="1"/>
  <c r="L210" i="13" s="1"/>
  <c r="N210" i="13" s="1"/>
  <c r="E118" i="13"/>
  <c r="J118" i="13" s="1"/>
  <c r="L118" i="13" s="1"/>
  <c r="N118" i="13" s="1"/>
  <c r="E113" i="13"/>
  <c r="J113" i="13" s="1"/>
  <c r="L113" i="13" s="1"/>
  <c r="N113" i="13" s="1"/>
  <c r="E184" i="13"/>
  <c r="J184" i="13" s="1"/>
  <c r="L184" i="13" s="1"/>
  <c r="N184" i="13" s="1"/>
  <c r="E256" i="13"/>
  <c r="J256" i="13" s="1"/>
  <c r="L256" i="13" s="1"/>
  <c r="N256" i="13" s="1"/>
  <c r="E124" i="13"/>
  <c r="J124" i="13" s="1"/>
  <c r="L124" i="13" s="1"/>
  <c r="N124" i="13" s="1"/>
  <c r="E174" i="13"/>
  <c r="J174" i="13" s="1"/>
  <c r="L174" i="13" s="1"/>
  <c r="N174" i="13" s="1"/>
  <c r="E154" i="13"/>
  <c r="J154" i="13" s="1"/>
  <c r="L154" i="13" s="1"/>
  <c r="N154" i="13" s="1"/>
  <c r="E202" i="13"/>
  <c r="J202" i="13" s="1"/>
  <c r="L202" i="13" s="1"/>
  <c r="N202" i="13" s="1"/>
  <c r="E157" i="13"/>
  <c r="J157" i="13" s="1"/>
  <c r="L157" i="13" s="1"/>
  <c r="N157" i="13" s="1"/>
  <c r="E198" i="13"/>
  <c r="J198" i="13" s="1"/>
  <c r="L198" i="13" s="1"/>
  <c r="N198" i="13" s="1"/>
  <c r="E237" i="13"/>
  <c r="J237" i="13" s="1"/>
  <c r="L237" i="13" s="1"/>
  <c r="N237" i="13" s="1"/>
  <c r="E262" i="13"/>
  <c r="J262" i="13" s="1"/>
  <c r="L262" i="13" s="1"/>
  <c r="N262" i="13" s="1"/>
  <c r="E268" i="13"/>
  <c r="J268" i="13" s="1"/>
  <c r="L268" i="13" s="1"/>
  <c r="N268" i="13" s="1"/>
  <c r="E241" i="13"/>
  <c r="J241" i="13" s="1"/>
  <c r="L241" i="13" s="1"/>
  <c r="N241" i="13" s="1"/>
  <c r="E111" i="13"/>
  <c r="J111" i="13" s="1"/>
  <c r="L111" i="13" s="1"/>
  <c r="N111" i="13" s="1"/>
  <c r="E195" i="13"/>
  <c r="J195" i="13" s="1"/>
  <c r="L195" i="13" s="1"/>
  <c r="N195" i="13" s="1"/>
  <c r="E265" i="13"/>
  <c r="J265" i="13" s="1"/>
  <c r="L265" i="13" s="1"/>
  <c r="N265" i="13" s="1"/>
  <c r="E191" i="13"/>
  <c r="J191" i="13" s="1"/>
  <c r="L191" i="13" s="1"/>
  <c r="N191" i="13" s="1"/>
  <c r="E116" i="13"/>
  <c r="J116" i="13" s="1"/>
  <c r="L116" i="13" s="1"/>
  <c r="N116" i="13" s="1"/>
  <c r="E251" i="13"/>
  <c r="J251" i="13" s="1"/>
  <c r="L251" i="13" s="1"/>
  <c r="N251" i="13" s="1"/>
  <c r="E244" i="13"/>
  <c r="J244" i="13" s="1"/>
  <c r="L244" i="13" s="1"/>
  <c r="N244" i="13" s="1"/>
  <c r="E178" i="13"/>
  <c r="J178" i="13" s="1"/>
  <c r="L178" i="13" s="1"/>
  <c r="N178" i="13" s="1"/>
  <c r="E150" i="13"/>
  <c r="J150" i="13" s="1"/>
  <c r="L150" i="13" s="1"/>
  <c r="N150" i="13" s="1"/>
  <c r="E252" i="13"/>
  <c r="J252" i="13" s="1"/>
  <c r="L252" i="13" s="1"/>
  <c r="N252" i="13" s="1"/>
  <c r="E137" i="13"/>
  <c r="J137" i="13" s="1"/>
  <c r="L137" i="13" s="1"/>
  <c r="N137" i="13" s="1"/>
  <c r="E168" i="13"/>
  <c r="J168" i="13" s="1"/>
  <c r="L168" i="13" s="1"/>
  <c r="N168" i="13" s="1"/>
  <c r="E156" i="13"/>
  <c r="J156" i="13" s="1"/>
  <c r="L156" i="13" s="1"/>
  <c r="N156" i="13" s="1"/>
  <c r="E243" i="13"/>
  <c r="J243" i="13" s="1"/>
  <c r="L243" i="13" s="1"/>
  <c r="N243" i="13" s="1"/>
  <c r="E128" i="13"/>
  <c r="J128" i="13" s="1"/>
  <c r="L128" i="13" s="1"/>
  <c r="N128" i="13" s="1"/>
  <c r="E170" i="13"/>
  <c r="J170" i="13" s="1"/>
  <c r="L170" i="13" s="1"/>
  <c r="N170" i="13" s="1"/>
  <c r="E100" i="13"/>
  <c r="J100" i="13" s="1"/>
  <c r="L100" i="13" s="1"/>
  <c r="N100" i="13" s="1"/>
  <c r="E235" i="13"/>
  <c r="J235" i="13" s="1"/>
  <c r="L235" i="13" s="1"/>
  <c r="N235" i="13" s="1"/>
  <c r="E254" i="13"/>
  <c r="J254" i="13" s="1"/>
  <c r="L254" i="13" s="1"/>
  <c r="N254" i="13" s="1"/>
  <c r="E267" i="13"/>
  <c r="J267" i="13" s="1"/>
  <c r="L267" i="13" s="1"/>
  <c r="N267" i="13" s="1"/>
  <c r="E242" i="13"/>
  <c r="J242" i="13" s="1"/>
  <c r="L242" i="13" s="1"/>
  <c r="N242" i="13" s="1"/>
  <c r="E209" i="13"/>
  <c r="J209" i="13" s="1"/>
  <c r="L209" i="13" s="1"/>
  <c r="N209" i="13" s="1"/>
  <c r="E143" i="13"/>
  <c r="J143" i="13" s="1"/>
  <c r="L143" i="13" s="1"/>
  <c r="N143" i="13" s="1"/>
  <c r="E147" i="13"/>
  <c r="J147" i="13" s="1"/>
  <c r="L147" i="13" s="1"/>
  <c r="N147" i="13" s="1"/>
  <c r="E233" i="13"/>
  <c r="J233" i="13" s="1"/>
  <c r="L233" i="13" s="1"/>
  <c r="N233" i="13" s="1"/>
  <c r="E119" i="13"/>
  <c r="J119" i="13" s="1"/>
  <c r="L119" i="13" s="1"/>
  <c r="N119" i="13" s="1"/>
  <c r="E148" i="13"/>
  <c r="J148" i="13" s="1"/>
  <c r="L148" i="13" s="1"/>
  <c r="N148" i="13" s="1"/>
  <c r="E219" i="13"/>
  <c r="J219" i="13" s="1"/>
  <c r="L219" i="13" s="1"/>
  <c r="N219" i="13" s="1"/>
  <c r="E216" i="13"/>
  <c r="J216" i="13" s="1"/>
  <c r="L216" i="13" s="1"/>
  <c r="N216" i="13" s="1"/>
  <c r="E247" i="13"/>
  <c r="J247" i="13" s="1"/>
  <c r="L247" i="13" s="1"/>
  <c r="N247" i="13" s="1"/>
  <c r="E197" i="13"/>
  <c r="J197" i="13" s="1"/>
  <c r="L197" i="13" s="1"/>
  <c r="N197" i="13" s="1"/>
  <c r="E175" i="13"/>
  <c r="J175" i="13" s="1"/>
  <c r="L175" i="13" s="1"/>
  <c r="N175" i="13" s="1"/>
  <c r="E105" i="13"/>
  <c r="J105" i="13" s="1"/>
  <c r="L105" i="13" s="1"/>
  <c r="N105" i="13" s="1"/>
  <c r="E161" i="13"/>
  <c r="J161" i="13" s="1"/>
  <c r="L161" i="13" s="1"/>
  <c r="N161" i="13" s="1"/>
  <c r="E171" i="13"/>
  <c r="J171" i="13" s="1"/>
  <c r="L171" i="13" s="1"/>
  <c r="N171" i="13" s="1"/>
  <c r="E211" i="13"/>
  <c r="J211" i="13" s="1"/>
  <c r="L211" i="13" s="1"/>
  <c r="N211" i="13" s="1"/>
  <c r="E158" i="13"/>
  <c r="J158" i="13" s="1"/>
  <c r="L158" i="13" s="1"/>
  <c r="N158" i="13" s="1"/>
  <c r="E239" i="13"/>
  <c r="J239" i="13" s="1"/>
  <c r="L239" i="13" s="1"/>
  <c r="N239" i="13" s="1"/>
  <c r="E132" i="13"/>
  <c r="J132" i="13" s="1"/>
  <c r="L132" i="13" s="1"/>
  <c r="N132" i="13" s="1"/>
  <c r="E107" i="13"/>
  <c r="J107" i="13" s="1"/>
  <c r="L107" i="13" s="1"/>
  <c r="N107" i="13" s="1"/>
  <c r="E222" i="13"/>
  <c r="J222" i="13" s="1"/>
  <c r="L222" i="13" s="1"/>
  <c r="N222" i="13" s="1"/>
  <c r="E203" i="13"/>
  <c r="J203" i="13" s="1"/>
  <c r="L203" i="13" s="1"/>
  <c r="N203" i="13" s="1"/>
  <c r="E232" i="13"/>
  <c r="J232" i="13" s="1"/>
  <c r="L232" i="13" s="1"/>
  <c r="N232" i="13" s="1"/>
  <c r="E258" i="13"/>
  <c r="J258" i="13" s="1"/>
  <c r="L258" i="13" s="1"/>
  <c r="N258" i="13" s="1"/>
  <c r="E236" i="13"/>
  <c r="J236" i="13" s="1"/>
  <c r="L236" i="13" s="1"/>
  <c r="N236" i="13" s="1"/>
  <c r="E138" i="13"/>
  <c r="J138" i="13" s="1"/>
  <c r="L138" i="13" s="1"/>
  <c r="N138" i="13" s="1"/>
  <c r="E201" i="13"/>
  <c r="J201" i="13" s="1"/>
  <c r="L201" i="13" s="1"/>
  <c r="N201" i="13" s="1"/>
  <c r="E151" i="13"/>
  <c r="J151" i="13" s="1"/>
  <c r="L151" i="13" s="1"/>
  <c r="N151" i="13" s="1"/>
  <c r="E260" i="13"/>
  <c r="J260" i="13" s="1"/>
  <c r="L260" i="13" s="1"/>
  <c r="N260" i="13" s="1"/>
  <c r="E187" i="13"/>
  <c r="J187" i="13" s="1"/>
  <c r="L187" i="13" s="1"/>
  <c r="N187" i="13" s="1"/>
  <c r="E120" i="13"/>
  <c r="J120" i="13" s="1"/>
  <c r="L120" i="13" s="1"/>
  <c r="N120" i="13" s="1"/>
  <c r="E153" i="13"/>
  <c r="J153" i="13" s="1"/>
  <c r="L153" i="13" s="1"/>
  <c r="N153" i="13" s="1"/>
  <c r="E133" i="13"/>
  <c r="J133" i="13" s="1"/>
  <c r="L133" i="13" s="1"/>
  <c r="N133" i="13" s="1"/>
  <c r="E125" i="13"/>
  <c r="J125" i="13" s="1"/>
  <c r="L125" i="13" s="1"/>
  <c r="N125" i="13" s="1"/>
  <c r="E253" i="13"/>
  <c r="J253" i="13" s="1"/>
  <c r="L253" i="13" s="1"/>
  <c r="N253" i="13" s="1"/>
  <c r="E99" i="13"/>
  <c r="J99" i="13" s="1"/>
  <c r="L99" i="13" s="1"/>
  <c r="N99" i="13" s="1"/>
  <c r="E180" i="13"/>
  <c r="J180" i="13" s="1"/>
  <c r="L180" i="13" s="1"/>
  <c r="N180" i="13" s="1"/>
  <c r="E207" i="13"/>
  <c r="J207" i="13" s="1"/>
  <c r="L207" i="13" s="1"/>
  <c r="N207" i="13" s="1"/>
  <c r="E165" i="13"/>
  <c r="J165" i="13" s="1"/>
  <c r="L165" i="13" s="1"/>
  <c r="N165" i="13" s="1"/>
  <c r="E98" i="13"/>
  <c r="J98" i="13" s="1"/>
  <c r="L98" i="13" s="1"/>
  <c r="N98" i="13" s="1"/>
  <c r="E227" i="13"/>
  <c r="J227" i="13" s="1"/>
  <c r="L227" i="13" s="1"/>
  <c r="N227" i="13" s="1"/>
  <c r="E139" i="13"/>
  <c r="J139" i="13" s="1"/>
  <c r="L139" i="13" s="1"/>
  <c r="N139" i="13" s="1"/>
  <c r="E225" i="13"/>
  <c r="J225" i="13" s="1"/>
  <c r="L225" i="13" s="1"/>
  <c r="N225" i="13" s="1"/>
  <c r="E226" i="13"/>
  <c r="J226" i="13" s="1"/>
  <c r="L226" i="13" s="1"/>
  <c r="N226" i="13" s="1"/>
  <c r="E102" i="13"/>
  <c r="J102" i="13" s="1"/>
  <c r="L102" i="13" s="1"/>
  <c r="N102" i="13" s="1"/>
  <c r="E181" i="13"/>
  <c r="J181" i="13" s="1"/>
  <c r="L181" i="13" s="1"/>
  <c r="N181" i="13" s="1"/>
  <c r="E250" i="13"/>
  <c r="J250" i="13" s="1"/>
  <c r="L250" i="13" s="1"/>
  <c r="N250" i="13" s="1"/>
  <c r="J95" i="13"/>
  <c r="L95" i="13" s="1"/>
  <c r="N95" i="13" s="1"/>
  <c r="E261" i="13"/>
  <c r="J261" i="13" s="1"/>
  <c r="L261" i="13" s="1"/>
  <c r="N261" i="13" s="1"/>
  <c r="E123" i="13"/>
  <c r="J123" i="13" s="1"/>
  <c r="L123" i="13" s="1"/>
  <c r="N123" i="13" s="1"/>
  <c r="E152" i="13"/>
  <c r="J152" i="13" s="1"/>
  <c r="L152" i="13" s="1"/>
  <c r="N152" i="13" s="1"/>
  <c r="E183" i="13"/>
  <c r="J183" i="13" s="1"/>
  <c r="L183" i="13" s="1"/>
  <c r="N183" i="13" s="1"/>
  <c r="E264" i="13"/>
  <c r="J264" i="13" s="1"/>
  <c r="L264" i="13" s="1"/>
  <c r="N264" i="13" s="1"/>
  <c r="E192" i="13"/>
  <c r="J192" i="13" s="1"/>
  <c r="L192" i="13" s="1"/>
  <c r="N192" i="13" s="1"/>
  <c r="E101" i="13"/>
  <c r="J101" i="13" s="1"/>
  <c r="L101" i="13" s="1"/>
  <c r="N101" i="13" s="1"/>
  <c r="E224" i="13"/>
  <c r="J224" i="13" s="1"/>
  <c r="L224" i="13" s="1"/>
  <c r="N224" i="13" s="1"/>
  <c r="E221" i="13"/>
  <c r="J221" i="13" s="1"/>
  <c r="L221" i="13" s="1"/>
  <c r="N221" i="13" s="1"/>
  <c r="E131" i="13"/>
  <c r="J131" i="13" s="1"/>
  <c r="L131" i="13" s="1"/>
  <c r="N131" i="13" s="1"/>
  <c r="E249" i="13"/>
  <c r="J249" i="13" s="1"/>
  <c r="L249" i="13" s="1"/>
  <c r="N249" i="13" s="1"/>
  <c r="E135" i="13"/>
  <c r="J135" i="13" s="1"/>
  <c r="L135" i="13" s="1"/>
  <c r="N135" i="13" s="1"/>
  <c r="E185" i="13"/>
  <c r="J185" i="13" s="1"/>
  <c r="L185" i="13" s="1"/>
  <c r="N185" i="13" s="1"/>
  <c r="E164" i="13"/>
  <c r="J164" i="13" s="1"/>
  <c r="L164" i="13" s="1"/>
  <c r="N164" i="13" s="1"/>
  <c r="E115" i="13"/>
  <c r="J115" i="13" s="1"/>
  <c r="L115" i="13" s="1"/>
  <c r="N115" i="13" s="1"/>
  <c r="E204" i="13"/>
  <c r="J204" i="13" s="1"/>
  <c r="L204" i="13" s="1"/>
  <c r="N204" i="13" s="1"/>
  <c r="E104" i="13"/>
  <c r="J104" i="13" s="1"/>
  <c r="L104" i="13" s="1"/>
  <c r="N104" i="13" s="1"/>
  <c r="E194" i="13"/>
  <c r="J194" i="13" s="1"/>
  <c r="L194" i="13" s="1"/>
  <c r="N194" i="13" s="1"/>
  <c r="E134" i="13"/>
  <c r="J134" i="13" s="1"/>
  <c r="L134" i="13" s="1"/>
  <c r="N134" i="13" s="1"/>
  <c r="E172" i="13"/>
  <c r="J172" i="13" s="1"/>
  <c r="L172" i="13" s="1"/>
  <c r="N172" i="13" s="1"/>
  <c r="E218" i="13"/>
  <c r="J218" i="13" s="1"/>
  <c r="L218" i="13" s="1"/>
  <c r="N218" i="13" s="1"/>
  <c r="E110" i="13"/>
  <c r="J110" i="13" s="1"/>
  <c r="L110" i="13" s="1"/>
  <c r="N110" i="13" s="1"/>
  <c r="E229" i="13"/>
  <c r="J229" i="13" s="1"/>
  <c r="L229" i="13" s="1"/>
  <c r="N229" i="13" s="1"/>
  <c r="E155" i="13"/>
  <c r="J155" i="13" s="1"/>
  <c r="L155" i="13" s="1"/>
  <c r="N155" i="13" s="1"/>
  <c r="E167" i="13"/>
  <c r="J167" i="13" s="1"/>
  <c r="L167" i="13" s="1"/>
  <c r="N167" i="13" s="1"/>
  <c r="E127" i="13"/>
  <c r="J127" i="13" s="1"/>
  <c r="L127" i="13" s="1"/>
  <c r="N127" i="13" s="1"/>
  <c r="E220" i="13"/>
  <c r="J220" i="13" s="1"/>
  <c r="L220" i="13" s="1"/>
  <c r="N220" i="13" s="1"/>
  <c r="E189" i="13"/>
  <c r="J189" i="13" s="1"/>
  <c r="L189" i="13" s="1"/>
  <c r="N189" i="13" s="1"/>
  <c r="E245" i="13"/>
  <c r="J245" i="13" s="1"/>
  <c r="L245" i="13" s="1"/>
  <c r="N245" i="13" s="1"/>
  <c r="E136" i="13"/>
  <c r="J136" i="13" s="1"/>
  <c r="L136" i="13" s="1"/>
  <c r="N136" i="13" s="1"/>
  <c r="E186" i="13"/>
  <c r="J186" i="13" s="1"/>
  <c r="L186" i="13" s="1"/>
  <c r="N186" i="13" s="1"/>
  <c r="E257" i="13"/>
  <c r="J257" i="13" s="1"/>
  <c r="L257" i="13" s="1"/>
  <c r="N257" i="13" s="1"/>
  <c r="E163" i="13"/>
  <c r="J163" i="13" s="1"/>
  <c r="L163" i="13" s="1"/>
  <c r="N163" i="13" s="1"/>
  <c r="E238" i="13"/>
  <c r="J238" i="13" s="1"/>
  <c r="L238" i="13" s="1"/>
  <c r="N238" i="13" s="1"/>
  <c r="E213" i="13"/>
  <c r="J213" i="13" s="1"/>
  <c r="L213" i="13" s="1"/>
  <c r="N213" i="13" s="1"/>
  <c r="E173" i="13"/>
  <c r="J173" i="13" s="1"/>
  <c r="L173" i="13" s="1"/>
  <c r="N173" i="13" s="1"/>
  <c r="E255" i="13"/>
  <c r="J255" i="13" s="1"/>
  <c r="L255" i="13" s="1"/>
  <c r="N255" i="13" s="1"/>
  <c r="E193" i="13"/>
  <c r="J193" i="13" s="1"/>
  <c r="L193" i="13" s="1"/>
  <c r="N193" i="13" s="1"/>
  <c r="E130" i="13"/>
  <c r="J130" i="13" s="1"/>
  <c r="L130" i="13" s="1"/>
  <c r="N130" i="13" s="1"/>
  <c r="E177" i="13"/>
  <c r="J177" i="13" s="1"/>
  <c r="L177" i="13" s="1"/>
  <c r="N177" i="13" s="1"/>
  <c r="E162" i="13"/>
  <c r="J162" i="13" s="1"/>
  <c r="L162" i="13" s="1"/>
  <c r="N162" i="13" s="1"/>
  <c r="E159" i="13"/>
  <c r="J159" i="13" s="1"/>
  <c r="L159" i="13" s="1"/>
  <c r="N159" i="13" s="1"/>
  <c r="E263" i="13"/>
  <c r="J263" i="13" s="1"/>
  <c r="L263" i="13" s="1"/>
  <c r="N263" i="13" s="1"/>
  <c r="E142" i="13"/>
  <c r="J142" i="13" s="1"/>
  <c r="L142" i="13" s="1"/>
  <c r="N142" i="13" s="1"/>
  <c r="E215" i="13"/>
  <c r="J215" i="13" s="1"/>
  <c r="L215" i="13" s="1"/>
  <c r="N215" i="13" s="1"/>
  <c r="E141" i="13"/>
  <c r="J141" i="13" s="1"/>
  <c r="L141" i="13" s="1"/>
  <c r="N141" i="13" s="1"/>
  <c r="E208" i="13"/>
  <c r="J208" i="13" s="1"/>
  <c r="L208" i="13" s="1"/>
  <c r="N208" i="13" s="1"/>
  <c r="E140" i="13"/>
  <c r="J140" i="13" s="1"/>
  <c r="L140" i="13" s="1"/>
  <c r="N140" i="13" s="1"/>
  <c r="E231" i="13"/>
  <c r="J231" i="13" s="1"/>
  <c r="L231" i="13" s="1"/>
  <c r="N231" i="13" s="1"/>
  <c r="E212" i="13"/>
  <c r="J212" i="13" s="1"/>
  <c r="L212" i="13" s="1"/>
  <c r="N212" i="13" s="1"/>
  <c r="E160" i="13"/>
  <c r="J160" i="13" s="1"/>
  <c r="L160" i="13" s="1"/>
  <c r="N160" i="13" s="1"/>
  <c r="E169" i="13"/>
  <c r="J169" i="13" s="1"/>
  <c r="L169" i="13" s="1"/>
  <c r="N169" i="13" s="1"/>
  <c r="E129" i="13"/>
  <c r="J129" i="13" s="1"/>
  <c r="L129" i="13" s="1"/>
  <c r="N129" i="13" s="1"/>
  <c r="E217" i="13"/>
  <c r="J217" i="13" s="1"/>
  <c r="L217" i="13" s="1"/>
  <c r="N217" i="13" s="1"/>
  <c r="E106" i="13"/>
  <c r="J106" i="13" s="1"/>
  <c r="L106" i="13" s="1"/>
  <c r="N106" i="13" s="1"/>
  <c r="E166" i="13"/>
  <c r="J166" i="13" s="1"/>
  <c r="L166" i="13" s="1"/>
  <c r="N166" i="13" s="1"/>
  <c r="E246" i="13"/>
  <c r="J246" i="13" s="1"/>
  <c r="L246" i="13" s="1"/>
  <c r="N246" i="13" s="1"/>
  <c r="E188" i="13"/>
  <c r="J188" i="13" s="1"/>
  <c r="L188" i="13" s="1"/>
  <c r="N188" i="13" s="1"/>
  <c r="E149" i="13"/>
  <c r="J149" i="13" s="1"/>
  <c r="L149" i="13" s="1"/>
  <c r="N149" i="13" s="1"/>
  <c r="E97" i="13"/>
  <c r="J97" i="13" s="1"/>
  <c r="L97" i="13" s="1"/>
  <c r="N97" i="13" s="1"/>
  <c r="E266" i="13"/>
  <c r="J266" i="13" s="1"/>
  <c r="L266" i="13" s="1"/>
  <c r="N266" i="13" s="1"/>
  <c r="E96" i="13"/>
  <c r="J96" i="13" s="1"/>
  <c r="L96" i="13" s="1"/>
  <c r="N96" i="13" s="1"/>
  <c r="E205" i="13"/>
  <c r="J205" i="13" s="1"/>
  <c r="L205" i="13" s="1"/>
  <c r="N205" i="13" s="1"/>
  <c r="E214" i="13"/>
  <c r="J214" i="13" s="1"/>
  <c r="L214" i="13" s="1"/>
  <c r="N214" i="13" s="1"/>
  <c r="E176" i="13"/>
  <c r="J176" i="13" s="1"/>
  <c r="L176" i="13" s="1"/>
  <c r="N176" i="13" s="1"/>
  <c r="E117" i="13"/>
  <c r="J117" i="13" s="1"/>
  <c r="L117" i="13" s="1"/>
  <c r="N117" i="13" s="1"/>
  <c r="E240" i="13"/>
  <c r="J240" i="13" s="1"/>
  <c r="L240" i="13" s="1"/>
  <c r="N240" i="13" s="1"/>
  <c r="E108" i="13"/>
  <c r="J108" i="13" s="1"/>
  <c r="L108" i="13" s="1"/>
  <c r="N108" i="13" s="1"/>
  <c r="E144" i="13"/>
  <c r="J144" i="13" s="1"/>
  <c r="L144" i="13" s="1"/>
  <c r="N144" i="13" s="1"/>
  <c r="E114" i="13"/>
  <c r="J114" i="13" s="1"/>
  <c r="L114" i="13" s="1"/>
  <c r="N114" i="13" s="1"/>
  <c r="E112" i="13"/>
  <c r="J112" i="13" s="1"/>
  <c r="L112" i="13" s="1"/>
  <c r="N112" i="13" s="1"/>
  <c r="E128" i="27"/>
  <c r="J128" i="27" s="1"/>
  <c r="L128" i="27" s="1"/>
  <c r="N128" i="27" s="1"/>
  <c r="E151" i="27"/>
  <c r="J151" i="27" s="1"/>
  <c r="L151" i="27" s="1"/>
  <c r="N151" i="27" s="1"/>
  <c r="E98" i="27"/>
  <c r="J98" i="27" s="1"/>
  <c r="L98" i="27" s="1"/>
  <c r="N98" i="27" s="1"/>
  <c r="E251" i="27"/>
  <c r="J251" i="27" s="1"/>
  <c r="L251" i="27" s="1"/>
  <c r="N251" i="27" s="1"/>
  <c r="E100" i="27"/>
  <c r="J100" i="27" s="1"/>
  <c r="L100" i="27" s="1"/>
  <c r="N100" i="27" s="1"/>
  <c r="E158" i="27"/>
  <c r="J158" i="27" s="1"/>
  <c r="L158" i="27" s="1"/>
  <c r="N158" i="27" s="1"/>
  <c r="E134" i="27"/>
  <c r="J134" i="27" s="1"/>
  <c r="L134" i="27" s="1"/>
  <c r="N134" i="27" s="1"/>
  <c r="E189" i="27"/>
  <c r="J189" i="27" s="1"/>
  <c r="L189" i="27" s="1"/>
  <c r="N189" i="27" s="1"/>
  <c r="E179" i="27"/>
  <c r="J179" i="27" s="1"/>
  <c r="L179" i="27" s="1"/>
  <c r="N179" i="27" s="1"/>
  <c r="E184" i="27"/>
  <c r="J184" i="27" s="1"/>
  <c r="L184" i="27" s="1"/>
  <c r="N184" i="27" s="1"/>
  <c r="E116" i="27"/>
  <c r="J116" i="27" s="1"/>
  <c r="L116" i="27" s="1"/>
  <c r="N116" i="27" s="1"/>
  <c r="E150" i="27"/>
  <c r="J150" i="27" s="1"/>
  <c r="L150" i="27" s="1"/>
  <c r="N150" i="27" s="1"/>
  <c r="E130" i="27"/>
  <c r="J130" i="27" s="1"/>
  <c r="L130" i="27" s="1"/>
  <c r="N130" i="27" s="1"/>
  <c r="E178" i="27"/>
  <c r="J178" i="27" s="1"/>
  <c r="L178" i="27" s="1"/>
  <c r="N178" i="27" s="1"/>
  <c r="E147" i="27"/>
  <c r="J147" i="27" s="1"/>
  <c r="L147" i="27" s="1"/>
  <c r="N147" i="27" s="1"/>
  <c r="E132" i="27"/>
  <c r="J132" i="27" s="1"/>
  <c r="L132" i="27" s="1"/>
  <c r="N132" i="27" s="1"/>
  <c r="E263" i="27"/>
  <c r="J263" i="27" s="1"/>
  <c r="L263" i="27" s="1"/>
  <c r="N263" i="27" s="1"/>
  <c r="J95" i="27"/>
  <c r="L95" i="27" s="1"/>
  <c r="N95" i="27" s="1"/>
  <c r="E265" i="27"/>
  <c r="J265" i="27" s="1"/>
  <c r="L265" i="27" s="1"/>
  <c r="N265" i="27" s="1"/>
  <c r="E255" i="27"/>
  <c r="J255" i="27" s="1"/>
  <c r="L255" i="27" s="1"/>
  <c r="N255" i="27" s="1"/>
  <c r="E104" i="27"/>
  <c r="J104" i="27" s="1"/>
  <c r="L104" i="27" s="1"/>
  <c r="N104" i="27" s="1"/>
  <c r="E106" i="27"/>
  <c r="J106" i="27" s="1"/>
  <c r="L106" i="27" s="1"/>
  <c r="N106" i="27" s="1"/>
  <c r="E121" i="27"/>
  <c r="J121" i="27" s="1"/>
  <c r="L121" i="27" s="1"/>
  <c r="N121" i="27" s="1"/>
  <c r="E137" i="27"/>
  <c r="J137" i="27" s="1"/>
  <c r="L137" i="27" s="1"/>
  <c r="N137" i="27" s="1"/>
  <c r="E261" i="27"/>
  <c r="J261" i="27" s="1"/>
  <c r="L261" i="27" s="1"/>
  <c r="N261" i="27" s="1"/>
  <c r="E187" i="27"/>
  <c r="J187" i="27" s="1"/>
  <c r="L187" i="27" s="1"/>
  <c r="N187" i="27" s="1"/>
  <c r="E257" i="27"/>
  <c r="J257" i="27" s="1"/>
  <c r="L257" i="27" s="1"/>
  <c r="N257" i="27" s="1"/>
  <c r="E247" i="27"/>
  <c r="J247" i="27" s="1"/>
  <c r="L247" i="27" s="1"/>
  <c r="N247" i="27" s="1"/>
  <c r="E120" i="27"/>
  <c r="J120" i="27" s="1"/>
  <c r="L120" i="27" s="1"/>
  <c r="N120" i="27" s="1"/>
  <c r="E157" i="27"/>
  <c r="J157" i="27" s="1"/>
  <c r="L157" i="27" s="1"/>
  <c r="N157" i="27" s="1"/>
  <c r="E180" i="27"/>
  <c r="J180" i="27" s="1"/>
  <c r="L180" i="27" s="1"/>
  <c r="N180" i="27" s="1"/>
  <c r="E131" i="27"/>
  <c r="J131" i="27" s="1"/>
  <c r="L131" i="27" s="1"/>
  <c r="N131" i="27" s="1"/>
  <c r="E249" i="27"/>
  <c r="J249" i="27" s="1"/>
  <c r="L249" i="27" s="1"/>
  <c r="N249" i="27" s="1"/>
  <c r="E239" i="27"/>
  <c r="J239" i="27" s="1"/>
  <c r="L239" i="27" s="1"/>
  <c r="N239" i="27" s="1"/>
  <c r="E125" i="27"/>
  <c r="J125" i="27" s="1"/>
  <c r="L125" i="27" s="1"/>
  <c r="N125" i="27" s="1"/>
  <c r="E267" i="27"/>
  <c r="J267" i="27" s="1"/>
  <c r="L267" i="27" s="1"/>
  <c r="N267" i="27" s="1"/>
  <c r="E146" i="27"/>
  <c r="J146" i="27" s="1"/>
  <c r="L146" i="27" s="1"/>
  <c r="N146" i="27" s="1"/>
  <c r="E96" i="27"/>
  <c r="J96" i="27" s="1"/>
  <c r="L96" i="27" s="1"/>
  <c r="N96" i="27" s="1"/>
  <c r="E112" i="27"/>
  <c r="J112" i="27" s="1"/>
  <c r="L112" i="27" s="1"/>
  <c r="N112" i="27" s="1"/>
  <c r="E229" i="27"/>
  <c r="J229" i="27" s="1"/>
  <c r="L229" i="27" s="1"/>
  <c r="N229" i="27" s="1"/>
  <c r="E176" i="27"/>
  <c r="J176" i="27" s="1"/>
  <c r="L176" i="27" s="1"/>
  <c r="N176" i="27" s="1"/>
  <c r="E225" i="27"/>
  <c r="J225" i="27" s="1"/>
  <c r="L225" i="27" s="1"/>
  <c r="N225" i="27" s="1"/>
  <c r="E215" i="27"/>
  <c r="J215" i="27" s="1"/>
  <c r="L215" i="27" s="1"/>
  <c r="N215" i="27" s="1"/>
  <c r="E115" i="27"/>
  <c r="J115" i="27" s="1"/>
  <c r="L115" i="27" s="1"/>
  <c r="N115" i="27" s="1"/>
  <c r="E250" i="27"/>
  <c r="J250" i="27" s="1"/>
  <c r="L250" i="27" s="1"/>
  <c r="N250" i="27" s="1"/>
  <c r="E236" i="27"/>
  <c r="J236" i="27" s="1"/>
  <c r="L236" i="27" s="1"/>
  <c r="N236" i="27" s="1"/>
  <c r="E237" i="27"/>
  <c r="J237" i="27" s="1"/>
  <c r="L237" i="27" s="1"/>
  <c r="N237" i="27" s="1"/>
  <c r="E217" i="27"/>
  <c r="J217" i="27" s="1"/>
  <c r="L217" i="27" s="1"/>
  <c r="N217" i="27" s="1"/>
  <c r="E207" i="27"/>
  <c r="J207" i="27" s="1"/>
  <c r="L207" i="27" s="1"/>
  <c r="N207" i="27" s="1"/>
  <c r="E245" i="27"/>
  <c r="J245" i="27" s="1"/>
  <c r="L245" i="27" s="1"/>
  <c r="N245" i="27" s="1"/>
  <c r="E235" i="27"/>
  <c r="J235" i="27" s="1"/>
  <c r="L235" i="27" s="1"/>
  <c r="N235" i="27" s="1"/>
  <c r="E101" i="27"/>
  <c r="J101" i="27" s="1"/>
  <c r="L101" i="27" s="1"/>
  <c r="N101" i="27" s="1"/>
  <c r="E209" i="27"/>
  <c r="J209" i="27" s="1"/>
  <c r="L209" i="27" s="1"/>
  <c r="N209" i="27" s="1"/>
  <c r="E199" i="27"/>
  <c r="J199" i="27" s="1"/>
  <c r="L199" i="27" s="1"/>
  <c r="N199" i="27" s="1"/>
  <c r="E108" i="27"/>
  <c r="J108" i="27" s="1"/>
  <c r="L108" i="27" s="1"/>
  <c r="N108" i="27" s="1"/>
  <c r="E201" i="27"/>
  <c r="J201" i="27" s="1"/>
  <c r="L201" i="27" s="1"/>
  <c r="N201" i="27" s="1"/>
  <c r="E191" i="27"/>
  <c r="J191" i="27" s="1"/>
  <c r="L191" i="27" s="1"/>
  <c r="N191" i="27" s="1"/>
  <c r="E124" i="27"/>
  <c r="J124" i="27" s="1"/>
  <c r="L124" i="27" s="1"/>
  <c r="N124" i="27" s="1"/>
  <c r="E240" i="27"/>
  <c r="J240" i="27" s="1"/>
  <c r="L240" i="27" s="1"/>
  <c r="N240" i="27" s="1"/>
  <c r="E188" i="27"/>
  <c r="J188" i="27" s="1"/>
  <c r="L188" i="27" s="1"/>
  <c r="N188" i="27" s="1"/>
  <c r="E105" i="27"/>
  <c r="J105" i="27" s="1"/>
  <c r="L105" i="27" s="1"/>
  <c r="N105" i="27" s="1"/>
  <c r="E197" i="27"/>
  <c r="J197" i="27" s="1"/>
  <c r="L197" i="27" s="1"/>
  <c r="N197" i="27" s="1"/>
  <c r="E138" i="27"/>
  <c r="J138" i="27" s="1"/>
  <c r="L138" i="27" s="1"/>
  <c r="N138" i="27" s="1"/>
  <c r="E193" i="27"/>
  <c r="J193" i="27" s="1"/>
  <c r="L193" i="27" s="1"/>
  <c r="N193" i="27" s="1"/>
  <c r="E183" i="27"/>
  <c r="J183" i="27" s="1"/>
  <c r="L183" i="27" s="1"/>
  <c r="N183" i="27" s="1"/>
  <c r="E234" i="27"/>
  <c r="J234" i="27" s="1"/>
  <c r="L234" i="27" s="1"/>
  <c r="N234" i="27" s="1"/>
  <c r="E218" i="27"/>
  <c r="J218" i="27" s="1"/>
  <c r="L218" i="27" s="1"/>
  <c r="N218" i="27" s="1"/>
  <c r="E152" i="27"/>
  <c r="J152" i="27" s="1"/>
  <c r="L152" i="27" s="1"/>
  <c r="N152" i="27" s="1"/>
  <c r="E266" i="27"/>
  <c r="J266" i="27" s="1"/>
  <c r="L266" i="27" s="1"/>
  <c r="N266" i="27" s="1"/>
  <c r="E185" i="27"/>
  <c r="J185" i="27" s="1"/>
  <c r="L185" i="27" s="1"/>
  <c r="N185" i="27" s="1"/>
  <c r="E175" i="27"/>
  <c r="J175" i="27" s="1"/>
  <c r="L175" i="27" s="1"/>
  <c r="N175" i="27" s="1"/>
  <c r="E213" i="27"/>
  <c r="J213" i="27" s="1"/>
  <c r="L213" i="27" s="1"/>
  <c r="N213" i="27" s="1"/>
  <c r="E203" i="27"/>
  <c r="J203" i="27" s="1"/>
  <c r="L203" i="27" s="1"/>
  <c r="N203" i="27" s="1"/>
  <c r="E135" i="27"/>
  <c r="J135" i="27" s="1"/>
  <c r="L135" i="27" s="1"/>
  <c r="N135" i="27" s="1"/>
  <c r="E139" i="27"/>
  <c r="J139" i="27" s="1"/>
  <c r="L139" i="27" s="1"/>
  <c r="N139" i="27" s="1"/>
  <c r="E258" i="27"/>
  <c r="J258" i="27" s="1"/>
  <c r="L258" i="27" s="1"/>
  <c r="N258" i="27" s="1"/>
  <c r="E113" i="27"/>
  <c r="J113" i="27" s="1"/>
  <c r="L113" i="27" s="1"/>
  <c r="N113" i="27" s="1"/>
  <c r="E161" i="27"/>
  <c r="J161" i="27" s="1"/>
  <c r="L161" i="27" s="1"/>
  <c r="N161" i="27" s="1"/>
  <c r="E212" i="27"/>
  <c r="J212" i="27" s="1"/>
  <c r="L212" i="27" s="1"/>
  <c r="N212" i="27" s="1"/>
  <c r="E114" i="27"/>
  <c r="J114" i="27" s="1"/>
  <c r="L114" i="27" s="1"/>
  <c r="N114" i="27" s="1"/>
  <c r="E186" i="27"/>
  <c r="J186" i="27" s="1"/>
  <c r="L186" i="27" s="1"/>
  <c r="N186" i="27" s="1"/>
  <c r="E216" i="27"/>
  <c r="J216" i="27" s="1"/>
  <c r="L216" i="27" s="1"/>
  <c r="N216" i="27" s="1"/>
  <c r="E195" i="27"/>
  <c r="J195" i="27" s="1"/>
  <c r="L195" i="27" s="1"/>
  <c r="N195" i="27" s="1"/>
  <c r="E153" i="27"/>
  <c r="J153" i="27" s="1"/>
  <c r="L153" i="27" s="1"/>
  <c r="N153" i="27" s="1"/>
  <c r="E160" i="27"/>
  <c r="J160" i="27" s="1"/>
  <c r="L160" i="27" s="1"/>
  <c r="N160" i="27" s="1"/>
  <c r="E110" i="27"/>
  <c r="J110" i="27" s="1"/>
  <c r="L110" i="27" s="1"/>
  <c r="N110" i="27" s="1"/>
  <c r="E143" i="27"/>
  <c r="J143" i="27" s="1"/>
  <c r="L143" i="27" s="1"/>
  <c r="N143" i="27" s="1"/>
  <c r="E226" i="27"/>
  <c r="J226" i="27" s="1"/>
  <c r="L226" i="27" s="1"/>
  <c r="N226" i="27" s="1"/>
  <c r="E133" i="27"/>
  <c r="J133" i="27" s="1"/>
  <c r="L133" i="27" s="1"/>
  <c r="N133" i="27" s="1"/>
  <c r="E254" i="27"/>
  <c r="J254" i="27" s="1"/>
  <c r="L254" i="27" s="1"/>
  <c r="N254" i="27" s="1"/>
  <c r="E268" i="27"/>
  <c r="J268" i="27" s="1"/>
  <c r="L268" i="27" s="1"/>
  <c r="N268" i="27" s="1"/>
  <c r="E109" i="27"/>
  <c r="J109" i="27" s="1"/>
  <c r="L109" i="27" s="1"/>
  <c r="N109" i="27" s="1"/>
  <c r="E154" i="27"/>
  <c r="J154" i="27" s="1"/>
  <c r="L154" i="27" s="1"/>
  <c r="N154" i="27" s="1"/>
  <c r="E252" i="27"/>
  <c r="J252" i="27" s="1"/>
  <c r="L252" i="27" s="1"/>
  <c r="N252" i="27" s="1"/>
  <c r="E164" i="27"/>
  <c r="J164" i="27" s="1"/>
  <c r="L164" i="27" s="1"/>
  <c r="N164" i="27" s="1"/>
  <c r="E246" i="27"/>
  <c r="J246" i="27" s="1"/>
  <c r="L246" i="27" s="1"/>
  <c r="N246" i="27" s="1"/>
  <c r="E224" i="27"/>
  <c r="J224" i="27" s="1"/>
  <c r="L224" i="27" s="1"/>
  <c r="N224" i="27" s="1"/>
  <c r="E103" i="27"/>
  <c r="J103" i="27" s="1"/>
  <c r="L103" i="27" s="1"/>
  <c r="N103" i="27" s="1"/>
  <c r="E126" i="27"/>
  <c r="J126" i="27" s="1"/>
  <c r="L126" i="27" s="1"/>
  <c r="N126" i="27" s="1"/>
  <c r="E194" i="27"/>
  <c r="J194" i="27" s="1"/>
  <c r="L194" i="27" s="1"/>
  <c r="N194" i="27" s="1"/>
  <c r="E259" i="27"/>
  <c r="J259" i="27" s="1"/>
  <c r="L259" i="27" s="1"/>
  <c r="N259" i="27" s="1"/>
  <c r="E222" i="27"/>
  <c r="J222" i="27" s="1"/>
  <c r="L222" i="27" s="1"/>
  <c r="N222" i="27" s="1"/>
  <c r="E155" i="27"/>
  <c r="J155" i="27" s="1"/>
  <c r="L155" i="27" s="1"/>
  <c r="N155" i="27" s="1"/>
  <c r="E253" i="27"/>
  <c r="J253" i="27" s="1"/>
  <c r="L253" i="27" s="1"/>
  <c r="N253" i="27" s="1"/>
  <c r="E214" i="27"/>
  <c r="J214" i="27" s="1"/>
  <c r="L214" i="27" s="1"/>
  <c r="N214" i="27" s="1"/>
  <c r="E210" i="27"/>
  <c r="J210" i="27" s="1"/>
  <c r="L210" i="27" s="1"/>
  <c r="N210" i="27" s="1"/>
  <c r="E111" i="27"/>
  <c r="J111" i="27" s="1"/>
  <c r="L111" i="27" s="1"/>
  <c r="N111" i="27" s="1"/>
  <c r="E231" i="27"/>
  <c r="J231" i="27" s="1"/>
  <c r="L231" i="27" s="1"/>
  <c r="N231" i="27" s="1"/>
  <c r="E173" i="27"/>
  <c r="J173" i="27" s="1"/>
  <c r="L173" i="27" s="1"/>
  <c r="N173" i="27" s="1"/>
  <c r="E198" i="27"/>
  <c r="J198" i="27" s="1"/>
  <c r="L198" i="27" s="1"/>
  <c r="N198" i="27" s="1"/>
  <c r="E99" i="27"/>
  <c r="J99" i="27" s="1"/>
  <c r="L99" i="27" s="1"/>
  <c r="N99" i="27" s="1"/>
  <c r="E192" i="27"/>
  <c r="J192" i="27" s="1"/>
  <c r="L192" i="27" s="1"/>
  <c r="N192" i="27" s="1"/>
  <c r="E221" i="27"/>
  <c r="J221" i="27" s="1"/>
  <c r="L221" i="27" s="1"/>
  <c r="N221" i="27" s="1"/>
  <c r="E182" i="27"/>
  <c r="J182" i="27" s="1"/>
  <c r="L182" i="27" s="1"/>
  <c r="N182" i="27" s="1"/>
  <c r="E171" i="27"/>
  <c r="J171" i="27" s="1"/>
  <c r="L171" i="27" s="1"/>
  <c r="N171" i="27" s="1"/>
  <c r="E156" i="27"/>
  <c r="J156" i="27" s="1"/>
  <c r="L156" i="27" s="1"/>
  <c r="N156" i="27" s="1"/>
  <c r="E167" i="27"/>
  <c r="J167" i="27" s="1"/>
  <c r="L167" i="27" s="1"/>
  <c r="N167" i="27" s="1"/>
  <c r="E227" i="27"/>
  <c r="J227" i="27" s="1"/>
  <c r="L227" i="27" s="1"/>
  <c r="N227" i="27" s="1"/>
  <c r="E166" i="27"/>
  <c r="J166" i="27" s="1"/>
  <c r="L166" i="27" s="1"/>
  <c r="N166" i="27" s="1"/>
  <c r="E165" i="27"/>
  <c r="J165" i="27" s="1"/>
  <c r="L165" i="27" s="1"/>
  <c r="N165" i="27" s="1"/>
  <c r="E141" i="27"/>
  <c r="J141" i="27" s="1"/>
  <c r="L141" i="27" s="1"/>
  <c r="N141" i="27" s="1"/>
  <c r="E243" i="27"/>
  <c r="J243" i="27" s="1"/>
  <c r="L243" i="27" s="1"/>
  <c r="N243" i="27" s="1"/>
  <c r="E204" i="27"/>
  <c r="J204" i="27" s="1"/>
  <c r="L204" i="27" s="1"/>
  <c r="N204" i="27" s="1"/>
  <c r="E144" i="27"/>
  <c r="J144" i="27" s="1"/>
  <c r="L144" i="27" s="1"/>
  <c r="N144" i="27" s="1"/>
  <c r="E241" i="27"/>
  <c r="J241" i="27" s="1"/>
  <c r="L241" i="27" s="1"/>
  <c r="N241" i="27" s="1"/>
  <c r="E140" i="27"/>
  <c r="J140" i="27" s="1"/>
  <c r="L140" i="27" s="1"/>
  <c r="N140" i="27" s="1"/>
  <c r="E232" i="27"/>
  <c r="J232" i="27" s="1"/>
  <c r="L232" i="27" s="1"/>
  <c r="N232" i="27" s="1"/>
  <c r="E223" i="27"/>
  <c r="J223" i="27" s="1"/>
  <c r="L223" i="27" s="1"/>
  <c r="N223" i="27" s="1"/>
  <c r="E219" i="27"/>
  <c r="J219" i="27" s="1"/>
  <c r="L219" i="27" s="1"/>
  <c r="N219" i="27" s="1"/>
  <c r="E119" i="27"/>
  <c r="J119" i="27" s="1"/>
  <c r="L119" i="27" s="1"/>
  <c r="N119" i="27" s="1"/>
  <c r="E211" i="27"/>
  <c r="J211" i="27" s="1"/>
  <c r="L211" i="27" s="1"/>
  <c r="N211" i="27" s="1"/>
  <c r="E260" i="27"/>
  <c r="J260" i="27" s="1"/>
  <c r="L260" i="27" s="1"/>
  <c r="N260" i="27" s="1"/>
  <c r="E172" i="27"/>
  <c r="J172" i="27" s="1"/>
  <c r="L172" i="27" s="1"/>
  <c r="N172" i="27" s="1"/>
  <c r="E177" i="27"/>
  <c r="J177" i="27" s="1"/>
  <c r="L177" i="27" s="1"/>
  <c r="N177" i="27" s="1"/>
  <c r="E264" i="27"/>
  <c r="J264" i="27" s="1"/>
  <c r="L264" i="27" s="1"/>
  <c r="N264" i="27" s="1"/>
  <c r="E256" i="27"/>
  <c r="J256" i="27" s="1"/>
  <c r="L256" i="27" s="1"/>
  <c r="N256" i="27" s="1"/>
  <c r="E159" i="27"/>
  <c r="J159" i="27" s="1"/>
  <c r="L159" i="27" s="1"/>
  <c r="N159" i="27" s="1"/>
  <c r="E244" i="27"/>
  <c r="J244" i="27" s="1"/>
  <c r="L244" i="27" s="1"/>
  <c r="N244" i="27" s="1"/>
  <c r="E162" i="27"/>
  <c r="J162" i="27" s="1"/>
  <c r="L162" i="27" s="1"/>
  <c r="N162" i="27" s="1"/>
  <c r="E129" i="27"/>
  <c r="J129" i="27" s="1"/>
  <c r="L129" i="27" s="1"/>
  <c r="N129" i="27" s="1"/>
  <c r="E136" i="27"/>
  <c r="J136" i="27" s="1"/>
  <c r="L136" i="27" s="1"/>
  <c r="N136" i="27" s="1"/>
  <c r="E228" i="27"/>
  <c r="J228" i="27" s="1"/>
  <c r="L228" i="27" s="1"/>
  <c r="N228" i="27" s="1"/>
  <c r="E145" i="27"/>
  <c r="J145" i="27" s="1"/>
  <c r="L145" i="27" s="1"/>
  <c r="N145" i="27" s="1"/>
  <c r="E196" i="27"/>
  <c r="J196" i="27" s="1"/>
  <c r="L196" i="27" s="1"/>
  <c r="N196" i="27" s="1"/>
  <c r="E233" i="27"/>
  <c r="J233" i="27" s="1"/>
  <c r="L233" i="27" s="1"/>
  <c r="N233" i="27" s="1"/>
  <c r="E208" i="27"/>
  <c r="J208" i="27" s="1"/>
  <c r="L208" i="27" s="1"/>
  <c r="N208" i="27" s="1"/>
  <c r="E168" i="27"/>
  <c r="J168" i="27" s="1"/>
  <c r="L168" i="27" s="1"/>
  <c r="N168" i="27" s="1"/>
  <c r="E107" i="27"/>
  <c r="J107" i="27" s="1"/>
  <c r="L107" i="27" s="1"/>
  <c r="N107" i="27" s="1"/>
  <c r="E122" i="27"/>
  <c r="J122" i="27" s="1"/>
  <c r="L122" i="27" s="1"/>
  <c r="N122" i="27" s="1"/>
  <c r="E181" i="27"/>
  <c r="J181" i="27" s="1"/>
  <c r="L181" i="27" s="1"/>
  <c r="N181" i="27" s="1"/>
  <c r="E205" i="27"/>
  <c r="J205" i="27" s="1"/>
  <c r="L205" i="27" s="1"/>
  <c r="N205" i="27" s="1"/>
  <c r="E238" i="27"/>
  <c r="J238" i="27" s="1"/>
  <c r="L238" i="27" s="1"/>
  <c r="N238" i="27" s="1"/>
  <c r="E102" i="27"/>
  <c r="J102" i="27" s="1"/>
  <c r="L102" i="27" s="1"/>
  <c r="N102" i="27" s="1"/>
  <c r="E169" i="27"/>
  <c r="J169" i="27" s="1"/>
  <c r="L169" i="27" s="1"/>
  <c r="N169" i="27" s="1"/>
  <c r="E200" i="27"/>
  <c r="J200" i="27" s="1"/>
  <c r="L200" i="27" s="1"/>
  <c r="N200" i="27" s="1"/>
  <c r="E127" i="27"/>
  <c r="J127" i="27" s="1"/>
  <c r="L127" i="27" s="1"/>
  <c r="N127" i="27" s="1"/>
  <c r="E248" i="27"/>
  <c r="J248" i="27" s="1"/>
  <c r="L248" i="27" s="1"/>
  <c r="N248" i="27" s="1"/>
  <c r="E123" i="27"/>
  <c r="J123" i="27" s="1"/>
  <c r="L123" i="27" s="1"/>
  <c r="N123" i="27" s="1"/>
  <c r="E242" i="27"/>
  <c r="J242" i="27" s="1"/>
  <c r="L242" i="27" s="1"/>
  <c r="N242" i="27" s="1"/>
  <c r="E163" i="27"/>
  <c r="J163" i="27" s="1"/>
  <c r="L163" i="27" s="1"/>
  <c r="N163" i="27" s="1"/>
  <c r="E174" i="27"/>
  <c r="J174" i="27" s="1"/>
  <c r="L174" i="27" s="1"/>
  <c r="N174" i="27" s="1"/>
  <c r="E220" i="27"/>
  <c r="J220" i="27" s="1"/>
  <c r="L220" i="27" s="1"/>
  <c r="N220" i="27" s="1"/>
  <c r="E230" i="27"/>
  <c r="J230" i="27" s="1"/>
  <c r="L230" i="27" s="1"/>
  <c r="N230" i="27" s="1"/>
  <c r="E118" i="27"/>
  <c r="J118" i="27" s="1"/>
  <c r="L118" i="27" s="1"/>
  <c r="N118" i="27" s="1"/>
  <c r="E97" i="27"/>
  <c r="J97" i="27" s="1"/>
  <c r="L97" i="27" s="1"/>
  <c r="N97" i="27" s="1"/>
  <c r="E202" i="27"/>
  <c r="J202" i="27" s="1"/>
  <c r="L202" i="27" s="1"/>
  <c r="N202" i="27" s="1"/>
  <c r="E206" i="27"/>
  <c r="J206" i="27" s="1"/>
  <c r="L206" i="27" s="1"/>
  <c r="N206" i="27" s="1"/>
  <c r="E148" i="27"/>
  <c r="J148" i="27" s="1"/>
  <c r="L148" i="27" s="1"/>
  <c r="N148" i="27" s="1"/>
  <c r="E262" i="27"/>
  <c r="J262" i="27" s="1"/>
  <c r="L262" i="27" s="1"/>
  <c r="N262" i="27" s="1"/>
  <c r="E190" i="27"/>
  <c r="J190" i="27" s="1"/>
  <c r="L190" i="27" s="1"/>
  <c r="N190" i="27" s="1"/>
  <c r="E170" i="27"/>
  <c r="J170" i="27" s="1"/>
  <c r="L170" i="27" s="1"/>
  <c r="N170" i="27" s="1"/>
  <c r="E117" i="27"/>
  <c r="J117" i="27" s="1"/>
  <c r="L117" i="27" s="1"/>
  <c r="N117" i="27" s="1"/>
  <c r="E149" i="27"/>
  <c r="J149" i="27" s="1"/>
  <c r="L149" i="27" s="1"/>
  <c r="N149" i="27" s="1"/>
  <c r="E142" i="27"/>
  <c r="J142" i="27" s="1"/>
  <c r="L142" i="27" s="1"/>
  <c r="N142" i="27" s="1"/>
  <c r="E212" i="28"/>
  <c r="J212" i="28" s="1"/>
  <c r="L212" i="28" s="1"/>
  <c r="N212" i="28" s="1"/>
  <c r="E177" i="28"/>
  <c r="J177" i="28" s="1"/>
  <c r="L177" i="28" s="1"/>
  <c r="N177" i="28" s="1"/>
  <c r="E121" i="28"/>
  <c r="J121" i="28" s="1"/>
  <c r="L121" i="28" s="1"/>
  <c r="N121" i="28" s="1"/>
  <c r="E179" i="28"/>
  <c r="J179" i="28" s="1"/>
  <c r="L179" i="28" s="1"/>
  <c r="N179" i="28" s="1"/>
  <c r="E137" i="28"/>
  <c r="J137" i="28" s="1"/>
  <c r="L137" i="28" s="1"/>
  <c r="N137" i="28" s="1"/>
  <c r="E112" i="28"/>
  <c r="J112" i="28" s="1"/>
  <c r="L112" i="28" s="1"/>
  <c r="N112" i="28" s="1"/>
  <c r="E235" i="28"/>
  <c r="J235" i="28" s="1"/>
  <c r="L235" i="28" s="1"/>
  <c r="N235" i="28" s="1"/>
  <c r="E237" i="28"/>
  <c r="J237" i="28" s="1"/>
  <c r="L237" i="28" s="1"/>
  <c r="N237" i="28" s="1"/>
  <c r="E238" i="28"/>
  <c r="J238" i="28" s="1"/>
  <c r="L238" i="28" s="1"/>
  <c r="N238" i="28" s="1"/>
  <c r="E118" i="28"/>
  <c r="J118" i="28" s="1"/>
  <c r="L118" i="28" s="1"/>
  <c r="N118" i="28" s="1"/>
  <c r="E221" i="28"/>
  <c r="J221" i="28" s="1"/>
  <c r="L221" i="28" s="1"/>
  <c r="N221" i="28" s="1"/>
  <c r="E181" i="28"/>
  <c r="J181" i="28" s="1"/>
  <c r="L181" i="28" s="1"/>
  <c r="N181" i="28" s="1"/>
  <c r="E124" i="28"/>
  <c r="J124" i="28" s="1"/>
  <c r="L124" i="28" s="1"/>
  <c r="N124" i="28" s="1"/>
  <c r="E103" i="28"/>
  <c r="J103" i="28" s="1"/>
  <c r="L103" i="28" s="1"/>
  <c r="N103" i="28" s="1"/>
  <c r="E159" i="28"/>
  <c r="J159" i="28" s="1"/>
  <c r="L159" i="28" s="1"/>
  <c r="N159" i="28" s="1"/>
  <c r="E139" i="28"/>
  <c r="J139" i="28" s="1"/>
  <c r="L139" i="28" s="1"/>
  <c r="N139" i="28" s="1"/>
  <c r="E250" i="28"/>
  <c r="J250" i="28" s="1"/>
  <c r="L250" i="28" s="1"/>
  <c r="N250" i="28" s="1"/>
  <c r="E254" i="28"/>
  <c r="J254" i="28" s="1"/>
  <c r="L254" i="28" s="1"/>
  <c r="N254" i="28" s="1"/>
  <c r="E102" i="28"/>
  <c r="J102" i="28" s="1"/>
  <c r="L102" i="28" s="1"/>
  <c r="N102" i="28" s="1"/>
  <c r="E108" i="28"/>
  <c r="J108" i="28" s="1"/>
  <c r="L108" i="28" s="1"/>
  <c r="N108" i="28" s="1"/>
  <c r="E239" i="28"/>
  <c r="J239" i="28" s="1"/>
  <c r="L239" i="28" s="1"/>
  <c r="N239" i="28" s="1"/>
  <c r="E219" i="28"/>
  <c r="J219" i="28" s="1"/>
  <c r="L219" i="28" s="1"/>
  <c r="N219" i="28" s="1"/>
  <c r="E168" i="28"/>
  <c r="J168" i="28" s="1"/>
  <c r="L168" i="28" s="1"/>
  <c r="N168" i="28" s="1"/>
  <c r="E174" i="28"/>
  <c r="J174" i="28" s="1"/>
  <c r="L174" i="28" s="1"/>
  <c r="N174" i="28" s="1"/>
  <c r="E97" i="28"/>
  <c r="J97" i="28" s="1"/>
  <c r="L97" i="28" s="1"/>
  <c r="N97" i="28" s="1"/>
  <c r="E176" i="28"/>
  <c r="J176" i="28" s="1"/>
  <c r="L176" i="28" s="1"/>
  <c r="N176" i="28" s="1"/>
  <c r="E224" i="28"/>
  <c r="J224" i="28" s="1"/>
  <c r="L224" i="28" s="1"/>
  <c r="N224" i="28" s="1"/>
  <c r="E144" i="28"/>
  <c r="J144" i="28" s="1"/>
  <c r="L144" i="28" s="1"/>
  <c r="N144" i="28" s="1"/>
  <c r="E123" i="28"/>
  <c r="J123" i="28" s="1"/>
  <c r="L123" i="28" s="1"/>
  <c r="N123" i="28" s="1"/>
  <c r="E243" i="28"/>
  <c r="J243" i="28" s="1"/>
  <c r="L243" i="28" s="1"/>
  <c r="N243" i="28" s="1"/>
  <c r="E206" i="28"/>
  <c r="J206" i="28" s="1"/>
  <c r="L206" i="28" s="1"/>
  <c r="N206" i="28" s="1"/>
  <c r="E150" i="28"/>
  <c r="J150" i="28" s="1"/>
  <c r="L150" i="28" s="1"/>
  <c r="N150" i="28" s="1"/>
  <c r="E266" i="28"/>
  <c r="J266" i="28" s="1"/>
  <c r="L266" i="28" s="1"/>
  <c r="N266" i="28" s="1"/>
  <c r="E260" i="28"/>
  <c r="J260" i="28" s="1"/>
  <c r="L260" i="28" s="1"/>
  <c r="N260" i="28" s="1"/>
  <c r="E156" i="28"/>
  <c r="J156" i="28" s="1"/>
  <c r="L156" i="28" s="1"/>
  <c r="N156" i="28" s="1"/>
  <c r="E135" i="28"/>
  <c r="J135" i="28" s="1"/>
  <c r="L135" i="28" s="1"/>
  <c r="N135" i="28" s="1"/>
  <c r="E245" i="28"/>
  <c r="J245" i="28" s="1"/>
  <c r="L245" i="28" s="1"/>
  <c r="N245" i="28" s="1"/>
  <c r="E170" i="28"/>
  <c r="J170" i="28" s="1"/>
  <c r="L170" i="28" s="1"/>
  <c r="N170" i="28" s="1"/>
  <c r="E147" i="28"/>
  <c r="J147" i="28" s="1"/>
  <c r="L147" i="28" s="1"/>
  <c r="N147" i="28" s="1"/>
  <c r="E222" i="28"/>
  <c r="J222" i="28" s="1"/>
  <c r="L222" i="28" s="1"/>
  <c r="N222" i="28" s="1"/>
  <c r="E134" i="28"/>
  <c r="J134" i="28" s="1"/>
  <c r="L134" i="28" s="1"/>
  <c r="N134" i="28" s="1"/>
  <c r="E140" i="28"/>
  <c r="J140" i="28" s="1"/>
  <c r="L140" i="28" s="1"/>
  <c r="N140" i="28" s="1"/>
  <c r="E119" i="28"/>
  <c r="J119" i="28" s="1"/>
  <c r="L119" i="28" s="1"/>
  <c r="N119" i="28" s="1"/>
  <c r="E205" i="28"/>
  <c r="J205" i="28" s="1"/>
  <c r="L205" i="28" s="1"/>
  <c r="N205" i="28" s="1"/>
  <c r="E153" i="28"/>
  <c r="J153" i="28" s="1"/>
  <c r="L153" i="28" s="1"/>
  <c r="N153" i="28" s="1"/>
  <c r="E171" i="28"/>
  <c r="J171" i="28" s="1"/>
  <c r="L171" i="28" s="1"/>
  <c r="N171" i="28" s="1"/>
  <c r="E240" i="28"/>
  <c r="J240" i="28" s="1"/>
  <c r="L240" i="28" s="1"/>
  <c r="N240" i="28" s="1"/>
  <c r="E173" i="28"/>
  <c r="J173" i="28" s="1"/>
  <c r="L173" i="28" s="1"/>
  <c r="N173" i="28" s="1"/>
  <c r="E133" i="28"/>
  <c r="J133" i="28" s="1"/>
  <c r="L133" i="28" s="1"/>
  <c r="N133" i="28" s="1"/>
  <c r="E261" i="28"/>
  <c r="J261" i="28" s="1"/>
  <c r="L261" i="28" s="1"/>
  <c r="N261" i="28" s="1"/>
  <c r="E155" i="28"/>
  <c r="J155" i="28" s="1"/>
  <c r="L155" i="28" s="1"/>
  <c r="N155" i="28" s="1"/>
  <c r="E228" i="28"/>
  <c r="J228" i="28" s="1"/>
  <c r="L228" i="28" s="1"/>
  <c r="N228" i="28" s="1"/>
  <c r="E263" i="28"/>
  <c r="J263" i="28" s="1"/>
  <c r="L263" i="28" s="1"/>
  <c r="N263" i="28" s="1"/>
  <c r="E157" i="28"/>
  <c r="J157" i="28" s="1"/>
  <c r="L157" i="28" s="1"/>
  <c r="N157" i="28" s="1"/>
  <c r="E234" i="28"/>
  <c r="J234" i="28" s="1"/>
  <c r="L234" i="28" s="1"/>
  <c r="N234" i="28" s="1"/>
  <c r="E122" i="28"/>
  <c r="J122" i="28" s="1"/>
  <c r="L122" i="28" s="1"/>
  <c r="N122" i="28" s="1"/>
  <c r="E249" i="28"/>
  <c r="J249" i="28" s="1"/>
  <c r="L249" i="28" s="1"/>
  <c r="N249" i="28" s="1"/>
  <c r="E167" i="28"/>
  <c r="J167" i="28" s="1"/>
  <c r="L167" i="28" s="1"/>
  <c r="N167" i="28" s="1"/>
  <c r="E213" i="28"/>
  <c r="J213" i="28" s="1"/>
  <c r="L213" i="28" s="1"/>
  <c r="N213" i="28" s="1"/>
  <c r="E196" i="28"/>
  <c r="J196" i="28" s="1"/>
  <c r="L196" i="28" s="1"/>
  <c r="N196" i="28" s="1"/>
  <c r="E138" i="28"/>
  <c r="J138" i="28" s="1"/>
  <c r="L138" i="28" s="1"/>
  <c r="N138" i="28" s="1"/>
  <c r="E190" i="28"/>
  <c r="J190" i="28" s="1"/>
  <c r="L190" i="28" s="1"/>
  <c r="N190" i="28" s="1"/>
  <c r="E175" i="28"/>
  <c r="J175" i="28" s="1"/>
  <c r="L175" i="28" s="1"/>
  <c r="N175" i="28" s="1"/>
  <c r="E265" i="28"/>
  <c r="J265" i="28" s="1"/>
  <c r="L265" i="28" s="1"/>
  <c r="N265" i="28" s="1"/>
  <c r="E151" i="28"/>
  <c r="J151" i="28" s="1"/>
  <c r="L151" i="28" s="1"/>
  <c r="N151" i="28" s="1"/>
  <c r="E115" i="28"/>
  <c r="J115" i="28" s="1"/>
  <c r="L115" i="28" s="1"/>
  <c r="N115" i="28" s="1"/>
  <c r="E129" i="28"/>
  <c r="J129" i="28" s="1"/>
  <c r="L129" i="28" s="1"/>
  <c r="N129" i="28" s="1"/>
  <c r="E149" i="28"/>
  <c r="J149" i="28" s="1"/>
  <c r="L149" i="28" s="1"/>
  <c r="N149" i="28" s="1"/>
  <c r="E117" i="28"/>
  <c r="J117" i="28" s="1"/>
  <c r="L117" i="28" s="1"/>
  <c r="N117" i="28" s="1"/>
  <c r="E141" i="28"/>
  <c r="J141" i="28" s="1"/>
  <c r="L141" i="28" s="1"/>
  <c r="N141" i="28" s="1"/>
  <c r="E227" i="28"/>
  <c r="J227" i="28" s="1"/>
  <c r="L227" i="28" s="1"/>
  <c r="N227" i="28" s="1"/>
  <c r="E229" i="28"/>
  <c r="J229" i="28" s="1"/>
  <c r="L229" i="28" s="1"/>
  <c r="N229" i="28" s="1"/>
  <c r="E223" i="28"/>
  <c r="J223" i="28" s="1"/>
  <c r="L223" i="28" s="1"/>
  <c r="N223" i="28" s="1"/>
  <c r="E116" i="28"/>
  <c r="J116" i="28" s="1"/>
  <c r="L116" i="28" s="1"/>
  <c r="N116" i="28" s="1"/>
  <c r="E231" i="28"/>
  <c r="J231" i="28" s="1"/>
  <c r="L231" i="28" s="1"/>
  <c r="N231" i="28" s="1"/>
  <c r="E169" i="28"/>
  <c r="J169" i="28" s="1"/>
  <c r="L169" i="28" s="1"/>
  <c r="N169" i="28" s="1"/>
  <c r="E202" i="28"/>
  <c r="J202" i="28" s="1"/>
  <c r="L202" i="28" s="1"/>
  <c r="N202" i="28" s="1"/>
  <c r="E154" i="28"/>
  <c r="J154" i="28" s="1"/>
  <c r="L154" i="28" s="1"/>
  <c r="N154" i="28" s="1"/>
  <c r="E217" i="28"/>
  <c r="J217" i="28" s="1"/>
  <c r="L217" i="28" s="1"/>
  <c r="N217" i="28" s="1"/>
  <c r="E189" i="28"/>
  <c r="J189" i="28" s="1"/>
  <c r="L189" i="28" s="1"/>
  <c r="N189" i="28" s="1"/>
  <c r="E258" i="28"/>
  <c r="J258" i="28" s="1"/>
  <c r="L258" i="28" s="1"/>
  <c r="N258" i="28" s="1"/>
  <c r="E98" i="28"/>
  <c r="J98" i="28" s="1"/>
  <c r="L98" i="28" s="1"/>
  <c r="N98" i="28" s="1"/>
  <c r="E100" i="28"/>
  <c r="J100" i="28" s="1"/>
  <c r="L100" i="28" s="1"/>
  <c r="N100" i="28" s="1"/>
  <c r="E247" i="28"/>
  <c r="J247" i="28" s="1"/>
  <c r="L247" i="28" s="1"/>
  <c r="N247" i="28" s="1"/>
  <c r="E183" i="28"/>
  <c r="J183" i="28" s="1"/>
  <c r="L183" i="28" s="1"/>
  <c r="N183" i="28" s="1"/>
  <c r="E233" i="28"/>
  <c r="J233" i="28" s="1"/>
  <c r="L233" i="28" s="1"/>
  <c r="N233" i="28" s="1"/>
  <c r="E208" i="28"/>
  <c r="J208" i="28" s="1"/>
  <c r="L208" i="28" s="1"/>
  <c r="N208" i="28" s="1"/>
  <c r="E106" i="28"/>
  <c r="J106" i="28" s="1"/>
  <c r="L106" i="28" s="1"/>
  <c r="N106" i="28" s="1"/>
  <c r="E101" i="28"/>
  <c r="J101" i="28" s="1"/>
  <c r="L101" i="28" s="1"/>
  <c r="N101" i="28" s="1"/>
  <c r="E125" i="28"/>
  <c r="J125" i="28" s="1"/>
  <c r="L125" i="28" s="1"/>
  <c r="N125" i="28" s="1"/>
  <c r="E188" i="28"/>
  <c r="J188" i="28" s="1"/>
  <c r="L188" i="28" s="1"/>
  <c r="N188" i="28" s="1"/>
  <c r="E113" i="28"/>
  <c r="J113" i="28" s="1"/>
  <c r="L113" i="28" s="1"/>
  <c r="N113" i="28" s="1"/>
  <c r="E220" i="28"/>
  <c r="J220" i="28" s="1"/>
  <c r="L220" i="28" s="1"/>
  <c r="N220" i="28" s="1"/>
  <c r="E197" i="28"/>
  <c r="J197" i="28" s="1"/>
  <c r="L197" i="28" s="1"/>
  <c r="N197" i="28" s="1"/>
  <c r="E244" i="28"/>
  <c r="J244" i="28" s="1"/>
  <c r="L244" i="28" s="1"/>
  <c r="N244" i="28" s="1"/>
  <c r="E148" i="28"/>
  <c r="J148" i="28" s="1"/>
  <c r="L148" i="28" s="1"/>
  <c r="N148" i="28" s="1"/>
  <c r="E127" i="28"/>
  <c r="J127" i="28" s="1"/>
  <c r="L127" i="28" s="1"/>
  <c r="N127" i="28" s="1"/>
  <c r="E186" i="28"/>
  <c r="J186" i="28" s="1"/>
  <c r="L186" i="28" s="1"/>
  <c r="N186" i="28" s="1"/>
  <c r="E259" i="28"/>
  <c r="J259" i="28" s="1"/>
  <c r="L259" i="28" s="1"/>
  <c r="N259" i="28" s="1"/>
  <c r="E160" i="28"/>
  <c r="J160" i="28" s="1"/>
  <c r="L160" i="28" s="1"/>
  <c r="N160" i="28" s="1"/>
  <c r="E262" i="28"/>
  <c r="J262" i="28" s="1"/>
  <c r="L262" i="28" s="1"/>
  <c r="N262" i="28" s="1"/>
  <c r="E268" i="28"/>
  <c r="J268" i="28" s="1"/>
  <c r="L268" i="28" s="1"/>
  <c r="N268" i="28" s="1"/>
  <c r="E226" i="28"/>
  <c r="J226" i="28" s="1"/>
  <c r="L226" i="28" s="1"/>
  <c r="N226" i="28" s="1"/>
  <c r="E130" i="28"/>
  <c r="J130" i="28" s="1"/>
  <c r="L130" i="28" s="1"/>
  <c r="N130" i="28" s="1"/>
  <c r="E132" i="28"/>
  <c r="J132" i="28" s="1"/>
  <c r="L132" i="28" s="1"/>
  <c r="N132" i="28" s="1"/>
  <c r="E111" i="28"/>
  <c r="J111" i="28" s="1"/>
  <c r="L111" i="28" s="1"/>
  <c r="N111" i="28" s="1"/>
  <c r="E136" i="28"/>
  <c r="J136" i="28" s="1"/>
  <c r="L136" i="28" s="1"/>
  <c r="N136" i="28" s="1"/>
  <c r="E201" i="28"/>
  <c r="J201" i="28" s="1"/>
  <c r="L201" i="28" s="1"/>
  <c r="N201" i="28" s="1"/>
  <c r="E236" i="28"/>
  <c r="J236" i="28" s="1"/>
  <c r="L236" i="28" s="1"/>
  <c r="N236" i="28" s="1"/>
  <c r="E256" i="28"/>
  <c r="J256" i="28" s="1"/>
  <c r="L256" i="28" s="1"/>
  <c r="N256" i="28" s="1"/>
  <c r="E185" i="28"/>
  <c r="J185" i="28" s="1"/>
  <c r="L185" i="28" s="1"/>
  <c r="N185" i="28" s="1"/>
  <c r="E109" i="28"/>
  <c r="J109" i="28" s="1"/>
  <c r="L109" i="28" s="1"/>
  <c r="N109" i="28" s="1"/>
  <c r="E195" i="28"/>
  <c r="J195" i="28" s="1"/>
  <c r="L195" i="28" s="1"/>
  <c r="N195" i="28" s="1"/>
  <c r="E165" i="28"/>
  <c r="J165" i="28" s="1"/>
  <c r="L165" i="28" s="1"/>
  <c r="N165" i="28" s="1"/>
  <c r="E242" i="28"/>
  <c r="J242" i="28" s="1"/>
  <c r="L242" i="28" s="1"/>
  <c r="N242" i="28" s="1"/>
  <c r="E114" i="28"/>
  <c r="J114" i="28" s="1"/>
  <c r="L114" i="28" s="1"/>
  <c r="N114" i="28" s="1"/>
  <c r="E257" i="28"/>
  <c r="J257" i="28" s="1"/>
  <c r="L257" i="28" s="1"/>
  <c r="N257" i="28" s="1"/>
  <c r="E161" i="28"/>
  <c r="J161" i="28" s="1"/>
  <c r="L161" i="28" s="1"/>
  <c r="N161" i="28" s="1"/>
  <c r="E120" i="28"/>
  <c r="J120" i="28" s="1"/>
  <c r="L120" i="28" s="1"/>
  <c r="N120" i="28" s="1"/>
  <c r="E99" i="28"/>
  <c r="J99" i="28" s="1"/>
  <c r="L99" i="28" s="1"/>
  <c r="N99" i="28" s="1"/>
  <c r="E163" i="28"/>
  <c r="J163" i="28" s="1"/>
  <c r="L163" i="28" s="1"/>
  <c r="N163" i="28" s="1"/>
  <c r="E230" i="28"/>
  <c r="J230" i="28" s="1"/>
  <c r="L230" i="28" s="1"/>
  <c r="N230" i="28" s="1"/>
  <c r="E126" i="28"/>
  <c r="J126" i="28" s="1"/>
  <c r="L126" i="28" s="1"/>
  <c r="N126" i="28" s="1"/>
  <c r="E194" i="28"/>
  <c r="J194" i="28" s="1"/>
  <c r="L194" i="28" s="1"/>
  <c r="N194" i="28" s="1"/>
  <c r="E172" i="28"/>
  <c r="J172" i="28" s="1"/>
  <c r="L172" i="28" s="1"/>
  <c r="N172" i="28" s="1"/>
  <c r="E162" i="28"/>
  <c r="J162" i="28" s="1"/>
  <c r="L162" i="28" s="1"/>
  <c r="N162" i="28" s="1"/>
  <c r="E143" i="28"/>
  <c r="J143" i="28" s="1"/>
  <c r="L143" i="28" s="1"/>
  <c r="N143" i="28" s="1"/>
  <c r="E218" i="28"/>
  <c r="J218" i="28" s="1"/>
  <c r="L218" i="28" s="1"/>
  <c r="N218" i="28" s="1"/>
  <c r="E246" i="28"/>
  <c r="J246" i="28" s="1"/>
  <c r="L246" i="28" s="1"/>
  <c r="N246" i="28" s="1"/>
  <c r="E110" i="28"/>
  <c r="J110" i="28" s="1"/>
  <c r="L110" i="28" s="1"/>
  <c r="N110" i="28" s="1"/>
  <c r="E215" i="28"/>
  <c r="J215" i="28" s="1"/>
  <c r="L215" i="28" s="1"/>
  <c r="N215" i="28" s="1"/>
  <c r="E187" i="28"/>
  <c r="J187" i="28" s="1"/>
  <c r="L187" i="28" s="1"/>
  <c r="N187" i="28" s="1"/>
  <c r="E248" i="28"/>
  <c r="J248" i="28" s="1"/>
  <c r="L248" i="28" s="1"/>
  <c r="N248" i="28" s="1"/>
  <c r="E232" i="28"/>
  <c r="J232" i="28" s="1"/>
  <c r="L232" i="28" s="1"/>
  <c r="N232" i="28" s="1"/>
  <c r="E203" i="28"/>
  <c r="J203" i="28" s="1"/>
  <c r="L203" i="28" s="1"/>
  <c r="N203" i="28" s="1"/>
  <c r="E105" i="28"/>
  <c r="J105" i="28" s="1"/>
  <c r="L105" i="28" s="1"/>
  <c r="N105" i="28" s="1"/>
  <c r="E210" i="28"/>
  <c r="J210" i="28" s="1"/>
  <c r="L210" i="28" s="1"/>
  <c r="N210" i="28" s="1"/>
  <c r="E146" i="28"/>
  <c r="J146" i="28" s="1"/>
  <c r="L146" i="28" s="1"/>
  <c r="N146" i="28" s="1"/>
  <c r="E225" i="28"/>
  <c r="J225" i="28" s="1"/>
  <c r="L225" i="28" s="1"/>
  <c r="N225" i="28" s="1"/>
  <c r="E158" i="28"/>
  <c r="J158" i="28" s="1"/>
  <c r="L158" i="28" s="1"/>
  <c r="N158" i="28" s="1"/>
  <c r="E152" i="28"/>
  <c r="J152" i="28" s="1"/>
  <c r="L152" i="28" s="1"/>
  <c r="N152" i="28" s="1"/>
  <c r="E131" i="28"/>
  <c r="J131" i="28" s="1"/>
  <c r="L131" i="28" s="1"/>
  <c r="N131" i="28" s="1"/>
  <c r="E104" i="28"/>
  <c r="J104" i="28" s="1"/>
  <c r="L104" i="28" s="1"/>
  <c r="N104" i="28" s="1"/>
  <c r="E198" i="28"/>
  <c r="J198" i="28" s="1"/>
  <c r="L198" i="28" s="1"/>
  <c r="N198" i="28" s="1"/>
  <c r="E96" i="28"/>
  <c r="J96" i="28" s="1"/>
  <c r="L96" i="28" s="1"/>
  <c r="N96" i="28" s="1"/>
  <c r="E251" i="28"/>
  <c r="J251" i="28" s="1"/>
  <c r="L251" i="28" s="1"/>
  <c r="N251" i="28" s="1"/>
  <c r="E166" i="28"/>
  <c r="J166" i="28" s="1"/>
  <c r="L166" i="28" s="1"/>
  <c r="N166" i="28" s="1"/>
  <c r="E241" i="28"/>
  <c r="J241" i="28" s="1"/>
  <c r="L241" i="28" s="1"/>
  <c r="N241" i="28" s="1"/>
  <c r="E184" i="28"/>
  <c r="J184" i="28" s="1"/>
  <c r="L184" i="28" s="1"/>
  <c r="N184" i="28" s="1"/>
  <c r="E191" i="28"/>
  <c r="J191" i="28" s="1"/>
  <c r="L191" i="28" s="1"/>
  <c r="N191" i="28" s="1"/>
  <c r="E214" i="28"/>
  <c r="J214" i="28" s="1"/>
  <c r="L214" i="28" s="1"/>
  <c r="N214" i="28" s="1"/>
  <c r="E142" i="28"/>
  <c r="J142" i="28" s="1"/>
  <c r="L142" i="28" s="1"/>
  <c r="N142" i="28" s="1"/>
  <c r="E264" i="28"/>
  <c r="J264" i="28" s="1"/>
  <c r="L264" i="28" s="1"/>
  <c r="N264" i="28" s="1"/>
  <c r="E193" i="28"/>
  <c r="J193" i="28" s="1"/>
  <c r="L193" i="28" s="1"/>
  <c r="N193" i="28" s="1"/>
  <c r="E200" i="28"/>
  <c r="J200" i="28" s="1"/>
  <c r="L200" i="28" s="1"/>
  <c r="N200" i="28" s="1"/>
  <c r="E180" i="28"/>
  <c r="J180" i="28" s="1"/>
  <c r="L180" i="28" s="1"/>
  <c r="N180" i="28" s="1"/>
  <c r="E252" i="28"/>
  <c r="J252" i="28" s="1"/>
  <c r="L252" i="28" s="1"/>
  <c r="N252" i="28" s="1"/>
  <c r="E209" i="28"/>
  <c r="J209" i="28" s="1"/>
  <c r="L209" i="28" s="1"/>
  <c r="N209" i="28" s="1"/>
  <c r="E145" i="28"/>
  <c r="J145" i="28" s="1"/>
  <c r="L145" i="28" s="1"/>
  <c r="N145" i="28" s="1"/>
  <c r="E253" i="28"/>
  <c r="J253" i="28" s="1"/>
  <c r="L253" i="28" s="1"/>
  <c r="N253" i="28" s="1"/>
  <c r="E211" i="28"/>
  <c r="J211" i="28" s="1"/>
  <c r="L211" i="28" s="1"/>
  <c r="N211" i="28" s="1"/>
  <c r="E207" i="28"/>
  <c r="J207" i="28" s="1"/>
  <c r="L207" i="28" s="1"/>
  <c r="N207" i="28" s="1"/>
  <c r="E164" i="28"/>
  <c r="J164" i="28" s="1"/>
  <c r="L164" i="28" s="1"/>
  <c r="N164" i="28" s="1"/>
  <c r="E204" i="28"/>
  <c r="J204" i="28" s="1"/>
  <c r="L204" i="28" s="1"/>
  <c r="N204" i="28" s="1"/>
  <c r="E192" i="28"/>
  <c r="J192" i="28" s="1"/>
  <c r="L192" i="28" s="1"/>
  <c r="N192" i="28" s="1"/>
  <c r="E178" i="28"/>
  <c r="J178" i="28" s="1"/>
  <c r="L178" i="28" s="1"/>
  <c r="N178" i="28" s="1"/>
  <c r="E182" i="28"/>
  <c r="J182" i="28" s="1"/>
  <c r="L182" i="28" s="1"/>
  <c r="N182" i="28" s="1"/>
  <c r="J95" i="28"/>
  <c r="L95" i="28" s="1"/>
  <c r="N95" i="28" s="1"/>
  <c r="E255" i="28"/>
  <c r="J255" i="28" s="1"/>
  <c r="L255" i="28" s="1"/>
  <c r="N255" i="28" s="1"/>
  <c r="E199" i="28"/>
  <c r="J199" i="28" s="1"/>
  <c r="L199" i="28" s="1"/>
  <c r="N199" i="28" s="1"/>
  <c r="E216" i="28"/>
  <c r="J216" i="28" s="1"/>
  <c r="L216" i="28" s="1"/>
  <c r="N216" i="28" s="1"/>
  <c r="E107" i="28"/>
  <c r="J107" i="28" s="1"/>
  <c r="L107" i="28" s="1"/>
  <c r="N107" i="28" s="1"/>
  <c r="E267" i="28"/>
  <c r="J267" i="28" s="1"/>
  <c r="L267" i="28" s="1"/>
  <c r="N267" i="28" s="1"/>
  <c r="E128" i="28"/>
  <c r="J128" i="28" s="1"/>
  <c r="L128" i="28" s="1"/>
  <c r="N128" i="28" s="1"/>
  <c r="E154" i="9"/>
  <c r="J154" i="9" s="1"/>
  <c r="L154" i="9" s="1"/>
  <c r="N154" i="9" s="1"/>
  <c r="E147" i="9"/>
  <c r="J147" i="9" s="1"/>
  <c r="L147" i="9" s="1"/>
  <c r="N147" i="9" s="1"/>
  <c r="E214" i="9"/>
  <c r="J214" i="9" s="1"/>
  <c r="L214" i="9" s="1"/>
  <c r="N214" i="9" s="1"/>
  <c r="E159" i="9"/>
  <c r="J159" i="9" s="1"/>
  <c r="L159" i="9" s="1"/>
  <c r="N159" i="9" s="1"/>
  <c r="E153" i="9"/>
  <c r="J153" i="9" s="1"/>
  <c r="L153" i="9" s="1"/>
  <c r="N153" i="9" s="1"/>
  <c r="E108" i="9"/>
  <c r="J108" i="9" s="1"/>
  <c r="L108" i="9" s="1"/>
  <c r="N108" i="9" s="1"/>
  <c r="E252" i="9"/>
  <c r="J252" i="9" s="1"/>
  <c r="L252" i="9" s="1"/>
  <c r="N252" i="9" s="1"/>
  <c r="E206" i="9"/>
  <c r="J206" i="9" s="1"/>
  <c r="L206" i="9" s="1"/>
  <c r="N206" i="9" s="1"/>
  <c r="E137" i="9"/>
  <c r="J137" i="9" s="1"/>
  <c r="L137" i="9" s="1"/>
  <c r="N137" i="9" s="1"/>
  <c r="E127" i="9"/>
  <c r="J127" i="9" s="1"/>
  <c r="L127" i="9" s="1"/>
  <c r="N127" i="9" s="1"/>
  <c r="E235" i="9"/>
  <c r="J235" i="9" s="1"/>
  <c r="L235" i="9" s="1"/>
  <c r="N235" i="9" s="1"/>
  <c r="E204" i="9"/>
  <c r="J204" i="9" s="1"/>
  <c r="L204" i="9" s="1"/>
  <c r="N204" i="9" s="1"/>
  <c r="E262" i="9"/>
  <c r="J262" i="9" s="1"/>
  <c r="L262" i="9" s="1"/>
  <c r="N262" i="9" s="1"/>
  <c r="E96" i="9"/>
  <c r="J96" i="9" s="1"/>
  <c r="L96" i="9" s="1"/>
  <c r="N96" i="9" s="1"/>
  <c r="E261" i="9"/>
  <c r="J261" i="9" s="1"/>
  <c r="L261" i="9" s="1"/>
  <c r="N261" i="9" s="1"/>
  <c r="E201" i="9"/>
  <c r="J201" i="9" s="1"/>
  <c r="L201" i="9" s="1"/>
  <c r="N201" i="9" s="1"/>
  <c r="E158" i="9"/>
  <c r="J158" i="9" s="1"/>
  <c r="L158" i="9" s="1"/>
  <c r="N158" i="9" s="1"/>
  <c r="E184" i="9"/>
  <c r="J184" i="9" s="1"/>
  <c r="L184" i="9" s="1"/>
  <c r="N184" i="9" s="1"/>
  <c r="E161" i="9"/>
  <c r="J161" i="9" s="1"/>
  <c r="L161" i="9" s="1"/>
  <c r="N161" i="9" s="1"/>
  <c r="E116" i="9"/>
  <c r="J116" i="9" s="1"/>
  <c r="L116" i="9" s="1"/>
  <c r="N116" i="9" s="1"/>
  <c r="E135" i="9"/>
  <c r="J135" i="9" s="1"/>
  <c r="L135" i="9" s="1"/>
  <c r="N135" i="9" s="1"/>
  <c r="E155" i="9"/>
  <c r="J155" i="9" s="1"/>
  <c r="L155" i="9" s="1"/>
  <c r="N155" i="9" s="1"/>
  <c r="E123" i="9"/>
  <c r="J123" i="9" s="1"/>
  <c r="L123" i="9" s="1"/>
  <c r="N123" i="9" s="1"/>
  <c r="E188" i="9"/>
  <c r="J188" i="9" s="1"/>
  <c r="L188" i="9" s="1"/>
  <c r="N188" i="9" s="1"/>
  <c r="E182" i="9"/>
  <c r="J182" i="9" s="1"/>
  <c r="L182" i="9" s="1"/>
  <c r="N182" i="9" s="1"/>
  <c r="E106" i="9"/>
  <c r="J106" i="9" s="1"/>
  <c r="L106" i="9" s="1"/>
  <c r="N106" i="9" s="1"/>
  <c r="E242" i="9"/>
  <c r="J242" i="9" s="1"/>
  <c r="L242" i="9" s="1"/>
  <c r="N242" i="9" s="1"/>
  <c r="E175" i="9"/>
  <c r="J175" i="9" s="1"/>
  <c r="L175" i="9" s="1"/>
  <c r="N175" i="9" s="1"/>
  <c r="E191" i="9"/>
  <c r="J191" i="9" s="1"/>
  <c r="L191" i="9" s="1"/>
  <c r="N191" i="9" s="1"/>
  <c r="E174" i="9"/>
  <c r="J174" i="9" s="1"/>
  <c r="L174" i="9" s="1"/>
  <c r="N174" i="9" s="1"/>
  <c r="E105" i="9"/>
  <c r="J105" i="9" s="1"/>
  <c r="L105" i="9" s="1"/>
  <c r="N105" i="9" s="1"/>
  <c r="E241" i="9"/>
  <c r="J241" i="9" s="1"/>
  <c r="L241" i="9" s="1"/>
  <c r="N241" i="9" s="1"/>
  <c r="E203" i="9"/>
  <c r="J203" i="9" s="1"/>
  <c r="L203" i="9" s="1"/>
  <c r="N203" i="9" s="1"/>
  <c r="E126" i="9"/>
  <c r="J126" i="9" s="1"/>
  <c r="L126" i="9" s="1"/>
  <c r="N126" i="9" s="1"/>
  <c r="E230" i="9"/>
  <c r="J230" i="9" s="1"/>
  <c r="L230" i="9" s="1"/>
  <c r="N230" i="9" s="1"/>
  <c r="E268" i="9"/>
  <c r="J268" i="9" s="1"/>
  <c r="L268" i="9" s="1"/>
  <c r="N268" i="9" s="1"/>
  <c r="E254" i="9"/>
  <c r="J254" i="9" s="1"/>
  <c r="L254" i="9" s="1"/>
  <c r="N254" i="9" s="1"/>
  <c r="E169" i="9"/>
  <c r="J169" i="9" s="1"/>
  <c r="L169" i="9" s="1"/>
  <c r="N169" i="9" s="1"/>
  <c r="E124" i="9"/>
  <c r="J124" i="9" s="1"/>
  <c r="L124" i="9" s="1"/>
  <c r="N124" i="9" s="1"/>
  <c r="E119" i="9"/>
  <c r="J119" i="9" s="1"/>
  <c r="L119" i="9" s="1"/>
  <c r="N119" i="9" s="1"/>
  <c r="E250" i="9"/>
  <c r="J250" i="9" s="1"/>
  <c r="L250" i="9" s="1"/>
  <c r="N250" i="9" s="1"/>
  <c r="E183" i="9"/>
  <c r="J183" i="9" s="1"/>
  <c r="L183" i="9" s="1"/>
  <c r="N183" i="9" s="1"/>
  <c r="E215" i="9"/>
  <c r="J215" i="9" s="1"/>
  <c r="L215" i="9" s="1"/>
  <c r="N215" i="9" s="1"/>
  <c r="E121" i="9"/>
  <c r="J121" i="9" s="1"/>
  <c r="L121" i="9" s="1"/>
  <c r="N121" i="9" s="1"/>
  <c r="E160" i="9"/>
  <c r="J160" i="9" s="1"/>
  <c r="L160" i="9" s="1"/>
  <c r="N160" i="9" s="1"/>
  <c r="E139" i="9"/>
  <c r="J139" i="9" s="1"/>
  <c r="L139" i="9" s="1"/>
  <c r="N139" i="9" s="1"/>
  <c r="E247" i="9"/>
  <c r="J247" i="9" s="1"/>
  <c r="L247" i="9" s="1"/>
  <c r="N247" i="9" s="1"/>
  <c r="E165" i="9"/>
  <c r="J165" i="9" s="1"/>
  <c r="L165" i="9" s="1"/>
  <c r="N165" i="9" s="1"/>
  <c r="E210" i="9"/>
  <c r="J210" i="9" s="1"/>
  <c r="L210" i="9" s="1"/>
  <c r="N210" i="9" s="1"/>
  <c r="E141" i="9"/>
  <c r="J141" i="9" s="1"/>
  <c r="L141" i="9" s="1"/>
  <c r="N141" i="9" s="1"/>
  <c r="E220" i="9"/>
  <c r="J220" i="9" s="1"/>
  <c r="L220" i="9" s="1"/>
  <c r="N220" i="9" s="1"/>
  <c r="E239" i="9"/>
  <c r="J239" i="9" s="1"/>
  <c r="L239" i="9" s="1"/>
  <c r="N239" i="9" s="1"/>
  <c r="E228" i="9"/>
  <c r="J228" i="9" s="1"/>
  <c r="L228" i="9" s="1"/>
  <c r="N228" i="9" s="1"/>
  <c r="E209" i="9"/>
  <c r="J209" i="9" s="1"/>
  <c r="L209" i="9" s="1"/>
  <c r="N209" i="9" s="1"/>
  <c r="E192" i="9"/>
  <c r="J192" i="9" s="1"/>
  <c r="L192" i="9" s="1"/>
  <c r="N192" i="9" s="1"/>
  <c r="E256" i="9"/>
  <c r="J256" i="9" s="1"/>
  <c r="L256" i="9" s="1"/>
  <c r="N256" i="9" s="1"/>
  <c r="E198" i="9"/>
  <c r="J198" i="9" s="1"/>
  <c r="L198" i="9" s="1"/>
  <c r="N198" i="9" s="1"/>
  <c r="E129" i="9"/>
  <c r="J129" i="9" s="1"/>
  <c r="L129" i="9" s="1"/>
  <c r="N129" i="9" s="1"/>
  <c r="E223" i="9"/>
  <c r="J223" i="9" s="1"/>
  <c r="L223" i="9" s="1"/>
  <c r="N223" i="9" s="1"/>
  <c r="E258" i="9"/>
  <c r="J258" i="9" s="1"/>
  <c r="L258" i="9" s="1"/>
  <c r="N258" i="9" s="1"/>
  <c r="E240" i="9"/>
  <c r="J240" i="9" s="1"/>
  <c r="L240" i="9" s="1"/>
  <c r="N240" i="9" s="1"/>
  <c r="E229" i="9"/>
  <c r="J229" i="9" s="1"/>
  <c r="L229" i="9" s="1"/>
  <c r="N229" i="9" s="1"/>
  <c r="E218" i="9"/>
  <c r="J218" i="9" s="1"/>
  <c r="L218" i="9" s="1"/>
  <c r="N218" i="9" s="1"/>
  <c r="E156" i="9"/>
  <c r="J156" i="9" s="1"/>
  <c r="L156" i="9" s="1"/>
  <c r="N156" i="9" s="1"/>
  <c r="E145" i="9"/>
  <c r="J145" i="9" s="1"/>
  <c r="L145" i="9" s="1"/>
  <c r="N145" i="9" s="1"/>
  <c r="E146" i="9"/>
  <c r="J146" i="9" s="1"/>
  <c r="L146" i="9" s="1"/>
  <c r="N146" i="9" s="1"/>
  <c r="E115" i="9"/>
  <c r="J115" i="9" s="1"/>
  <c r="L115" i="9" s="1"/>
  <c r="N115" i="9" s="1"/>
  <c r="E253" i="9"/>
  <c r="J253" i="9" s="1"/>
  <c r="L253" i="9" s="1"/>
  <c r="N253" i="9" s="1"/>
  <c r="E244" i="9"/>
  <c r="J244" i="9" s="1"/>
  <c r="L244" i="9" s="1"/>
  <c r="N244" i="9" s="1"/>
  <c r="E114" i="9"/>
  <c r="J114" i="9" s="1"/>
  <c r="L114" i="9" s="1"/>
  <c r="N114" i="9" s="1"/>
  <c r="E178" i="9"/>
  <c r="J178" i="9" s="1"/>
  <c r="L178" i="9" s="1"/>
  <c r="N178" i="9" s="1"/>
  <c r="E109" i="9"/>
  <c r="J109" i="9" s="1"/>
  <c r="L109" i="9" s="1"/>
  <c r="N109" i="9" s="1"/>
  <c r="E245" i="9"/>
  <c r="J245" i="9" s="1"/>
  <c r="L245" i="9" s="1"/>
  <c r="N245" i="9" s="1"/>
  <c r="E163" i="9"/>
  <c r="J163" i="9" s="1"/>
  <c r="L163" i="9" s="1"/>
  <c r="N163" i="9" s="1"/>
  <c r="E221" i="9"/>
  <c r="J221" i="9" s="1"/>
  <c r="L221" i="9" s="1"/>
  <c r="N221" i="9" s="1"/>
  <c r="E144" i="9"/>
  <c r="J144" i="9" s="1"/>
  <c r="L144" i="9" s="1"/>
  <c r="N144" i="9" s="1"/>
  <c r="E170" i="9"/>
  <c r="J170" i="9" s="1"/>
  <c r="L170" i="9" s="1"/>
  <c r="N170" i="9" s="1"/>
  <c r="E243" i="9"/>
  <c r="J243" i="9" s="1"/>
  <c r="L243" i="9" s="1"/>
  <c r="N243" i="9" s="1"/>
  <c r="E260" i="9"/>
  <c r="J260" i="9" s="1"/>
  <c r="L260" i="9" s="1"/>
  <c r="N260" i="9" s="1"/>
  <c r="E213" i="9"/>
  <c r="J213" i="9" s="1"/>
  <c r="L213" i="9" s="1"/>
  <c r="N213" i="9" s="1"/>
  <c r="E200" i="9"/>
  <c r="J200" i="9" s="1"/>
  <c r="L200" i="9" s="1"/>
  <c r="N200" i="9" s="1"/>
  <c r="E98" i="9"/>
  <c r="J98" i="9" s="1"/>
  <c r="L98" i="9" s="1"/>
  <c r="N98" i="9" s="1"/>
  <c r="E266" i="9"/>
  <c r="J266" i="9" s="1"/>
  <c r="L266" i="9" s="1"/>
  <c r="N266" i="9" s="1"/>
  <c r="E100" i="9"/>
  <c r="J100" i="9" s="1"/>
  <c r="L100" i="9" s="1"/>
  <c r="N100" i="9" s="1"/>
  <c r="E151" i="9"/>
  <c r="J151" i="9" s="1"/>
  <c r="L151" i="9" s="1"/>
  <c r="N151" i="9" s="1"/>
  <c r="E231" i="9"/>
  <c r="J231" i="9" s="1"/>
  <c r="L231" i="9" s="1"/>
  <c r="N231" i="9" s="1"/>
  <c r="E196" i="9"/>
  <c r="J196" i="9" s="1"/>
  <c r="L196" i="9" s="1"/>
  <c r="N196" i="9" s="1"/>
  <c r="E232" i="9"/>
  <c r="J232" i="9" s="1"/>
  <c r="L232" i="9" s="1"/>
  <c r="N232" i="9" s="1"/>
  <c r="E194" i="9"/>
  <c r="J194" i="9" s="1"/>
  <c r="L194" i="9" s="1"/>
  <c r="N194" i="9" s="1"/>
  <c r="E125" i="9"/>
  <c r="J125" i="9" s="1"/>
  <c r="L125" i="9" s="1"/>
  <c r="N125" i="9" s="1"/>
  <c r="E164" i="9"/>
  <c r="J164" i="9" s="1"/>
  <c r="L164" i="9" s="1"/>
  <c r="N164" i="9" s="1"/>
  <c r="E251" i="9"/>
  <c r="J251" i="9" s="1"/>
  <c r="L251" i="9" s="1"/>
  <c r="N251" i="9" s="1"/>
  <c r="E167" i="9"/>
  <c r="J167" i="9" s="1"/>
  <c r="L167" i="9" s="1"/>
  <c r="N167" i="9" s="1"/>
  <c r="E172" i="9"/>
  <c r="J172" i="9" s="1"/>
  <c r="L172" i="9" s="1"/>
  <c r="N172" i="9" s="1"/>
  <c r="E248" i="9"/>
  <c r="J248" i="9" s="1"/>
  <c r="L248" i="9" s="1"/>
  <c r="N248" i="9" s="1"/>
  <c r="E107" i="9"/>
  <c r="J107" i="9" s="1"/>
  <c r="L107" i="9" s="1"/>
  <c r="N107" i="9" s="1"/>
  <c r="E189" i="9"/>
  <c r="J189" i="9" s="1"/>
  <c r="L189" i="9" s="1"/>
  <c r="N189" i="9" s="1"/>
  <c r="E112" i="9"/>
  <c r="J112" i="9" s="1"/>
  <c r="L112" i="9" s="1"/>
  <c r="N112" i="9" s="1"/>
  <c r="E249" i="9"/>
  <c r="J249" i="9" s="1"/>
  <c r="L249" i="9" s="1"/>
  <c r="N249" i="9" s="1"/>
  <c r="E211" i="9"/>
  <c r="J211" i="9" s="1"/>
  <c r="L211" i="9" s="1"/>
  <c r="N211" i="9" s="1"/>
  <c r="E134" i="9"/>
  <c r="J134" i="9" s="1"/>
  <c r="L134" i="9" s="1"/>
  <c r="N134" i="9" s="1"/>
  <c r="E181" i="9"/>
  <c r="J181" i="9" s="1"/>
  <c r="L181" i="9" s="1"/>
  <c r="N181" i="9" s="1"/>
  <c r="E136" i="9"/>
  <c r="J136" i="9" s="1"/>
  <c r="L136" i="9" s="1"/>
  <c r="N136" i="9" s="1"/>
  <c r="J95" i="9"/>
  <c r="L95" i="9" s="1"/>
  <c r="N95" i="9" s="1"/>
  <c r="E234" i="9"/>
  <c r="J234" i="9" s="1"/>
  <c r="L234" i="9" s="1"/>
  <c r="N234" i="9" s="1"/>
  <c r="E152" i="9"/>
  <c r="J152" i="9" s="1"/>
  <c r="L152" i="9" s="1"/>
  <c r="N152" i="9" s="1"/>
  <c r="E237" i="9"/>
  <c r="J237" i="9" s="1"/>
  <c r="L237" i="9" s="1"/>
  <c r="N237" i="9" s="1"/>
  <c r="E199" i="9"/>
  <c r="J199" i="9" s="1"/>
  <c r="L199" i="9" s="1"/>
  <c r="N199" i="9" s="1"/>
  <c r="E122" i="9"/>
  <c r="J122" i="9" s="1"/>
  <c r="L122" i="9" s="1"/>
  <c r="N122" i="9" s="1"/>
  <c r="E180" i="9"/>
  <c r="J180" i="9" s="1"/>
  <c r="L180" i="9" s="1"/>
  <c r="N180" i="9" s="1"/>
  <c r="E259" i="9"/>
  <c r="J259" i="9" s="1"/>
  <c r="L259" i="9" s="1"/>
  <c r="N259" i="9" s="1"/>
  <c r="E264" i="9"/>
  <c r="J264" i="9" s="1"/>
  <c r="L264" i="9" s="1"/>
  <c r="N264" i="9" s="1"/>
  <c r="E257" i="9"/>
  <c r="J257" i="9" s="1"/>
  <c r="L257" i="9" s="1"/>
  <c r="N257" i="9" s="1"/>
  <c r="E219" i="9"/>
  <c r="J219" i="9" s="1"/>
  <c r="L219" i="9" s="1"/>
  <c r="N219" i="9" s="1"/>
  <c r="E142" i="9"/>
  <c r="J142" i="9" s="1"/>
  <c r="L142" i="9" s="1"/>
  <c r="N142" i="9" s="1"/>
  <c r="E143" i="9"/>
  <c r="J143" i="9" s="1"/>
  <c r="L143" i="9" s="1"/>
  <c r="N143" i="9" s="1"/>
  <c r="E168" i="9"/>
  <c r="J168" i="9" s="1"/>
  <c r="L168" i="9" s="1"/>
  <c r="N168" i="9" s="1"/>
  <c r="E99" i="9"/>
  <c r="J99" i="9" s="1"/>
  <c r="L99" i="9" s="1"/>
  <c r="N99" i="9" s="1"/>
  <c r="E157" i="9"/>
  <c r="J157" i="9" s="1"/>
  <c r="L157" i="9" s="1"/>
  <c r="N157" i="9" s="1"/>
  <c r="E179" i="9"/>
  <c r="J179" i="9" s="1"/>
  <c r="L179" i="9" s="1"/>
  <c r="N179" i="9" s="1"/>
  <c r="E217" i="9"/>
  <c r="J217" i="9" s="1"/>
  <c r="L217" i="9" s="1"/>
  <c r="N217" i="9" s="1"/>
  <c r="E212" i="9"/>
  <c r="J212" i="9" s="1"/>
  <c r="L212" i="9" s="1"/>
  <c r="N212" i="9" s="1"/>
  <c r="E102" i="9"/>
  <c r="J102" i="9" s="1"/>
  <c r="L102" i="9" s="1"/>
  <c r="N102" i="9" s="1"/>
  <c r="E149" i="9"/>
  <c r="J149" i="9" s="1"/>
  <c r="L149" i="9" s="1"/>
  <c r="N149" i="9" s="1"/>
  <c r="E104" i="9"/>
  <c r="J104" i="9" s="1"/>
  <c r="L104" i="9" s="1"/>
  <c r="N104" i="9" s="1"/>
  <c r="E190" i="9"/>
  <c r="J190" i="9" s="1"/>
  <c r="L190" i="9" s="1"/>
  <c r="N190" i="9" s="1"/>
  <c r="E202" i="9"/>
  <c r="J202" i="9" s="1"/>
  <c r="L202" i="9" s="1"/>
  <c r="N202" i="9" s="1"/>
  <c r="E133" i="9"/>
  <c r="J133" i="9" s="1"/>
  <c r="L133" i="9" s="1"/>
  <c r="N133" i="9" s="1"/>
  <c r="E205" i="9"/>
  <c r="J205" i="9" s="1"/>
  <c r="L205" i="9" s="1"/>
  <c r="N205" i="9" s="1"/>
  <c r="E166" i="9"/>
  <c r="J166" i="9" s="1"/>
  <c r="L166" i="9" s="1"/>
  <c r="N166" i="9" s="1"/>
  <c r="E224" i="9"/>
  <c r="J224" i="9" s="1"/>
  <c r="L224" i="9" s="1"/>
  <c r="N224" i="9" s="1"/>
  <c r="E265" i="9"/>
  <c r="J265" i="9" s="1"/>
  <c r="L265" i="9" s="1"/>
  <c r="N265" i="9" s="1"/>
  <c r="E227" i="9"/>
  <c r="J227" i="9" s="1"/>
  <c r="L227" i="9" s="1"/>
  <c r="N227" i="9" s="1"/>
  <c r="E162" i="9"/>
  <c r="J162" i="9" s="1"/>
  <c r="L162" i="9" s="1"/>
  <c r="N162" i="9" s="1"/>
  <c r="E225" i="9"/>
  <c r="J225" i="9" s="1"/>
  <c r="L225" i="9" s="1"/>
  <c r="N225" i="9" s="1"/>
  <c r="E187" i="9"/>
  <c r="J187" i="9" s="1"/>
  <c r="L187" i="9" s="1"/>
  <c r="N187" i="9" s="1"/>
  <c r="E110" i="9"/>
  <c r="J110" i="9" s="1"/>
  <c r="L110" i="9" s="1"/>
  <c r="N110" i="9" s="1"/>
  <c r="E197" i="9"/>
  <c r="J197" i="9" s="1"/>
  <c r="L197" i="9" s="1"/>
  <c r="N197" i="9" s="1"/>
  <c r="E185" i="9"/>
  <c r="J185" i="9" s="1"/>
  <c r="L185" i="9" s="1"/>
  <c r="N185" i="9" s="1"/>
  <c r="E177" i="9"/>
  <c r="J177" i="9" s="1"/>
  <c r="L177" i="9" s="1"/>
  <c r="N177" i="9" s="1"/>
  <c r="E97" i="9"/>
  <c r="J97" i="9" s="1"/>
  <c r="L97" i="9" s="1"/>
  <c r="N97" i="9" s="1"/>
  <c r="E255" i="9"/>
  <c r="J255" i="9" s="1"/>
  <c r="L255" i="9" s="1"/>
  <c r="N255" i="9" s="1"/>
  <c r="E140" i="9"/>
  <c r="J140" i="9" s="1"/>
  <c r="L140" i="9" s="1"/>
  <c r="N140" i="9" s="1"/>
  <c r="E267" i="9"/>
  <c r="J267" i="9" s="1"/>
  <c r="L267" i="9" s="1"/>
  <c r="N267" i="9" s="1"/>
  <c r="E111" i="9"/>
  <c r="J111" i="9" s="1"/>
  <c r="L111" i="9" s="1"/>
  <c r="N111" i="9" s="1"/>
  <c r="E193" i="9"/>
  <c r="J193" i="9" s="1"/>
  <c r="L193" i="9" s="1"/>
  <c r="N193" i="9" s="1"/>
  <c r="E150" i="9"/>
  <c r="J150" i="9" s="1"/>
  <c r="L150" i="9" s="1"/>
  <c r="N150" i="9" s="1"/>
  <c r="E132" i="9"/>
  <c r="J132" i="9" s="1"/>
  <c r="L132" i="9" s="1"/>
  <c r="N132" i="9" s="1"/>
  <c r="E120" i="9"/>
  <c r="J120" i="9" s="1"/>
  <c r="L120" i="9" s="1"/>
  <c r="N120" i="9" s="1"/>
  <c r="E186" i="9"/>
  <c r="J186" i="9" s="1"/>
  <c r="L186" i="9" s="1"/>
  <c r="N186" i="9" s="1"/>
  <c r="E238" i="9"/>
  <c r="J238" i="9" s="1"/>
  <c r="L238" i="9" s="1"/>
  <c r="N238" i="9" s="1"/>
  <c r="E101" i="9"/>
  <c r="J101" i="9" s="1"/>
  <c r="L101" i="9" s="1"/>
  <c r="N101" i="9" s="1"/>
  <c r="E233" i="9"/>
  <c r="J233" i="9" s="1"/>
  <c r="L233" i="9" s="1"/>
  <c r="N233" i="9" s="1"/>
  <c r="E148" i="9"/>
  <c r="J148" i="9" s="1"/>
  <c r="L148" i="9" s="1"/>
  <c r="N148" i="9" s="1"/>
  <c r="E131" i="9"/>
  <c r="J131" i="9" s="1"/>
  <c r="L131" i="9" s="1"/>
  <c r="N131" i="9" s="1"/>
  <c r="E207" i="9"/>
  <c r="J207" i="9" s="1"/>
  <c r="L207" i="9" s="1"/>
  <c r="N207" i="9" s="1"/>
  <c r="E103" i="9"/>
  <c r="J103" i="9" s="1"/>
  <c r="L103" i="9" s="1"/>
  <c r="N103" i="9" s="1"/>
  <c r="E226" i="9"/>
  <c r="J226" i="9" s="1"/>
  <c r="L226" i="9" s="1"/>
  <c r="N226" i="9" s="1"/>
  <c r="E117" i="9"/>
  <c r="J117" i="9" s="1"/>
  <c r="L117" i="9" s="1"/>
  <c r="N117" i="9" s="1"/>
  <c r="E216" i="9"/>
  <c r="J216" i="9" s="1"/>
  <c r="L216" i="9" s="1"/>
  <c r="N216" i="9" s="1"/>
  <c r="E171" i="9"/>
  <c r="J171" i="9" s="1"/>
  <c r="L171" i="9" s="1"/>
  <c r="N171" i="9" s="1"/>
  <c r="E173" i="9"/>
  <c r="J173" i="9" s="1"/>
  <c r="L173" i="9" s="1"/>
  <c r="N173" i="9" s="1"/>
  <c r="E195" i="9"/>
  <c r="J195" i="9" s="1"/>
  <c r="L195" i="9" s="1"/>
  <c r="N195" i="9" s="1"/>
  <c r="E176" i="9"/>
  <c r="J176" i="9" s="1"/>
  <c r="L176" i="9" s="1"/>
  <c r="N176" i="9" s="1"/>
  <c r="E246" i="9"/>
  <c r="J246" i="9" s="1"/>
  <c r="L246" i="9" s="1"/>
  <c r="N246" i="9" s="1"/>
  <c r="E138" i="9"/>
  <c r="J138" i="9" s="1"/>
  <c r="L138" i="9" s="1"/>
  <c r="N138" i="9" s="1"/>
  <c r="E236" i="9"/>
  <c r="J236" i="9" s="1"/>
  <c r="L236" i="9" s="1"/>
  <c r="N236" i="9" s="1"/>
  <c r="E113" i="9"/>
  <c r="J113" i="9" s="1"/>
  <c r="L113" i="9" s="1"/>
  <c r="N113" i="9" s="1"/>
  <c r="E222" i="9"/>
  <c r="J222" i="9" s="1"/>
  <c r="L222" i="9" s="1"/>
  <c r="N222" i="9" s="1"/>
  <c r="E130" i="9"/>
  <c r="J130" i="9" s="1"/>
  <c r="L130" i="9" s="1"/>
  <c r="N130" i="9" s="1"/>
  <c r="E208" i="9"/>
  <c r="J208" i="9" s="1"/>
  <c r="L208" i="9" s="1"/>
  <c r="N208" i="9" s="1"/>
  <c r="E263" i="9"/>
  <c r="J263" i="9" s="1"/>
  <c r="L263" i="9" s="1"/>
  <c r="N263" i="9" s="1"/>
  <c r="E128" i="9"/>
  <c r="J128" i="9" s="1"/>
  <c r="L128" i="9" s="1"/>
  <c r="N128" i="9" s="1"/>
  <c r="E118" i="9"/>
  <c r="J118" i="9" s="1"/>
  <c r="L118" i="9" s="1"/>
  <c r="N118" i="9" s="1"/>
  <c r="J94" i="23"/>
  <c r="I28" i="41" s="1"/>
  <c r="E126" i="18"/>
  <c r="J126" i="18" s="1"/>
  <c r="L126" i="18" s="1"/>
  <c r="N126" i="18" s="1"/>
  <c r="E216" i="18"/>
  <c r="J216" i="18" s="1"/>
  <c r="L216" i="18" s="1"/>
  <c r="N216" i="18" s="1"/>
  <c r="E150" i="18"/>
  <c r="J150" i="18" s="1"/>
  <c r="L150" i="18" s="1"/>
  <c r="N150" i="18" s="1"/>
  <c r="E128" i="18"/>
  <c r="J128" i="18" s="1"/>
  <c r="L128" i="18" s="1"/>
  <c r="N128" i="18" s="1"/>
  <c r="E263" i="18"/>
  <c r="J263" i="18" s="1"/>
  <c r="L263" i="18" s="1"/>
  <c r="N263" i="18" s="1"/>
  <c r="E264" i="18"/>
  <c r="J264" i="18" s="1"/>
  <c r="L264" i="18" s="1"/>
  <c r="N264" i="18" s="1"/>
  <c r="E236" i="18"/>
  <c r="J236" i="18" s="1"/>
  <c r="L236" i="18" s="1"/>
  <c r="N236" i="18" s="1"/>
  <c r="E227" i="18"/>
  <c r="J227" i="18" s="1"/>
  <c r="L227" i="18" s="1"/>
  <c r="N227" i="18" s="1"/>
  <c r="E161" i="18"/>
  <c r="J161" i="18" s="1"/>
  <c r="L161" i="18" s="1"/>
  <c r="N161" i="18" s="1"/>
  <c r="E170" i="18"/>
  <c r="J170" i="18" s="1"/>
  <c r="L170" i="18" s="1"/>
  <c r="N170" i="18" s="1"/>
  <c r="E187" i="18"/>
  <c r="J187" i="18" s="1"/>
  <c r="L187" i="18" s="1"/>
  <c r="N187" i="18" s="1"/>
  <c r="E203" i="18"/>
  <c r="J203" i="18" s="1"/>
  <c r="L203" i="18" s="1"/>
  <c r="N203" i="18" s="1"/>
  <c r="E171" i="18"/>
  <c r="J171" i="18" s="1"/>
  <c r="L171" i="18" s="1"/>
  <c r="N171" i="18" s="1"/>
  <c r="E249" i="18"/>
  <c r="J249" i="18" s="1"/>
  <c r="L249" i="18" s="1"/>
  <c r="N249" i="18" s="1"/>
  <c r="E212" i="18"/>
  <c r="J212" i="18" s="1"/>
  <c r="L212" i="18" s="1"/>
  <c r="N212" i="18" s="1"/>
  <c r="E144" i="18"/>
  <c r="J144" i="18" s="1"/>
  <c r="L144" i="18" s="1"/>
  <c r="N144" i="18" s="1"/>
  <c r="E247" i="18"/>
  <c r="J247" i="18" s="1"/>
  <c r="L247" i="18" s="1"/>
  <c r="N247" i="18" s="1"/>
  <c r="E97" i="18"/>
  <c r="J97" i="18" s="1"/>
  <c r="L97" i="18" s="1"/>
  <c r="N97" i="18" s="1"/>
  <c r="E209" i="18"/>
  <c r="J209" i="18" s="1"/>
  <c r="L209" i="18" s="1"/>
  <c r="N209" i="18" s="1"/>
  <c r="E107" i="18"/>
  <c r="J107" i="18" s="1"/>
  <c r="L107" i="18" s="1"/>
  <c r="N107" i="18" s="1"/>
  <c r="E228" i="18"/>
  <c r="J228" i="18" s="1"/>
  <c r="L228" i="18" s="1"/>
  <c r="N228" i="18" s="1"/>
  <c r="E248" i="18"/>
  <c r="J248" i="18" s="1"/>
  <c r="L248" i="18" s="1"/>
  <c r="N248" i="18" s="1"/>
  <c r="E185" i="18"/>
  <c r="J185" i="18" s="1"/>
  <c r="L185" i="18" s="1"/>
  <c r="N185" i="18" s="1"/>
  <c r="E118" i="18"/>
  <c r="J118" i="18" s="1"/>
  <c r="L118" i="18" s="1"/>
  <c r="N118" i="18" s="1"/>
  <c r="E204" i="18"/>
  <c r="J204" i="18" s="1"/>
  <c r="L204" i="18" s="1"/>
  <c r="N204" i="18" s="1"/>
  <c r="E231" i="18"/>
  <c r="J231" i="18" s="1"/>
  <c r="L231" i="18" s="1"/>
  <c r="N231" i="18" s="1"/>
  <c r="E182" i="18"/>
  <c r="J182" i="18" s="1"/>
  <c r="L182" i="18" s="1"/>
  <c r="N182" i="18" s="1"/>
  <c r="E257" i="18"/>
  <c r="J257" i="18" s="1"/>
  <c r="L257" i="18" s="1"/>
  <c r="N257" i="18" s="1"/>
  <c r="E195" i="18"/>
  <c r="J195" i="18" s="1"/>
  <c r="L195" i="18" s="1"/>
  <c r="N195" i="18" s="1"/>
  <c r="E104" i="18"/>
  <c r="J104" i="18" s="1"/>
  <c r="L104" i="18" s="1"/>
  <c r="N104" i="18" s="1"/>
  <c r="E255" i="18"/>
  <c r="J255" i="18" s="1"/>
  <c r="L255" i="18" s="1"/>
  <c r="N255" i="18" s="1"/>
  <c r="E131" i="18"/>
  <c r="J131" i="18" s="1"/>
  <c r="L131" i="18" s="1"/>
  <c r="N131" i="18" s="1"/>
  <c r="E147" i="18"/>
  <c r="J147" i="18" s="1"/>
  <c r="L147" i="18" s="1"/>
  <c r="N147" i="18" s="1"/>
  <c r="E224" i="18"/>
  <c r="J224" i="18" s="1"/>
  <c r="L224" i="18" s="1"/>
  <c r="N224" i="18" s="1"/>
  <c r="E217" i="18"/>
  <c r="J217" i="18" s="1"/>
  <c r="L217" i="18" s="1"/>
  <c r="N217" i="18" s="1"/>
  <c r="E133" i="18"/>
  <c r="J133" i="18" s="1"/>
  <c r="L133" i="18" s="1"/>
  <c r="N133" i="18" s="1"/>
  <c r="E168" i="18"/>
  <c r="J168" i="18" s="1"/>
  <c r="L168" i="18" s="1"/>
  <c r="N168" i="18" s="1"/>
  <c r="E215" i="18"/>
  <c r="J215" i="18" s="1"/>
  <c r="L215" i="18" s="1"/>
  <c r="N215" i="18" s="1"/>
  <c r="E129" i="18"/>
  <c r="J129" i="18" s="1"/>
  <c r="L129" i="18" s="1"/>
  <c r="N129" i="18" s="1"/>
  <c r="E254" i="18"/>
  <c r="J254" i="18" s="1"/>
  <c r="L254" i="18" s="1"/>
  <c r="N254" i="18" s="1"/>
  <c r="E139" i="18"/>
  <c r="J139" i="18" s="1"/>
  <c r="L139" i="18" s="1"/>
  <c r="N139" i="18" s="1"/>
  <c r="E201" i="18"/>
  <c r="J201" i="18" s="1"/>
  <c r="L201" i="18" s="1"/>
  <c r="N201" i="18" s="1"/>
  <c r="E240" i="18"/>
  <c r="J240" i="18" s="1"/>
  <c r="L240" i="18" s="1"/>
  <c r="N240" i="18" s="1"/>
  <c r="E138" i="18"/>
  <c r="J138" i="18" s="1"/>
  <c r="L138" i="18" s="1"/>
  <c r="N138" i="18" s="1"/>
  <c r="E130" i="18"/>
  <c r="J130" i="18" s="1"/>
  <c r="L130" i="18" s="1"/>
  <c r="N130" i="18" s="1"/>
  <c r="E146" i="18"/>
  <c r="J146" i="18" s="1"/>
  <c r="L146" i="18" s="1"/>
  <c r="N146" i="18" s="1"/>
  <c r="E261" i="18"/>
  <c r="J261" i="18" s="1"/>
  <c r="L261" i="18" s="1"/>
  <c r="N261" i="18" s="1"/>
  <c r="E199" i="18"/>
  <c r="J199" i="18" s="1"/>
  <c r="L199" i="18" s="1"/>
  <c r="N199" i="18" s="1"/>
  <c r="E176" i="18"/>
  <c r="J176" i="18" s="1"/>
  <c r="L176" i="18" s="1"/>
  <c r="N176" i="18" s="1"/>
  <c r="E225" i="18"/>
  <c r="J225" i="18" s="1"/>
  <c r="L225" i="18" s="1"/>
  <c r="N225" i="18" s="1"/>
  <c r="E163" i="18"/>
  <c r="J163" i="18" s="1"/>
  <c r="L163" i="18" s="1"/>
  <c r="N163" i="18" s="1"/>
  <c r="E136" i="18"/>
  <c r="J136" i="18" s="1"/>
  <c r="L136" i="18" s="1"/>
  <c r="N136" i="18" s="1"/>
  <c r="E223" i="18"/>
  <c r="J223" i="18" s="1"/>
  <c r="L223" i="18" s="1"/>
  <c r="N223" i="18" s="1"/>
  <c r="E135" i="18"/>
  <c r="J135" i="18" s="1"/>
  <c r="L135" i="18" s="1"/>
  <c r="N135" i="18" s="1"/>
  <c r="E234" i="18"/>
  <c r="J234" i="18" s="1"/>
  <c r="L234" i="18" s="1"/>
  <c r="N234" i="18" s="1"/>
  <c r="E121" i="18"/>
  <c r="J121" i="18" s="1"/>
  <c r="L121" i="18" s="1"/>
  <c r="N121" i="18" s="1"/>
  <c r="E262" i="18"/>
  <c r="J262" i="18" s="1"/>
  <c r="L262" i="18" s="1"/>
  <c r="N262" i="18" s="1"/>
  <c r="E207" i="18"/>
  <c r="J207" i="18" s="1"/>
  <c r="L207" i="18" s="1"/>
  <c r="N207" i="18" s="1"/>
  <c r="E245" i="18"/>
  <c r="J245" i="18" s="1"/>
  <c r="L245" i="18" s="1"/>
  <c r="N245" i="18" s="1"/>
  <c r="E183" i="18"/>
  <c r="J183" i="18" s="1"/>
  <c r="L183" i="18" s="1"/>
  <c r="N183" i="18" s="1"/>
  <c r="E189" i="18"/>
  <c r="J189" i="18" s="1"/>
  <c r="L189" i="18" s="1"/>
  <c r="N189" i="18" s="1"/>
  <c r="E222" i="18"/>
  <c r="J222" i="18" s="1"/>
  <c r="L222" i="18" s="1"/>
  <c r="N222" i="18" s="1"/>
  <c r="E196" i="18"/>
  <c r="J196" i="18" s="1"/>
  <c r="L196" i="18" s="1"/>
  <c r="N196" i="18" s="1"/>
  <c r="E267" i="18"/>
  <c r="J267" i="18" s="1"/>
  <c r="L267" i="18" s="1"/>
  <c r="N267" i="18" s="1"/>
  <c r="E252" i="18"/>
  <c r="J252" i="18" s="1"/>
  <c r="L252" i="18" s="1"/>
  <c r="N252" i="18" s="1"/>
  <c r="E106" i="18"/>
  <c r="J106" i="18" s="1"/>
  <c r="L106" i="18" s="1"/>
  <c r="N106" i="18" s="1"/>
  <c r="E98" i="18"/>
  <c r="J98" i="18" s="1"/>
  <c r="L98" i="18" s="1"/>
  <c r="N98" i="18" s="1"/>
  <c r="E114" i="18"/>
  <c r="J114" i="18" s="1"/>
  <c r="L114" i="18" s="1"/>
  <c r="N114" i="18" s="1"/>
  <c r="E229" i="18"/>
  <c r="J229" i="18" s="1"/>
  <c r="L229" i="18" s="1"/>
  <c r="N229" i="18" s="1"/>
  <c r="E167" i="18"/>
  <c r="J167" i="18" s="1"/>
  <c r="L167" i="18" s="1"/>
  <c r="N167" i="18" s="1"/>
  <c r="E113" i="18"/>
  <c r="J113" i="18" s="1"/>
  <c r="L113" i="18" s="1"/>
  <c r="N113" i="18" s="1"/>
  <c r="E193" i="18"/>
  <c r="J193" i="18" s="1"/>
  <c r="L193" i="18" s="1"/>
  <c r="N193" i="18" s="1"/>
  <c r="E123" i="18"/>
  <c r="J123" i="18" s="1"/>
  <c r="L123" i="18" s="1"/>
  <c r="N123" i="18" s="1"/>
  <c r="E268" i="18"/>
  <c r="J268" i="18" s="1"/>
  <c r="L268" i="18" s="1"/>
  <c r="N268" i="18" s="1"/>
  <c r="E191" i="18"/>
  <c r="J191" i="18" s="1"/>
  <c r="L191" i="18" s="1"/>
  <c r="N191" i="18" s="1"/>
  <c r="E101" i="18"/>
  <c r="J101" i="18" s="1"/>
  <c r="L101" i="18" s="1"/>
  <c r="N101" i="18" s="1"/>
  <c r="E103" i="18"/>
  <c r="J103" i="18" s="1"/>
  <c r="L103" i="18" s="1"/>
  <c r="N103" i="18" s="1"/>
  <c r="E153" i="18"/>
  <c r="J153" i="18" s="1"/>
  <c r="L153" i="18" s="1"/>
  <c r="N153" i="18" s="1"/>
  <c r="E230" i="18"/>
  <c r="J230" i="18" s="1"/>
  <c r="L230" i="18" s="1"/>
  <c r="N230" i="18" s="1"/>
  <c r="E256" i="18"/>
  <c r="J256" i="18" s="1"/>
  <c r="L256" i="18" s="1"/>
  <c r="N256" i="18" s="1"/>
  <c r="E213" i="18"/>
  <c r="J213" i="18" s="1"/>
  <c r="L213" i="18" s="1"/>
  <c r="N213" i="18" s="1"/>
  <c r="E244" i="18"/>
  <c r="J244" i="18" s="1"/>
  <c r="L244" i="18" s="1"/>
  <c r="N244" i="18" s="1"/>
  <c r="E200" i="18"/>
  <c r="J200" i="18" s="1"/>
  <c r="L200" i="18" s="1"/>
  <c r="N200" i="18" s="1"/>
  <c r="E190" i="18"/>
  <c r="J190" i="18" s="1"/>
  <c r="L190" i="18" s="1"/>
  <c r="N190" i="18" s="1"/>
  <c r="E120" i="18"/>
  <c r="J120" i="18" s="1"/>
  <c r="L120" i="18" s="1"/>
  <c r="N120" i="18" s="1"/>
  <c r="E115" i="18"/>
  <c r="J115" i="18" s="1"/>
  <c r="L115" i="18" s="1"/>
  <c r="N115" i="18" s="1"/>
  <c r="E142" i="18"/>
  <c r="J142" i="18" s="1"/>
  <c r="L142" i="18" s="1"/>
  <c r="N142" i="18" s="1"/>
  <c r="E134" i="18"/>
  <c r="J134" i="18" s="1"/>
  <c r="L134" i="18" s="1"/>
  <c r="N134" i="18" s="1"/>
  <c r="E122" i="18"/>
  <c r="J122" i="18" s="1"/>
  <c r="L122" i="18" s="1"/>
  <c r="N122" i="18" s="1"/>
  <c r="E141" i="18"/>
  <c r="J141" i="18" s="1"/>
  <c r="L141" i="18" s="1"/>
  <c r="N141" i="18" s="1"/>
  <c r="E242" i="18"/>
  <c r="J242" i="18" s="1"/>
  <c r="L242" i="18" s="1"/>
  <c r="N242" i="18" s="1"/>
  <c r="E151" i="18"/>
  <c r="J151" i="18" s="1"/>
  <c r="L151" i="18" s="1"/>
  <c r="N151" i="18" s="1"/>
  <c r="E156" i="18"/>
  <c r="J156" i="18" s="1"/>
  <c r="L156" i="18" s="1"/>
  <c r="N156" i="18" s="1"/>
  <c r="E206" i="18"/>
  <c r="J206" i="18" s="1"/>
  <c r="L206" i="18" s="1"/>
  <c r="N206" i="18" s="1"/>
  <c r="E192" i="18"/>
  <c r="J192" i="18" s="1"/>
  <c r="L192" i="18" s="1"/>
  <c r="N192" i="18" s="1"/>
  <c r="E221" i="18"/>
  <c r="J221" i="18" s="1"/>
  <c r="L221" i="18" s="1"/>
  <c r="N221" i="18" s="1"/>
  <c r="E127" i="18"/>
  <c r="J127" i="18" s="1"/>
  <c r="L127" i="18" s="1"/>
  <c r="N127" i="18" s="1"/>
  <c r="E137" i="18"/>
  <c r="J137" i="18" s="1"/>
  <c r="L137" i="18" s="1"/>
  <c r="N137" i="18" s="1"/>
  <c r="E111" i="18"/>
  <c r="J111" i="18" s="1"/>
  <c r="L111" i="18" s="1"/>
  <c r="N111" i="18" s="1"/>
  <c r="E108" i="18"/>
  <c r="J108" i="18" s="1"/>
  <c r="L108" i="18" s="1"/>
  <c r="N108" i="18" s="1"/>
  <c r="E251" i="18"/>
  <c r="J251" i="18" s="1"/>
  <c r="L251" i="18" s="1"/>
  <c r="N251" i="18" s="1"/>
  <c r="E173" i="18"/>
  <c r="J173" i="18" s="1"/>
  <c r="L173" i="18" s="1"/>
  <c r="N173" i="18" s="1"/>
  <c r="E226" i="18"/>
  <c r="J226" i="18" s="1"/>
  <c r="L226" i="18" s="1"/>
  <c r="N226" i="18" s="1"/>
  <c r="E143" i="18"/>
  <c r="J143" i="18" s="1"/>
  <c r="L143" i="18" s="1"/>
  <c r="N143" i="18" s="1"/>
  <c r="E148" i="18"/>
  <c r="J148" i="18" s="1"/>
  <c r="L148" i="18" s="1"/>
  <c r="N148" i="18" s="1"/>
  <c r="E243" i="18"/>
  <c r="J243" i="18" s="1"/>
  <c r="L243" i="18" s="1"/>
  <c r="N243" i="18" s="1"/>
  <c r="E205" i="18"/>
  <c r="J205" i="18" s="1"/>
  <c r="L205" i="18" s="1"/>
  <c r="N205" i="18" s="1"/>
  <c r="E218" i="18"/>
  <c r="J218" i="18" s="1"/>
  <c r="L218" i="18" s="1"/>
  <c r="N218" i="18" s="1"/>
  <c r="E110" i="18"/>
  <c r="J110" i="18" s="1"/>
  <c r="L110" i="18" s="1"/>
  <c r="N110" i="18" s="1"/>
  <c r="E102" i="18"/>
  <c r="J102" i="18" s="1"/>
  <c r="L102" i="18" s="1"/>
  <c r="N102" i="18" s="1"/>
  <c r="E157" i="18"/>
  <c r="J157" i="18" s="1"/>
  <c r="L157" i="18" s="1"/>
  <c r="N157" i="18" s="1"/>
  <c r="E260" i="18"/>
  <c r="J260" i="18" s="1"/>
  <c r="L260" i="18" s="1"/>
  <c r="N260" i="18" s="1"/>
  <c r="E210" i="18"/>
  <c r="J210" i="18" s="1"/>
  <c r="L210" i="18" s="1"/>
  <c r="N210" i="18" s="1"/>
  <c r="E208" i="18"/>
  <c r="J208" i="18" s="1"/>
  <c r="L208" i="18" s="1"/>
  <c r="N208" i="18" s="1"/>
  <c r="E100" i="18"/>
  <c r="J100" i="18" s="1"/>
  <c r="L100" i="18" s="1"/>
  <c r="N100" i="18" s="1"/>
  <c r="E174" i="18"/>
  <c r="J174" i="18" s="1"/>
  <c r="L174" i="18" s="1"/>
  <c r="N174" i="18" s="1"/>
  <c r="E117" i="18"/>
  <c r="J117" i="18" s="1"/>
  <c r="L117" i="18" s="1"/>
  <c r="N117" i="18" s="1"/>
  <c r="E266" i="18"/>
  <c r="J266" i="18" s="1"/>
  <c r="L266" i="18" s="1"/>
  <c r="N266" i="18" s="1"/>
  <c r="E181" i="18"/>
  <c r="J181" i="18" s="1"/>
  <c r="L181" i="18" s="1"/>
  <c r="N181" i="18" s="1"/>
  <c r="E265" i="18"/>
  <c r="J265" i="18" s="1"/>
  <c r="L265" i="18" s="1"/>
  <c r="N265" i="18" s="1"/>
  <c r="E105" i="18"/>
  <c r="J105" i="18" s="1"/>
  <c r="L105" i="18" s="1"/>
  <c r="N105" i="18" s="1"/>
  <c r="E140" i="18"/>
  <c r="J140" i="18" s="1"/>
  <c r="L140" i="18" s="1"/>
  <c r="N140" i="18" s="1"/>
  <c r="E219" i="18"/>
  <c r="J219" i="18" s="1"/>
  <c r="L219" i="18" s="1"/>
  <c r="N219" i="18" s="1"/>
  <c r="E180" i="18"/>
  <c r="J180" i="18" s="1"/>
  <c r="L180" i="18" s="1"/>
  <c r="N180" i="18" s="1"/>
  <c r="E194" i="18"/>
  <c r="J194" i="18" s="1"/>
  <c r="L194" i="18" s="1"/>
  <c r="N194" i="18" s="1"/>
  <c r="E124" i="18"/>
  <c r="J124" i="18" s="1"/>
  <c r="L124" i="18" s="1"/>
  <c r="N124" i="18" s="1"/>
  <c r="E184" i="18"/>
  <c r="J184" i="18" s="1"/>
  <c r="L184" i="18" s="1"/>
  <c r="N184" i="18" s="1"/>
  <c r="E211" i="18"/>
  <c r="J211" i="18" s="1"/>
  <c r="L211" i="18" s="1"/>
  <c r="N211" i="18" s="1"/>
  <c r="E154" i="18"/>
  <c r="J154" i="18" s="1"/>
  <c r="L154" i="18" s="1"/>
  <c r="N154" i="18" s="1"/>
  <c r="E177" i="18"/>
  <c r="J177" i="18" s="1"/>
  <c r="L177" i="18" s="1"/>
  <c r="N177" i="18" s="1"/>
  <c r="J95" i="18"/>
  <c r="L95" i="18" s="1"/>
  <c r="N95" i="18" s="1"/>
  <c r="E239" i="18"/>
  <c r="J239" i="18" s="1"/>
  <c r="L239" i="18" s="1"/>
  <c r="N239" i="18" s="1"/>
  <c r="E202" i="18"/>
  <c r="J202" i="18" s="1"/>
  <c r="L202" i="18" s="1"/>
  <c r="N202" i="18" s="1"/>
  <c r="E155" i="18"/>
  <c r="J155" i="18" s="1"/>
  <c r="L155" i="18" s="1"/>
  <c r="N155" i="18" s="1"/>
  <c r="E214" i="18"/>
  <c r="J214" i="18" s="1"/>
  <c r="L214" i="18" s="1"/>
  <c r="N214" i="18" s="1"/>
  <c r="E235" i="18"/>
  <c r="J235" i="18" s="1"/>
  <c r="L235" i="18" s="1"/>
  <c r="N235" i="18" s="1"/>
  <c r="E169" i="18"/>
  <c r="J169" i="18" s="1"/>
  <c r="L169" i="18" s="1"/>
  <c r="N169" i="18" s="1"/>
  <c r="E145" i="18"/>
  <c r="J145" i="18" s="1"/>
  <c r="L145" i="18" s="1"/>
  <c r="N145" i="18" s="1"/>
  <c r="E159" i="18"/>
  <c r="J159" i="18" s="1"/>
  <c r="L159" i="18" s="1"/>
  <c r="N159" i="18" s="1"/>
  <c r="E166" i="18"/>
  <c r="J166" i="18" s="1"/>
  <c r="L166" i="18" s="1"/>
  <c r="N166" i="18" s="1"/>
  <c r="E116" i="18"/>
  <c r="J116" i="18" s="1"/>
  <c r="L116" i="18" s="1"/>
  <c r="N116" i="18" s="1"/>
  <c r="E172" i="18"/>
  <c r="J172" i="18" s="1"/>
  <c r="L172" i="18" s="1"/>
  <c r="N172" i="18" s="1"/>
  <c r="E132" i="18"/>
  <c r="J132" i="18" s="1"/>
  <c r="L132" i="18" s="1"/>
  <c r="N132" i="18" s="1"/>
  <c r="E198" i="18"/>
  <c r="J198" i="18" s="1"/>
  <c r="L198" i="18" s="1"/>
  <c r="N198" i="18" s="1"/>
  <c r="E99" i="18"/>
  <c r="J99" i="18" s="1"/>
  <c r="L99" i="18" s="1"/>
  <c r="N99" i="18" s="1"/>
  <c r="E241" i="18"/>
  <c r="J241" i="18" s="1"/>
  <c r="L241" i="18" s="1"/>
  <c r="N241" i="18" s="1"/>
  <c r="E109" i="18"/>
  <c r="J109" i="18" s="1"/>
  <c r="L109" i="18" s="1"/>
  <c r="N109" i="18" s="1"/>
  <c r="E238" i="18"/>
  <c r="J238" i="18" s="1"/>
  <c r="L238" i="18" s="1"/>
  <c r="N238" i="18" s="1"/>
  <c r="E186" i="18"/>
  <c r="J186" i="18" s="1"/>
  <c r="L186" i="18" s="1"/>
  <c r="N186" i="18" s="1"/>
  <c r="E125" i="18"/>
  <c r="J125" i="18" s="1"/>
  <c r="L125" i="18" s="1"/>
  <c r="N125" i="18" s="1"/>
  <c r="E158" i="18"/>
  <c r="J158" i="18" s="1"/>
  <c r="L158" i="18" s="1"/>
  <c r="N158" i="18" s="1"/>
  <c r="E96" i="18"/>
  <c r="J96" i="18" s="1"/>
  <c r="L96" i="18" s="1"/>
  <c r="N96" i="18" s="1"/>
  <c r="E259" i="18"/>
  <c r="J259" i="18" s="1"/>
  <c r="L259" i="18" s="1"/>
  <c r="N259" i="18" s="1"/>
  <c r="E246" i="18"/>
  <c r="J246" i="18" s="1"/>
  <c r="L246" i="18" s="1"/>
  <c r="N246" i="18" s="1"/>
  <c r="E112" i="18"/>
  <c r="J112" i="18" s="1"/>
  <c r="L112" i="18" s="1"/>
  <c r="N112" i="18" s="1"/>
  <c r="E179" i="18"/>
  <c r="J179" i="18" s="1"/>
  <c r="L179" i="18" s="1"/>
  <c r="N179" i="18" s="1"/>
  <c r="E164" i="18"/>
  <c r="J164" i="18" s="1"/>
  <c r="L164" i="18" s="1"/>
  <c r="N164" i="18" s="1"/>
  <c r="E197" i="18"/>
  <c r="J197" i="18" s="1"/>
  <c r="L197" i="18" s="1"/>
  <c r="N197" i="18" s="1"/>
  <c r="E160" i="18"/>
  <c r="J160" i="18" s="1"/>
  <c r="L160" i="18" s="1"/>
  <c r="N160" i="18" s="1"/>
  <c r="E250" i="18"/>
  <c r="J250" i="18" s="1"/>
  <c r="L250" i="18" s="1"/>
  <c r="N250" i="18" s="1"/>
  <c r="E258" i="18"/>
  <c r="J258" i="18" s="1"/>
  <c r="L258" i="18" s="1"/>
  <c r="N258" i="18" s="1"/>
  <c r="E237" i="18"/>
  <c r="J237" i="18" s="1"/>
  <c r="L237" i="18" s="1"/>
  <c r="N237" i="18" s="1"/>
  <c r="E188" i="18"/>
  <c r="J188" i="18" s="1"/>
  <c r="L188" i="18" s="1"/>
  <c r="N188" i="18" s="1"/>
  <c r="E178" i="18"/>
  <c r="J178" i="18" s="1"/>
  <c r="L178" i="18" s="1"/>
  <c r="N178" i="18" s="1"/>
  <c r="E149" i="18"/>
  <c r="J149" i="18" s="1"/>
  <c r="L149" i="18" s="1"/>
  <c r="N149" i="18" s="1"/>
  <c r="E233" i="18"/>
  <c r="J233" i="18" s="1"/>
  <c r="L233" i="18" s="1"/>
  <c r="N233" i="18" s="1"/>
  <c r="E162" i="18"/>
  <c r="J162" i="18" s="1"/>
  <c r="L162" i="18" s="1"/>
  <c r="N162" i="18" s="1"/>
  <c r="E175" i="18"/>
  <c r="J175" i="18" s="1"/>
  <c r="L175" i="18" s="1"/>
  <c r="N175" i="18" s="1"/>
  <c r="E165" i="18"/>
  <c r="J165" i="18" s="1"/>
  <c r="L165" i="18" s="1"/>
  <c r="N165" i="18" s="1"/>
  <c r="E152" i="18"/>
  <c r="J152" i="18" s="1"/>
  <c r="L152" i="18" s="1"/>
  <c r="N152" i="18" s="1"/>
  <c r="E232" i="18"/>
  <c r="J232" i="18" s="1"/>
  <c r="L232" i="18" s="1"/>
  <c r="N232" i="18" s="1"/>
  <c r="E220" i="18"/>
  <c r="J220" i="18" s="1"/>
  <c r="L220" i="18" s="1"/>
  <c r="N220" i="18" s="1"/>
  <c r="E253" i="18"/>
  <c r="J253" i="18" s="1"/>
  <c r="L253" i="18" s="1"/>
  <c r="N253" i="18" s="1"/>
  <c r="E119" i="18"/>
  <c r="J119" i="18" s="1"/>
  <c r="L119" i="18" s="1"/>
  <c r="N119" i="18" s="1"/>
  <c r="J89" i="20"/>
  <c r="I25" i="41" s="1"/>
  <c r="E268" i="29"/>
  <c r="J268" i="29" s="1"/>
  <c r="L268" i="29" s="1"/>
  <c r="N268" i="29" s="1"/>
  <c r="E248" i="29"/>
  <c r="J248" i="29" s="1"/>
  <c r="L248" i="29" s="1"/>
  <c r="N248" i="29" s="1"/>
  <c r="E138" i="29"/>
  <c r="J138" i="29" s="1"/>
  <c r="L138" i="29" s="1"/>
  <c r="N138" i="29" s="1"/>
  <c r="E216" i="29"/>
  <c r="J216" i="29" s="1"/>
  <c r="L216" i="29" s="1"/>
  <c r="N216" i="29" s="1"/>
  <c r="E121" i="29"/>
  <c r="J121" i="29" s="1"/>
  <c r="L121" i="29" s="1"/>
  <c r="N121" i="29" s="1"/>
  <c r="E242" i="29"/>
  <c r="J242" i="29" s="1"/>
  <c r="L242" i="29" s="1"/>
  <c r="N242" i="29" s="1"/>
  <c r="E164" i="29"/>
  <c r="J164" i="29" s="1"/>
  <c r="L164" i="29" s="1"/>
  <c r="N164" i="29" s="1"/>
  <c r="E142" i="29"/>
  <c r="J142" i="29" s="1"/>
  <c r="L142" i="29" s="1"/>
  <c r="N142" i="29" s="1"/>
  <c r="E98" i="29"/>
  <c r="J98" i="29" s="1"/>
  <c r="L98" i="29" s="1"/>
  <c r="N98" i="29" s="1"/>
  <c r="E188" i="29"/>
  <c r="J188" i="29" s="1"/>
  <c r="L188" i="29" s="1"/>
  <c r="N188" i="29" s="1"/>
  <c r="E136" i="29"/>
  <c r="J136" i="29" s="1"/>
  <c r="L136" i="29" s="1"/>
  <c r="N136" i="29" s="1"/>
  <c r="E178" i="29"/>
  <c r="J178" i="29" s="1"/>
  <c r="L178" i="29" s="1"/>
  <c r="N178" i="29" s="1"/>
  <c r="E118" i="29"/>
  <c r="J118" i="29" s="1"/>
  <c r="L118" i="29" s="1"/>
  <c r="N118" i="29" s="1"/>
  <c r="E108" i="29"/>
  <c r="J108" i="29" s="1"/>
  <c r="L108" i="29" s="1"/>
  <c r="N108" i="29" s="1"/>
  <c r="E220" i="29"/>
  <c r="J220" i="29" s="1"/>
  <c r="L220" i="29" s="1"/>
  <c r="N220" i="29" s="1"/>
  <c r="E122" i="29"/>
  <c r="J122" i="29" s="1"/>
  <c r="L122" i="29" s="1"/>
  <c r="N122" i="29" s="1"/>
  <c r="E264" i="29"/>
  <c r="J264" i="29" s="1"/>
  <c r="L264" i="29" s="1"/>
  <c r="N264" i="29" s="1"/>
  <c r="E102" i="29"/>
  <c r="J102" i="29" s="1"/>
  <c r="L102" i="29" s="1"/>
  <c r="N102" i="29" s="1"/>
  <c r="E150" i="29"/>
  <c r="J150" i="29" s="1"/>
  <c r="L150" i="29" s="1"/>
  <c r="N150" i="29" s="1"/>
  <c r="E134" i="29"/>
  <c r="J134" i="29" s="1"/>
  <c r="L134" i="29" s="1"/>
  <c r="N134" i="29" s="1"/>
  <c r="E196" i="29"/>
  <c r="J196" i="29" s="1"/>
  <c r="L196" i="29" s="1"/>
  <c r="N196" i="29" s="1"/>
  <c r="E253" i="29"/>
  <c r="J253" i="29" s="1"/>
  <c r="L253" i="29" s="1"/>
  <c r="N253" i="29" s="1"/>
  <c r="E156" i="29"/>
  <c r="J156" i="29" s="1"/>
  <c r="L156" i="29" s="1"/>
  <c r="N156" i="29" s="1"/>
  <c r="E110" i="29"/>
  <c r="J110" i="29" s="1"/>
  <c r="L110" i="29" s="1"/>
  <c r="N110" i="29" s="1"/>
  <c r="E210" i="29"/>
  <c r="J210" i="29" s="1"/>
  <c r="L210" i="29" s="1"/>
  <c r="N210" i="29" s="1"/>
  <c r="E192" i="29"/>
  <c r="J192" i="29" s="1"/>
  <c r="L192" i="29" s="1"/>
  <c r="N192" i="29" s="1"/>
  <c r="E255" i="29"/>
  <c r="J255" i="29" s="1"/>
  <c r="L255" i="29" s="1"/>
  <c r="N255" i="29" s="1"/>
  <c r="E229" i="29"/>
  <c r="J229" i="29" s="1"/>
  <c r="L229" i="29" s="1"/>
  <c r="N229" i="29" s="1"/>
  <c r="E206" i="29"/>
  <c r="J206" i="29" s="1"/>
  <c r="L206" i="29" s="1"/>
  <c r="N206" i="29" s="1"/>
  <c r="E115" i="29"/>
  <c r="J115" i="29" s="1"/>
  <c r="L115" i="29" s="1"/>
  <c r="N115" i="29" s="1"/>
  <c r="E97" i="29"/>
  <c r="J97" i="29" s="1"/>
  <c r="L97" i="29" s="1"/>
  <c r="N97" i="29" s="1"/>
  <c r="E266" i="29"/>
  <c r="J266" i="29" s="1"/>
  <c r="L266" i="29" s="1"/>
  <c r="N266" i="29" s="1"/>
  <c r="E135" i="29"/>
  <c r="J135" i="29" s="1"/>
  <c r="L135" i="29" s="1"/>
  <c r="N135" i="29" s="1"/>
  <c r="E209" i="29"/>
  <c r="J209" i="29" s="1"/>
  <c r="L209" i="29" s="1"/>
  <c r="N209" i="29" s="1"/>
  <c r="E183" i="29"/>
  <c r="J183" i="29" s="1"/>
  <c r="L183" i="29" s="1"/>
  <c r="N183" i="29" s="1"/>
  <c r="E105" i="29"/>
  <c r="J105" i="29" s="1"/>
  <c r="L105" i="29" s="1"/>
  <c r="N105" i="29" s="1"/>
  <c r="E258" i="29"/>
  <c r="J258" i="29" s="1"/>
  <c r="L258" i="29" s="1"/>
  <c r="N258" i="29" s="1"/>
  <c r="E143" i="29"/>
  <c r="J143" i="29" s="1"/>
  <c r="L143" i="29" s="1"/>
  <c r="N143" i="29" s="1"/>
  <c r="E232" i="29"/>
  <c r="J232" i="29" s="1"/>
  <c r="L232" i="29" s="1"/>
  <c r="N232" i="29" s="1"/>
  <c r="E158" i="29"/>
  <c r="J158" i="29" s="1"/>
  <c r="L158" i="29" s="1"/>
  <c r="N158" i="29" s="1"/>
  <c r="E257" i="29"/>
  <c r="J257" i="29" s="1"/>
  <c r="L257" i="29" s="1"/>
  <c r="N257" i="29" s="1"/>
  <c r="E260" i="29"/>
  <c r="J260" i="29" s="1"/>
  <c r="L260" i="29" s="1"/>
  <c r="N260" i="29" s="1"/>
  <c r="E130" i="29"/>
  <c r="J130" i="29" s="1"/>
  <c r="L130" i="29" s="1"/>
  <c r="N130" i="29" s="1"/>
  <c r="E259" i="29"/>
  <c r="J259" i="29" s="1"/>
  <c r="L259" i="29" s="1"/>
  <c r="N259" i="29" s="1"/>
  <c r="E155" i="29"/>
  <c r="J155" i="29" s="1"/>
  <c r="L155" i="29" s="1"/>
  <c r="N155" i="29" s="1"/>
  <c r="E223" i="29"/>
  <c r="J223" i="29" s="1"/>
  <c r="L223" i="29" s="1"/>
  <c r="N223" i="29" s="1"/>
  <c r="E218" i="29"/>
  <c r="J218" i="29" s="1"/>
  <c r="L218" i="29" s="1"/>
  <c r="N218" i="29" s="1"/>
  <c r="E99" i="29"/>
  <c r="J99" i="29" s="1"/>
  <c r="L99" i="29" s="1"/>
  <c r="N99" i="29" s="1"/>
  <c r="E250" i="29"/>
  <c r="J250" i="29" s="1"/>
  <c r="L250" i="29" s="1"/>
  <c r="N250" i="29" s="1"/>
  <c r="E129" i="29"/>
  <c r="J129" i="29" s="1"/>
  <c r="L129" i="29" s="1"/>
  <c r="N129" i="29" s="1"/>
  <c r="E234" i="29"/>
  <c r="J234" i="29" s="1"/>
  <c r="L234" i="29" s="1"/>
  <c r="N234" i="29" s="1"/>
  <c r="J95" i="29"/>
  <c r="L95" i="29" s="1"/>
  <c r="N95" i="29" s="1"/>
  <c r="E177" i="29"/>
  <c r="J177" i="29" s="1"/>
  <c r="L177" i="29" s="1"/>
  <c r="N177" i="29" s="1"/>
  <c r="E107" i="29"/>
  <c r="J107" i="29" s="1"/>
  <c r="L107" i="29" s="1"/>
  <c r="N107" i="29" s="1"/>
  <c r="E137" i="29"/>
  <c r="J137" i="29" s="1"/>
  <c r="L137" i="29" s="1"/>
  <c r="N137" i="29" s="1"/>
  <c r="E226" i="29"/>
  <c r="J226" i="29" s="1"/>
  <c r="L226" i="29" s="1"/>
  <c r="N226" i="29" s="1"/>
  <c r="E159" i="29"/>
  <c r="J159" i="29" s="1"/>
  <c r="L159" i="29" s="1"/>
  <c r="N159" i="29" s="1"/>
  <c r="E161" i="29"/>
  <c r="J161" i="29" s="1"/>
  <c r="L161" i="29" s="1"/>
  <c r="N161" i="29" s="1"/>
  <c r="E175" i="29"/>
  <c r="J175" i="29" s="1"/>
  <c r="L175" i="29" s="1"/>
  <c r="N175" i="29" s="1"/>
  <c r="E246" i="29"/>
  <c r="J246" i="29" s="1"/>
  <c r="L246" i="29" s="1"/>
  <c r="N246" i="29" s="1"/>
  <c r="E96" i="29"/>
  <c r="J96" i="29" s="1"/>
  <c r="L96" i="29" s="1"/>
  <c r="N96" i="29" s="1"/>
  <c r="E116" i="29"/>
  <c r="J116" i="29" s="1"/>
  <c r="L116" i="29" s="1"/>
  <c r="N116" i="29" s="1"/>
  <c r="E227" i="29"/>
  <c r="J227" i="29" s="1"/>
  <c r="L227" i="29" s="1"/>
  <c r="N227" i="29" s="1"/>
  <c r="E249" i="29"/>
  <c r="J249" i="29" s="1"/>
  <c r="L249" i="29" s="1"/>
  <c r="N249" i="29" s="1"/>
  <c r="E191" i="29"/>
  <c r="J191" i="29" s="1"/>
  <c r="L191" i="29" s="1"/>
  <c r="N191" i="29" s="1"/>
  <c r="E235" i="29"/>
  <c r="J235" i="29" s="1"/>
  <c r="L235" i="29" s="1"/>
  <c r="N235" i="29" s="1"/>
  <c r="E109" i="29"/>
  <c r="J109" i="29" s="1"/>
  <c r="L109" i="29" s="1"/>
  <c r="N109" i="29" s="1"/>
  <c r="E203" i="29"/>
  <c r="J203" i="29" s="1"/>
  <c r="L203" i="29" s="1"/>
  <c r="N203" i="29" s="1"/>
  <c r="E224" i="29"/>
  <c r="J224" i="29" s="1"/>
  <c r="L224" i="29" s="1"/>
  <c r="N224" i="29" s="1"/>
  <c r="E202" i="29"/>
  <c r="J202" i="29" s="1"/>
  <c r="L202" i="29" s="1"/>
  <c r="N202" i="29" s="1"/>
  <c r="E101" i="29"/>
  <c r="J101" i="29" s="1"/>
  <c r="L101" i="29" s="1"/>
  <c r="N101" i="29" s="1"/>
  <c r="E262" i="29"/>
  <c r="J262" i="29" s="1"/>
  <c r="L262" i="29" s="1"/>
  <c r="N262" i="29" s="1"/>
  <c r="E139" i="29"/>
  <c r="J139" i="29" s="1"/>
  <c r="L139" i="29" s="1"/>
  <c r="N139" i="29" s="1"/>
  <c r="E120" i="29"/>
  <c r="J120" i="29" s="1"/>
  <c r="L120" i="29" s="1"/>
  <c r="N120" i="29" s="1"/>
  <c r="E194" i="29"/>
  <c r="J194" i="29" s="1"/>
  <c r="L194" i="29" s="1"/>
  <c r="N194" i="29" s="1"/>
  <c r="E239" i="29"/>
  <c r="J239" i="29" s="1"/>
  <c r="L239" i="29" s="1"/>
  <c r="N239" i="29" s="1"/>
  <c r="E263" i="29"/>
  <c r="J263" i="29" s="1"/>
  <c r="L263" i="29" s="1"/>
  <c r="N263" i="29" s="1"/>
  <c r="E147" i="29"/>
  <c r="J147" i="29" s="1"/>
  <c r="L147" i="29" s="1"/>
  <c r="N147" i="29" s="1"/>
  <c r="E231" i="29"/>
  <c r="J231" i="29" s="1"/>
  <c r="L231" i="29" s="1"/>
  <c r="N231" i="29" s="1"/>
  <c r="E228" i="29"/>
  <c r="J228" i="29" s="1"/>
  <c r="L228" i="29" s="1"/>
  <c r="N228" i="29" s="1"/>
  <c r="E100" i="29"/>
  <c r="J100" i="29" s="1"/>
  <c r="L100" i="29" s="1"/>
  <c r="N100" i="29" s="1"/>
  <c r="E195" i="29"/>
  <c r="J195" i="29" s="1"/>
  <c r="L195" i="29" s="1"/>
  <c r="N195" i="29" s="1"/>
  <c r="E217" i="29"/>
  <c r="J217" i="29" s="1"/>
  <c r="L217" i="29" s="1"/>
  <c r="N217" i="29" s="1"/>
  <c r="E131" i="29"/>
  <c r="J131" i="29" s="1"/>
  <c r="L131" i="29" s="1"/>
  <c r="N131" i="29" s="1"/>
  <c r="E212" i="29"/>
  <c r="J212" i="29" s="1"/>
  <c r="L212" i="29" s="1"/>
  <c r="N212" i="29" s="1"/>
  <c r="E124" i="29"/>
  <c r="J124" i="29" s="1"/>
  <c r="L124" i="29" s="1"/>
  <c r="N124" i="29" s="1"/>
  <c r="E132" i="29"/>
  <c r="J132" i="29" s="1"/>
  <c r="L132" i="29" s="1"/>
  <c r="N132" i="29" s="1"/>
  <c r="E144" i="29"/>
  <c r="J144" i="29" s="1"/>
  <c r="L144" i="29" s="1"/>
  <c r="N144" i="29" s="1"/>
  <c r="E170" i="29"/>
  <c r="J170" i="29" s="1"/>
  <c r="L170" i="29" s="1"/>
  <c r="N170" i="29" s="1"/>
  <c r="E133" i="29"/>
  <c r="J133" i="29" s="1"/>
  <c r="L133" i="29" s="1"/>
  <c r="N133" i="29" s="1"/>
  <c r="E230" i="29"/>
  <c r="J230" i="29" s="1"/>
  <c r="L230" i="29" s="1"/>
  <c r="N230" i="29" s="1"/>
  <c r="E154" i="29"/>
  <c r="J154" i="29" s="1"/>
  <c r="L154" i="29" s="1"/>
  <c r="N154" i="29" s="1"/>
  <c r="E152" i="29"/>
  <c r="J152" i="29" s="1"/>
  <c r="L152" i="29" s="1"/>
  <c r="N152" i="29" s="1"/>
  <c r="E162" i="29"/>
  <c r="J162" i="29" s="1"/>
  <c r="L162" i="29" s="1"/>
  <c r="N162" i="29" s="1"/>
  <c r="E197" i="29"/>
  <c r="J197" i="29" s="1"/>
  <c r="L197" i="29" s="1"/>
  <c r="N197" i="29" s="1"/>
  <c r="E123" i="29"/>
  <c r="J123" i="29" s="1"/>
  <c r="L123" i="29" s="1"/>
  <c r="N123" i="29" s="1"/>
  <c r="E128" i="29"/>
  <c r="J128" i="29" s="1"/>
  <c r="L128" i="29" s="1"/>
  <c r="N128" i="29" s="1"/>
  <c r="E176" i="29"/>
  <c r="J176" i="29" s="1"/>
  <c r="L176" i="29" s="1"/>
  <c r="N176" i="29" s="1"/>
  <c r="E252" i="29"/>
  <c r="J252" i="29" s="1"/>
  <c r="L252" i="29" s="1"/>
  <c r="N252" i="29" s="1"/>
  <c r="E114" i="29"/>
  <c r="J114" i="29" s="1"/>
  <c r="L114" i="29" s="1"/>
  <c r="N114" i="29" s="1"/>
  <c r="E160" i="29"/>
  <c r="J160" i="29" s="1"/>
  <c r="L160" i="29" s="1"/>
  <c r="N160" i="29" s="1"/>
  <c r="E163" i="29"/>
  <c r="J163" i="29" s="1"/>
  <c r="L163" i="29" s="1"/>
  <c r="N163" i="29" s="1"/>
  <c r="E185" i="29"/>
  <c r="J185" i="29" s="1"/>
  <c r="L185" i="29" s="1"/>
  <c r="N185" i="29" s="1"/>
  <c r="E240" i="29"/>
  <c r="J240" i="29" s="1"/>
  <c r="L240" i="29" s="1"/>
  <c r="N240" i="29" s="1"/>
  <c r="E225" i="29"/>
  <c r="J225" i="29" s="1"/>
  <c r="L225" i="29" s="1"/>
  <c r="N225" i="29" s="1"/>
  <c r="E233" i="29"/>
  <c r="J233" i="29" s="1"/>
  <c r="L233" i="29" s="1"/>
  <c r="N233" i="29" s="1"/>
  <c r="E193" i="29"/>
  <c r="J193" i="29" s="1"/>
  <c r="L193" i="29" s="1"/>
  <c r="N193" i="29" s="1"/>
  <c r="E172" i="29"/>
  <c r="J172" i="29" s="1"/>
  <c r="L172" i="29" s="1"/>
  <c r="N172" i="29" s="1"/>
  <c r="E251" i="29"/>
  <c r="J251" i="29" s="1"/>
  <c r="L251" i="29" s="1"/>
  <c r="N251" i="29" s="1"/>
  <c r="E256" i="29"/>
  <c r="J256" i="29" s="1"/>
  <c r="L256" i="29" s="1"/>
  <c r="N256" i="29" s="1"/>
  <c r="E198" i="29"/>
  <c r="J198" i="29" s="1"/>
  <c r="L198" i="29" s="1"/>
  <c r="N198" i="29" s="1"/>
  <c r="E168" i="29"/>
  <c r="J168" i="29" s="1"/>
  <c r="L168" i="29" s="1"/>
  <c r="N168" i="29" s="1"/>
  <c r="E236" i="29"/>
  <c r="J236" i="29" s="1"/>
  <c r="L236" i="29" s="1"/>
  <c r="N236" i="29" s="1"/>
  <c r="E243" i="29"/>
  <c r="J243" i="29" s="1"/>
  <c r="L243" i="29" s="1"/>
  <c r="N243" i="29" s="1"/>
  <c r="E186" i="29"/>
  <c r="J186" i="29" s="1"/>
  <c r="L186" i="29" s="1"/>
  <c r="N186" i="29" s="1"/>
  <c r="E141" i="29"/>
  <c r="J141" i="29" s="1"/>
  <c r="L141" i="29" s="1"/>
  <c r="N141" i="29" s="1"/>
  <c r="E165" i="29"/>
  <c r="J165" i="29" s="1"/>
  <c r="L165" i="29" s="1"/>
  <c r="N165" i="29" s="1"/>
  <c r="E106" i="29"/>
  <c r="J106" i="29" s="1"/>
  <c r="L106" i="29" s="1"/>
  <c r="N106" i="29" s="1"/>
  <c r="E104" i="29"/>
  <c r="J104" i="29" s="1"/>
  <c r="L104" i="29" s="1"/>
  <c r="N104" i="29" s="1"/>
  <c r="E221" i="29"/>
  <c r="J221" i="29" s="1"/>
  <c r="L221" i="29" s="1"/>
  <c r="N221" i="29" s="1"/>
  <c r="E127" i="29"/>
  <c r="J127" i="29" s="1"/>
  <c r="L127" i="29" s="1"/>
  <c r="N127" i="29" s="1"/>
  <c r="E153" i="29"/>
  <c r="J153" i="29" s="1"/>
  <c r="L153" i="29" s="1"/>
  <c r="N153" i="29" s="1"/>
  <c r="E201" i="29"/>
  <c r="J201" i="29" s="1"/>
  <c r="L201" i="29" s="1"/>
  <c r="N201" i="29" s="1"/>
  <c r="E182" i="29"/>
  <c r="J182" i="29" s="1"/>
  <c r="L182" i="29" s="1"/>
  <c r="N182" i="29" s="1"/>
  <c r="E254" i="29"/>
  <c r="J254" i="29" s="1"/>
  <c r="L254" i="29" s="1"/>
  <c r="N254" i="29" s="1"/>
  <c r="E214" i="29"/>
  <c r="J214" i="29" s="1"/>
  <c r="L214" i="29" s="1"/>
  <c r="N214" i="29" s="1"/>
  <c r="E245" i="29"/>
  <c r="J245" i="29" s="1"/>
  <c r="L245" i="29" s="1"/>
  <c r="N245" i="29" s="1"/>
  <c r="E219" i="29"/>
  <c r="J219" i="29" s="1"/>
  <c r="L219" i="29" s="1"/>
  <c r="N219" i="29" s="1"/>
  <c r="E148" i="29"/>
  <c r="J148" i="29" s="1"/>
  <c r="L148" i="29" s="1"/>
  <c r="N148" i="29" s="1"/>
  <c r="E166" i="29"/>
  <c r="J166" i="29" s="1"/>
  <c r="L166" i="29" s="1"/>
  <c r="N166" i="29" s="1"/>
  <c r="E180" i="29"/>
  <c r="J180" i="29" s="1"/>
  <c r="L180" i="29" s="1"/>
  <c r="N180" i="29" s="1"/>
  <c r="E237" i="29"/>
  <c r="J237" i="29" s="1"/>
  <c r="L237" i="29" s="1"/>
  <c r="N237" i="29" s="1"/>
  <c r="E211" i="29"/>
  <c r="J211" i="29" s="1"/>
  <c r="L211" i="29" s="1"/>
  <c r="N211" i="29" s="1"/>
  <c r="E171" i="29"/>
  <c r="J171" i="29" s="1"/>
  <c r="L171" i="29" s="1"/>
  <c r="N171" i="29" s="1"/>
  <c r="E265" i="29"/>
  <c r="J265" i="29" s="1"/>
  <c r="L265" i="29" s="1"/>
  <c r="N265" i="29" s="1"/>
  <c r="E267" i="29"/>
  <c r="J267" i="29" s="1"/>
  <c r="L267" i="29" s="1"/>
  <c r="N267" i="29" s="1"/>
  <c r="E184" i="29"/>
  <c r="J184" i="29" s="1"/>
  <c r="L184" i="29" s="1"/>
  <c r="N184" i="29" s="1"/>
  <c r="E126" i="29"/>
  <c r="J126" i="29" s="1"/>
  <c r="L126" i="29" s="1"/>
  <c r="N126" i="29" s="1"/>
  <c r="E189" i="29"/>
  <c r="J189" i="29" s="1"/>
  <c r="L189" i="29" s="1"/>
  <c r="N189" i="29" s="1"/>
  <c r="E208" i="29"/>
  <c r="J208" i="29" s="1"/>
  <c r="L208" i="29" s="1"/>
  <c r="N208" i="29" s="1"/>
  <c r="E238" i="29"/>
  <c r="J238" i="29" s="1"/>
  <c r="L238" i="29" s="1"/>
  <c r="N238" i="29" s="1"/>
  <c r="E113" i="29"/>
  <c r="J113" i="29" s="1"/>
  <c r="L113" i="29" s="1"/>
  <c r="N113" i="29" s="1"/>
  <c r="E167" i="29"/>
  <c r="J167" i="29" s="1"/>
  <c r="L167" i="29" s="1"/>
  <c r="N167" i="29" s="1"/>
  <c r="E190" i="29"/>
  <c r="J190" i="29" s="1"/>
  <c r="L190" i="29" s="1"/>
  <c r="N190" i="29" s="1"/>
  <c r="E199" i="29"/>
  <c r="J199" i="29" s="1"/>
  <c r="L199" i="29" s="1"/>
  <c r="N199" i="29" s="1"/>
  <c r="E213" i="29"/>
  <c r="J213" i="29" s="1"/>
  <c r="L213" i="29" s="1"/>
  <c r="N213" i="29" s="1"/>
  <c r="E187" i="29"/>
  <c r="J187" i="29" s="1"/>
  <c r="L187" i="29" s="1"/>
  <c r="N187" i="29" s="1"/>
  <c r="E204" i="29"/>
  <c r="J204" i="29" s="1"/>
  <c r="L204" i="29" s="1"/>
  <c r="N204" i="29" s="1"/>
  <c r="E247" i="29"/>
  <c r="J247" i="29" s="1"/>
  <c r="L247" i="29" s="1"/>
  <c r="N247" i="29" s="1"/>
  <c r="E145" i="29"/>
  <c r="J145" i="29" s="1"/>
  <c r="L145" i="29" s="1"/>
  <c r="N145" i="29" s="1"/>
  <c r="E205" i="29"/>
  <c r="J205" i="29" s="1"/>
  <c r="L205" i="29" s="1"/>
  <c r="N205" i="29" s="1"/>
  <c r="E179" i="29"/>
  <c r="J179" i="29" s="1"/>
  <c r="L179" i="29" s="1"/>
  <c r="N179" i="29" s="1"/>
  <c r="E119" i="29"/>
  <c r="J119" i="29" s="1"/>
  <c r="L119" i="29" s="1"/>
  <c r="N119" i="29" s="1"/>
  <c r="E169" i="29"/>
  <c r="J169" i="29" s="1"/>
  <c r="L169" i="29" s="1"/>
  <c r="N169" i="29" s="1"/>
  <c r="E151" i="29"/>
  <c r="J151" i="29" s="1"/>
  <c r="L151" i="29" s="1"/>
  <c r="N151" i="29" s="1"/>
  <c r="E140" i="29"/>
  <c r="J140" i="29" s="1"/>
  <c r="L140" i="29" s="1"/>
  <c r="N140" i="29" s="1"/>
  <c r="E173" i="29"/>
  <c r="J173" i="29" s="1"/>
  <c r="L173" i="29" s="1"/>
  <c r="N173" i="29" s="1"/>
  <c r="E207" i="29"/>
  <c r="J207" i="29" s="1"/>
  <c r="L207" i="29" s="1"/>
  <c r="N207" i="29" s="1"/>
  <c r="E111" i="29"/>
  <c r="J111" i="29" s="1"/>
  <c r="L111" i="29" s="1"/>
  <c r="N111" i="29" s="1"/>
  <c r="E146" i="29"/>
  <c r="J146" i="29" s="1"/>
  <c r="L146" i="29" s="1"/>
  <c r="N146" i="29" s="1"/>
  <c r="E244" i="29"/>
  <c r="J244" i="29" s="1"/>
  <c r="L244" i="29" s="1"/>
  <c r="N244" i="29" s="1"/>
  <c r="E149" i="29"/>
  <c r="J149" i="29" s="1"/>
  <c r="L149" i="29" s="1"/>
  <c r="N149" i="29" s="1"/>
  <c r="E112" i="29"/>
  <c r="J112" i="29" s="1"/>
  <c r="L112" i="29" s="1"/>
  <c r="N112" i="29" s="1"/>
  <c r="E181" i="29"/>
  <c r="J181" i="29" s="1"/>
  <c r="L181" i="29" s="1"/>
  <c r="N181" i="29" s="1"/>
  <c r="E222" i="29"/>
  <c r="J222" i="29" s="1"/>
  <c r="L222" i="29" s="1"/>
  <c r="N222" i="29" s="1"/>
  <c r="E157" i="29"/>
  <c r="J157" i="29" s="1"/>
  <c r="L157" i="29" s="1"/>
  <c r="N157" i="29" s="1"/>
  <c r="E103" i="29"/>
  <c r="J103" i="29" s="1"/>
  <c r="L103" i="29" s="1"/>
  <c r="N103" i="29" s="1"/>
  <c r="E117" i="29"/>
  <c r="J117" i="29" s="1"/>
  <c r="L117" i="29" s="1"/>
  <c r="N117" i="29" s="1"/>
  <c r="E125" i="29"/>
  <c r="J125" i="29" s="1"/>
  <c r="L125" i="29" s="1"/>
  <c r="N125" i="29" s="1"/>
  <c r="E241" i="29"/>
  <c r="J241" i="29" s="1"/>
  <c r="L241" i="29" s="1"/>
  <c r="N241" i="29" s="1"/>
  <c r="E200" i="29"/>
  <c r="J200" i="29" s="1"/>
  <c r="L200" i="29" s="1"/>
  <c r="N200" i="29" s="1"/>
  <c r="E261" i="29"/>
  <c r="J261" i="29" s="1"/>
  <c r="L261" i="29" s="1"/>
  <c r="N261" i="29" s="1"/>
  <c r="E215" i="29"/>
  <c r="J215" i="29" s="1"/>
  <c r="L215" i="29" s="1"/>
  <c r="N215" i="29" s="1"/>
  <c r="E174" i="29"/>
  <c r="J174" i="29" s="1"/>
  <c r="L174" i="29" s="1"/>
  <c r="N174" i="29" s="1"/>
  <c r="E110" i="39"/>
  <c r="J110" i="39" s="1"/>
  <c r="L110" i="39" s="1"/>
  <c r="N110" i="39" s="1"/>
  <c r="E122" i="39"/>
  <c r="J122" i="39" s="1"/>
  <c r="L122" i="39" s="1"/>
  <c r="N122" i="39" s="1"/>
  <c r="E134" i="39"/>
  <c r="J134" i="39" s="1"/>
  <c r="L134" i="39" s="1"/>
  <c r="N134" i="39" s="1"/>
  <c r="E130" i="39"/>
  <c r="J130" i="39" s="1"/>
  <c r="L130" i="39" s="1"/>
  <c r="N130" i="39" s="1"/>
  <c r="E257" i="39"/>
  <c r="J257" i="39" s="1"/>
  <c r="L257" i="39" s="1"/>
  <c r="N257" i="39" s="1"/>
  <c r="E215" i="39"/>
  <c r="J215" i="39" s="1"/>
  <c r="L215" i="39" s="1"/>
  <c r="N215" i="39" s="1"/>
  <c r="E137" i="39"/>
  <c r="J137" i="39" s="1"/>
  <c r="L137" i="39" s="1"/>
  <c r="N137" i="39" s="1"/>
  <c r="E211" i="39"/>
  <c r="J211" i="39" s="1"/>
  <c r="L211" i="39" s="1"/>
  <c r="N211" i="39" s="1"/>
  <c r="E217" i="39"/>
  <c r="J217" i="39" s="1"/>
  <c r="L217" i="39" s="1"/>
  <c r="N217" i="39" s="1"/>
  <c r="E175" i="39"/>
  <c r="J175" i="39" s="1"/>
  <c r="L175" i="39" s="1"/>
  <c r="N175" i="39" s="1"/>
  <c r="E163" i="39"/>
  <c r="J163" i="39" s="1"/>
  <c r="L163" i="39" s="1"/>
  <c r="N163" i="39" s="1"/>
  <c r="E235" i="39"/>
  <c r="J235" i="39" s="1"/>
  <c r="L235" i="39" s="1"/>
  <c r="N235" i="39" s="1"/>
  <c r="E255" i="39"/>
  <c r="J255" i="39" s="1"/>
  <c r="L255" i="39" s="1"/>
  <c r="N255" i="39" s="1"/>
  <c r="E241" i="39"/>
  <c r="J241" i="39" s="1"/>
  <c r="L241" i="39" s="1"/>
  <c r="N241" i="39" s="1"/>
  <c r="E199" i="39"/>
  <c r="J199" i="39" s="1"/>
  <c r="L199" i="39" s="1"/>
  <c r="N199" i="39" s="1"/>
  <c r="E182" i="39"/>
  <c r="J182" i="39" s="1"/>
  <c r="L182" i="39" s="1"/>
  <c r="N182" i="39" s="1"/>
  <c r="E208" i="39"/>
  <c r="J208" i="39" s="1"/>
  <c r="L208" i="39" s="1"/>
  <c r="N208" i="39" s="1"/>
  <c r="E227" i="39"/>
  <c r="J227" i="39" s="1"/>
  <c r="L227" i="39" s="1"/>
  <c r="N227" i="39" s="1"/>
  <c r="E214" i="39"/>
  <c r="J214" i="39" s="1"/>
  <c r="L214" i="39" s="1"/>
  <c r="N214" i="39" s="1"/>
  <c r="E261" i="39"/>
  <c r="J261" i="39" s="1"/>
  <c r="L261" i="39" s="1"/>
  <c r="N261" i="39" s="1"/>
  <c r="E219" i="39"/>
  <c r="J219" i="39" s="1"/>
  <c r="L219" i="39" s="1"/>
  <c r="N219" i="39" s="1"/>
  <c r="E119" i="39"/>
  <c r="J119" i="39" s="1"/>
  <c r="L119" i="39" s="1"/>
  <c r="N119" i="39" s="1"/>
  <c r="E146" i="39"/>
  <c r="J146" i="39" s="1"/>
  <c r="L146" i="39" s="1"/>
  <c r="N146" i="39" s="1"/>
  <c r="E97" i="39"/>
  <c r="J97" i="39" s="1"/>
  <c r="L97" i="39" s="1"/>
  <c r="N97" i="39" s="1"/>
  <c r="E117" i="39"/>
  <c r="J117" i="39" s="1"/>
  <c r="L117" i="39" s="1"/>
  <c r="N117" i="39" s="1"/>
  <c r="E101" i="39"/>
  <c r="J101" i="39" s="1"/>
  <c r="L101" i="39" s="1"/>
  <c r="N101" i="39" s="1"/>
  <c r="E225" i="39"/>
  <c r="J225" i="39" s="1"/>
  <c r="L225" i="39" s="1"/>
  <c r="N225" i="39" s="1"/>
  <c r="E183" i="39"/>
  <c r="J183" i="39" s="1"/>
  <c r="L183" i="39" s="1"/>
  <c r="N183" i="39" s="1"/>
  <c r="E228" i="39"/>
  <c r="J228" i="39" s="1"/>
  <c r="L228" i="39" s="1"/>
  <c r="N228" i="39" s="1"/>
  <c r="E164" i="39"/>
  <c r="J164" i="39" s="1"/>
  <c r="L164" i="39" s="1"/>
  <c r="N164" i="39" s="1"/>
  <c r="E185" i="39"/>
  <c r="J185" i="39" s="1"/>
  <c r="L185" i="39" s="1"/>
  <c r="N185" i="39" s="1"/>
  <c r="E123" i="39"/>
  <c r="J123" i="39" s="1"/>
  <c r="L123" i="39" s="1"/>
  <c r="N123" i="39" s="1"/>
  <c r="E245" i="39"/>
  <c r="J245" i="39" s="1"/>
  <c r="L245" i="39" s="1"/>
  <c r="N245" i="39" s="1"/>
  <c r="E203" i="39"/>
  <c r="J203" i="39" s="1"/>
  <c r="L203" i="39" s="1"/>
  <c r="N203" i="39" s="1"/>
  <c r="E107" i="39"/>
  <c r="J107" i="39" s="1"/>
  <c r="L107" i="39" s="1"/>
  <c r="N107" i="39" s="1"/>
  <c r="E209" i="39"/>
  <c r="J209" i="39" s="1"/>
  <c r="L209" i="39" s="1"/>
  <c r="N209" i="39" s="1"/>
  <c r="E99" i="39"/>
  <c r="J99" i="39" s="1"/>
  <c r="L99" i="39" s="1"/>
  <c r="N99" i="39" s="1"/>
  <c r="E191" i="39"/>
  <c r="J191" i="39" s="1"/>
  <c r="L191" i="39" s="1"/>
  <c r="N191" i="39" s="1"/>
  <c r="E237" i="39"/>
  <c r="J237" i="39" s="1"/>
  <c r="L237" i="39" s="1"/>
  <c r="N237" i="39" s="1"/>
  <c r="E195" i="39"/>
  <c r="J195" i="39" s="1"/>
  <c r="L195" i="39" s="1"/>
  <c r="N195" i="39" s="1"/>
  <c r="E223" i="39"/>
  <c r="J223" i="39" s="1"/>
  <c r="L223" i="39" s="1"/>
  <c r="N223" i="39" s="1"/>
  <c r="E229" i="39"/>
  <c r="J229" i="39" s="1"/>
  <c r="L229" i="39" s="1"/>
  <c r="N229" i="39" s="1"/>
  <c r="E187" i="39"/>
  <c r="J187" i="39" s="1"/>
  <c r="L187" i="39" s="1"/>
  <c r="N187" i="39" s="1"/>
  <c r="E118" i="39"/>
  <c r="J118" i="39" s="1"/>
  <c r="L118" i="39" s="1"/>
  <c r="N118" i="39" s="1"/>
  <c r="E252" i="39"/>
  <c r="J252" i="39" s="1"/>
  <c r="L252" i="39" s="1"/>
  <c r="N252" i="39" s="1"/>
  <c r="E98" i="39"/>
  <c r="J98" i="39" s="1"/>
  <c r="L98" i="39" s="1"/>
  <c r="N98" i="39" s="1"/>
  <c r="E188" i="39"/>
  <c r="J188" i="39" s="1"/>
  <c r="L188" i="39" s="1"/>
  <c r="N188" i="39" s="1"/>
  <c r="E193" i="39"/>
  <c r="J193" i="39" s="1"/>
  <c r="L193" i="39" s="1"/>
  <c r="N193" i="39" s="1"/>
  <c r="E115" i="39"/>
  <c r="J115" i="39" s="1"/>
  <c r="L115" i="39" s="1"/>
  <c r="N115" i="39" s="1"/>
  <c r="E100" i="39"/>
  <c r="J100" i="39" s="1"/>
  <c r="L100" i="39" s="1"/>
  <c r="N100" i="39" s="1"/>
  <c r="E141" i="39"/>
  <c r="J141" i="39" s="1"/>
  <c r="L141" i="39" s="1"/>
  <c r="N141" i="39" s="1"/>
  <c r="E262" i="39"/>
  <c r="J262" i="39" s="1"/>
  <c r="L262" i="39" s="1"/>
  <c r="N262" i="39" s="1"/>
  <c r="E155" i="39"/>
  <c r="J155" i="39" s="1"/>
  <c r="L155" i="39" s="1"/>
  <c r="N155" i="39" s="1"/>
  <c r="E213" i="39"/>
  <c r="J213" i="39" s="1"/>
  <c r="L213" i="39" s="1"/>
  <c r="N213" i="39" s="1"/>
  <c r="E171" i="39"/>
  <c r="J171" i="39" s="1"/>
  <c r="L171" i="39" s="1"/>
  <c r="N171" i="39" s="1"/>
  <c r="E224" i="39"/>
  <c r="J224" i="39" s="1"/>
  <c r="L224" i="39" s="1"/>
  <c r="N224" i="39" s="1"/>
  <c r="E177" i="39"/>
  <c r="J177" i="39" s="1"/>
  <c r="L177" i="39" s="1"/>
  <c r="N177" i="39" s="1"/>
  <c r="E131" i="39"/>
  <c r="J131" i="39" s="1"/>
  <c r="L131" i="39" s="1"/>
  <c r="N131" i="39" s="1"/>
  <c r="E244" i="39"/>
  <c r="J244" i="39" s="1"/>
  <c r="L244" i="39" s="1"/>
  <c r="N244" i="39" s="1"/>
  <c r="E205" i="39"/>
  <c r="J205" i="39" s="1"/>
  <c r="L205" i="39" s="1"/>
  <c r="N205" i="39" s="1"/>
  <c r="E103" i="39"/>
  <c r="J103" i="39" s="1"/>
  <c r="L103" i="39" s="1"/>
  <c r="N103" i="39" s="1"/>
  <c r="E139" i="39"/>
  <c r="J139" i="39" s="1"/>
  <c r="L139" i="39" s="1"/>
  <c r="N139" i="39" s="1"/>
  <c r="E197" i="39"/>
  <c r="J197" i="39" s="1"/>
  <c r="L197" i="39" s="1"/>
  <c r="N197" i="39" s="1"/>
  <c r="E111" i="39"/>
  <c r="J111" i="39" s="1"/>
  <c r="L111" i="39" s="1"/>
  <c r="N111" i="39" s="1"/>
  <c r="E240" i="39"/>
  <c r="J240" i="39" s="1"/>
  <c r="L240" i="39" s="1"/>
  <c r="N240" i="39" s="1"/>
  <c r="E109" i="39"/>
  <c r="J109" i="39" s="1"/>
  <c r="L109" i="39" s="1"/>
  <c r="N109" i="39" s="1"/>
  <c r="E159" i="39"/>
  <c r="J159" i="39" s="1"/>
  <c r="L159" i="39" s="1"/>
  <c r="N159" i="39" s="1"/>
  <c r="J95" i="39"/>
  <c r="L95" i="39" s="1"/>
  <c r="N95" i="39" s="1"/>
  <c r="E133" i="39"/>
  <c r="J133" i="39" s="1"/>
  <c r="L133" i="39" s="1"/>
  <c r="N133" i="39" s="1"/>
  <c r="E161" i="39"/>
  <c r="J161" i="39" s="1"/>
  <c r="L161" i="39" s="1"/>
  <c r="N161" i="39" s="1"/>
  <c r="E147" i="39"/>
  <c r="J147" i="39" s="1"/>
  <c r="L147" i="39" s="1"/>
  <c r="N147" i="39" s="1"/>
  <c r="E132" i="39"/>
  <c r="J132" i="39" s="1"/>
  <c r="L132" i="39" s="1"/>
  <c r="N132" i="39" s="1"/>
  <c r="E260" i="39"/>
  <c r="J260" i="39" s="1"/>
  <c r="L260" i="39" s="1"/>
  <c r="N260" i="39" s="1"/>
  <c r="E230" i="39"/>
  <c r="J230" i="39" s="1"/>
  <c r="L230" i="39" s="1"/>
  <c r="N230" i="39" s="1"/>
  <c r="E192" i="39"/>
  <c r="J192" i="39" s="1"/>
  <c r="L192" i="39" s="1"/>
  <c r="N192" i="39" s="1"/>
  <c r="E181" i="39"/>
  <c r="J181" i="39" s="1"/>
  <c r="L181" i="39" s="1"/>
  <c r="N181" i="39" s="1"/>
  <c r="E127" i="39"/>
  <c r="J127" i="39" s="1"/>
  <c r="L127" i="39" s="1"/>
  <c r="N127" i="39" s="1"/>
  <c r="E149" i="39"/>
  <c r="J149" i="39" s="1"/>
  <c r="L149" i="39" s="1"/>
  <c r="N149" i="39" s="1"/>
  <c r="E254" i="39"/>
  <c r="J254" i="39" s="1"/>
  <c r="L254" i="39" s="1"/>
  <c r="N254" i="39" s="1"/>
  <c r="E180" i="39"/>
  <c r="J180" i="39" s="1"/>
  <c r="L180" i="39" s="1"/>
  <c r="N180" i="39" s="1"/>
  <c r="E256" i="39"/>
  <c r="J256" i="39" s="1"/>
  <c r="L256" i="39" s="1"/>
  <c r="N256" i="39" s="1"/>
  <c r="E173" i="39"/>
  <c r="J173" i="39" s="1"/>
  <c r="L173" i="39" s="1"/>
  <c r="N173" i="39" s="1"/>
  <c r="E135" i="39"/>
  <c r="J135" i="39" s="1"/>
  <c r="L135" i="39" s="1"/>
  <c r="N135" i="39" s="1"/>
  <c r="E129" i="39"/>
  <c r="J129" i="39" s="1"/>
  <c r="L129" i="39" s="1"/>
  <c r="N129" i="39" s="1"/>
  <c r="E165" i="39"/>
  <c r="J165" i="39" s="1"/>
  <c r="L165" i="39" s="1"/>
  <c r="N165" i="39" s="1"/>
  <c r="E143" i="39"/>
  <c r="J143" i="39" s="1"/>
  <c r="L143" i="39" s="1"/>
  <c r="N143" i="39" s="1"/>
  <c r="E184" i="39"/>
  <c r="J184" i="39" s="1"/>
  <c r="L184" i="39" s="1"/>
  <c r="N184" i="39" s="1"/>
  <c r="E142" i="39"/>
  <c r="J142" i="39" s="1"/>
  <c r="L142" i="39" s="1"/>
  <c r="N142" i="39" s="1"/>
  <c r="E138" i="39"/>
  <c r="J138" i="39" s="1"/>
  <c r="L138" i="39" s="1"/>
  <c r="N138" i="39" s="1"/>
  <c r="E216" i="39"/>
  <c r="J216" i="39" s="1"/>
  <c r="L216" i="39" s="1"/>
  <c r="N216" i="39" s="1"/>
  <c r="E196" i="39"/>
  <c r="J196" i="39" s="1"/>
  <c r="L196" i="39" s="1"/>
  <c r="N196" i="39" s="1"/>
  <c r="E238" i="39"/>
  <c r="J238" i="39" s="1"/>
  <c r="L238" i="39" s="1"/>
  <c r="N238" i="39" s="1"/>
  <c r="E236" i="39"/>
  <c r="J236" i="39" s="1"/>
  <c r="L236" i="39" s="1"/>
  <c r="N236" i="39" s="1"/>
  <c r="E253" i="39"/>
  <c r="J253" i="39" s="1"/>
  <c r="L253" i="39" s="1"/>
  <c r="N253" i="39" s="1"/>
  <c r="E104" i="39"/>
  <c r="J104" i="39" s="1"/>
  <c r="L104" i="39" s="1"/>
  <c r="N104" i="39" s="1"/>
  <c r="E198" i="39"/>
  <c r="J198" i="39" s="1"/>
  <c r="L198" i="39" s="1"/>
  <c r="N198" i="39" s="1"/>
  <c r="E145" i="39"/>
  <c r="J145" i="39" s="1"/>
  <c r="L145" i="39" s="1"/>
  <c r="N145" i="39" s="1"/>
  <c r="E258" i="39"/>
  <c r="J258" i="39" s="1"/>
  <c r="L258" i="39" s="1"/>
  <c r="N258" i="39" s="1"/>
  <c r="E168" i="39"/>
  <c r="J168" i="39" s="1"/>
  <c r="L168" i="39" s="1"/>
  <c r="N168" i="39" s="1"/>
  <c r="E160" i="39"/>
  <c r="J160" i="39" s="1"/>
  <c r="L160" i="39" s="1"/>
  <c r="N160" i="39" s="1"/>
  <c r="E222" i="39"/>
  <c r="J222" i="39" s="1"/>
  <c r="L222" i="39" s="1"/>
  <c r="N222" i="39" s="1"/>
  <c r="E125" i="39"/>
  <c r="J125" i="39" s="1"/>
  <c r="L125" i="39" s="1"/>
  <c r="N125" i="39" s="1"/>
  <c r="E153" i="39"/>
  <c r="J153" i="39" s="1"/>
  <c r="L153" i="39" s="1"/>
  <c r="N153" i="39" s="1"/>
  <c r="E250" i="39"/>
  <c r="J250" i="39" s="1"/>
  <c r="L250" i="39" s="1"/>
  <c r="N250" i="39" s="1"/>
  <c r="E212" i="39"/>
  <c r="J212" i="39" s="1"/>
  <c r="L212" i="39" s="1"/>
  <c r="N212" i="39" s="1"/>
  <c r="E172" i="39"/>
  <c r="J172" i="39" s="1"/>
  <c r="L172" i="39" s="1"/>
  <c r="N172" i="39" s="1"/>
  <c r="E242" i="39"/>
  <c r="J242" i="39" s="1"/>
  <c r="L242" i="39" s="1"/>
  <c r="N242" i="39" s="1"/>
  <c r="E221" i="39"/>
  <c r="J221" i="39" s="1"/>
  <c r="L221" i="39" s="1"/>
  <c r="N221" i="39" s="1"/>
  <c r="E157" i="39"/>
  <c r="J157" i="39" s="1"/>
  <c r="L157" i="39" s="1"/>
  <c r="N157" i="39" s="1"/>
  <c r="E121" i="39"/>
  <c r="J121" i="39" s="1"/>
  <c r="L121" i="39" s="1"/>
  <c r="N121" i="39" s="1"/>
  <c r="E114" i="39"/>
  <c r="J114" i="39" s="1"/>
  <c r="L114" i="39" s="1"/>
  <c r="N114" i="39" s="1"/>
  <c r="E126" i="39"/>
  <c r="J126" i="39" s="1"/>
  <c r="L126" i="39" s="1"/>
  <c r="N126" i="39" s="1"/>
  <c r="E96" i="39"/>
  <c r="J96" i="39" s="1"/>
  <c r="L96" i="39" s="1"/>
  <c r="N96" i="39" s="1"/>
  <c r="E206" i="39"/>
  <c r="J206" i="39" s="1"/>
  <c r="L206" i="39" s="1"/>
  <c r="N206" i="39" s="1"/>
  <c r="E243" i="39"/>
  <c r="J243" i="39" s="1"/>
  <c r="L243" i="39" s="1"/>
  <c r="N243" i="39" s="1"/>
  <c r="E189" i="39"/>
  <c r="J189" i="39" s="1"/>
  <c r="L189" i="39" s="1"/>
  <c r="N189" i="39" s="1"/>
  <c r="E136" i="39"/>
  <c r="J136" i="39" s="1"/>
  <c r="L136" i="39" s="1"/>
  <c r="N136" i="39" s="1"/>
  <c r="E166" i="39"/>
  <c r="J166" i="39" s="1"/>
  <c r="L166" i="39" s="1"/>
  <c r="N166" i="39" s="1"/>
  <c r="E158" i="39"/>
  <c r="J158" i="39" s="1"/>
  <c r="L158" i="39" s="1"/>
  <c r="N158" i="39" s="1"/>
  <c r="E226" i="39"/>
  <c r="J226" i="39" s="1"/>
  <c r="L226" i="39" s="1"/>
  <c r="N226" i="39" s="1"/>
  <c r="E232" i="39"/>
  <c r="J232" i="39" s="1"/>
  <c r="L232" i="39" s="1"/>
  <c r="N232" i="39" s="1"/>
  <c r="E112" i="39"/>
  <c r="J112" i="39" s="1"/>
  <c r="L112" i="39" s="1"/>
  <c r="N112" i="39" s="1"/>
  <c r="E190" i="39"/>
  <c r="J190" i="39" s="1"/>
  <c r="L190" i="39" s="1"/>
  <c r="N190" i="39" s="1"/>
  <c r="E120" i="39"/>
  <c r="J120" i="39" s="1"/>
  <c r="L120" i="39" s="1"/>
  <c r="N120" i="39" s="1"/>
  <c r="E200" i="39"/>
  <c r="J200" i="39" s="1"/>
  <c r="L200" i="39" s="1"/>
  <c r="N200" i="39" s="1"/>
  <c r="E218" i="39"/>
  <c r="J218" i="39" s="1"/>
  <c r="L218" i="39" s="1"/>
  <c r="N218" i="39" s="1"/>
  <c r="E167" i="39"/>
  <c r="J167" i="39" s="1"/>
  <c r="L167" i="39" s="1"/>
  <c r="N167" i="39" s="1"/>
  <c r="E264" i="39"/>
  <c r="J264" i="39" s="1"/>
  <c r="L264" i="39" s="1"/>
  <c r="N264" i="39" s="1"/>
  <c r="E210" i="39"/>
  <c r="J210" i="39" s="1"/>
  <c r="L210" i="39" s="1"/>
  <c r="N210" i="39" s="1"/>
  <c r="E234" i="39"/>
  <c r="J234" i="39" s="1"/>
  <c r="L234" i="39" s="1"/>
  <c r="N234" i="39" s="1"/>
  <c r="E150" i="39"/>
  <c r="J150" i="39" s="1"/>
  <c r="L150" i="39" s="1"/>
  <c r="N150" i="39" s="1"/>
  <c r="E102" i="39"/>
  <c r="J102" i="39" s="1"/>
  <c r="L102" i="39" s="1"/>
  <c r="N102" i="39" s="1"/>
  <c r="E105" i="39"/>
  <c r="J105" i="39" s="1"/>
  <c r="L105" i="39" s="1"/>
  <c r="N105" i="39" s="1"/>
  <c r="E113" i="39"/>
  <c r="J113" i="39" s="1"/>
  <c r="L113" i="39" s="1"/>
  <c r="N113" i="39" s="1"/>
  <c r="E128" i="39"/>
  <c r="J128" i="39" s="1"/>
  <c r="L128" i="39" s="1"/>
  <c r="N128" i="39" s="1"/>
  <c r="E174" i="39"/>
  <c r="J174" i="39" s="1"/>
  <c r="L174" i="39" s="1"/>
  <c r="N174" i="39" s="1"/>
  <c r="E151" i="39"/>
  <c r="J151" i="39" s="1"/>
  <c r="L151" i="39" s="1"/>
  <c r="N151" i="39" s="1"/>
  <c r="E266" i="39"/>
  <c r="J266" i="39" s="1"/>
  <c r="L266" i="39" s="1"/>
  <c r="N266" i="39" s="1"/>
  <c r="E268" i="39"/>
  <c r="J268" i="39" s="1"/>
  <c r="L268" i="39" s="1"/>
  <c r="N268" i="39" s="1"/>
  <c r="E239" i="39"/>
  <c r="J239" i="39" s="1"/>
  <c r="L239" i="39" s="1"/>
  <c r="N239" i="39" s="1"/>
  <c r="E108" i="39"/>
  <c r="J108" i="39" s="1"/>
  <c r="L108" i="39" s="1"/>
  <c r="N108" i="39" s="1"/>
  <c r="E194" i="39"/>
  <c r="J194" i="39" s="1"/>
  <c r="L194" i="39" s="1"/>
  <c r="N194" i="39" s="1"/>
  <c r="E233" i="39"/>
  <c r="J233" i="39" s="1"/>
  <c r="L233" i="39" s="1"/>
  <c r="N233" i="39" s="1"/>
  <c r="E144" i="39"/>
  <c r="J144" i="39" s="1"/>
  <c r="L144" i="39" s="1"/>
  <c r="N144" i="39" s="1"/>
  <c r="E263" i="39"/>
  <c r="J263" i="39" s="1"/>
  <c r="L263" i="39" s="1"/>
  <c r="N263" i="39" s="1"/>
  <c r="E265" i="39"/>
  <c r="J265" i="39" s="1"/>
  <c r="L265" i="39" s="1"/>
  <c r="N265" i="39" s="1"/>
  <c r="E116" i="39"/>
  <c r="J116" i="39" s="1"/>
  <c r="L116" i="39" s="1"/>
  <c r="N116" i="39" s="1"/>
  <c r="E186" i="39"/>
  <c r="J186" i="39" s="1"/>
  <c r="L186" i="39" s="1"/>
  <c r="N186" i="39" s="1"/>
  <c r="E152" i="39"/>
  <c r="J152" i="39" s="1"/>
  <c r="L152" i="39" s="1"/>
  <c r="N152" i="39" s="1"/>
  <c r="E124" i="39"/>
  <c r="J124" i="39" s="1"/>
  <c r="L124" i="39" s="1"/>
  <c r="N124" i="39" s="1"/>
  <c r="E178" i="39"/>
  <c r="J178" i="39" s="1"/>
  <c r="L178" i="39" s="1"/>
  <c r="N178" i="39" s="1"/>
  <c r="E170" i="39"/>
  <c r="J170" i="39" s="1"/>
  <c r="L170" i="39" s="1"/>
  <c r="N170" i="39" s="1"/>
  <c r="E154" i="39"/>
  <c r="J154" i="39" s="1"/>
  <c r="L154" i="39" s="1"/>
  <c r="N154" i="39" s="1"/>
  <c r="E207" i="39"/>
  <c r="J207" i="39" s="1"/>
  <c r="L207" i="39" s="1"/>
  <c r="N207" i="39" s="1"/>
  <c r="E259" i="39"/>
  <c r="J259" i="39" s="1"/>
  <c r="L259" i="39" s="1"/>
  <c r="N259" i="39" s="1"/>
  <c r="E248" i="39"/>
  <c r="J248" i="39" s="1"/>
  <c r="L248" i="39" s="1"/>
  <c r="N248" i="39" s="1"/>
  <c r="E140" i="39"/>
  <c r="J140" i="39" s="1"/>
  <c r="L140" i="39" s="1"/>
  <c r="N140" i="39" s="1"/>
  <c r="E201" i="39"/>
  <c r="J201" i="39" s="1"/>
  <c r="L201" i="39" s="1"/>
  <c r="N201" i="39" s="1"/>
  <c r="E220" i="39"/>
  <c r="J220" i="39" s="1"/>
  <c r="L220" i="39" s="1"/>
  <c r="N220" i="39" s="1"/>
  <c r="E267" i="39"/>
  <c r="J267" i="39" s="1"/>
  <c r="L267" i="39" s="1"/>
  <c r="N267" i="39" s="1"/>
  <c r="E156" i="39"/>
  <c r="J156" i="39" s="1"/>
  <c r="L156" i="39" s="1"/>
  <c r="N156" i="39" s="1"/>
  <c r="E204" i="39"/>
  <c r="J204" i="39" s="1"/>
  <c r="L204" i="39" s="1"/>
  <c r="N204" i="39" s="1"/>
  <c r="E246" i="39"/>
  <c r="J246" i="39" s="1"/>
  <c r="L246" i="39" s="1"/>
  <c r="N246" i="39" s="1"/>
  <c r="E251" i="39"/>
  <c r="J251" i="39" s="1"/>
  <c r="L251" i="39" s="1"/>
  <c r="N251" i="39" s="1"/>
  <c r="E247" i="39"/>
  <c r="J247" i="39" s="1"/>
  <c r="L247" i="39" s="1"/>
  <c r="N247" i="39" s="1"/>
  <c r="E176" i="39"/>
  <c r="J176" i="39" s="1"/>
  <c r="L176" i="39" s="1"/>
  <c r="N176" i="39" s="1"/>
  <c r="E179" i="39"/>
  <c r="J179" i="39" s="1"/>
  <c r="L179" i="39" s="1"/>
  <c r="N179" i="39" s="1"/>
  <c r="E162" i="39"/>
  <c r="J162" i="39" s="1"/>
  <c r="L162" i="39" s="1"/>
  <c r="N162" i="39" s="1"/>
  <c r="E231" i="39"/>
  <c r="J231" i="39" s="1"/>
  <c r="L231" i="39" s="1"/>
  <c r="N231" i="39" s="1"/>
  <c r="E106" i="39"/>
  <c r="J106" i="39" s="1"/>
  <c r="L106" i="39" s="1"/>
  <c r="N106" i="39" s="1"/>
  <c r="E249" i="39"/>
  <c r="J249" i="39" s="1"/>
  <c r="L249" i="39" s="1"/>
  <c r="N249" i="39" s="1"/>
  <c r="E148" i="39"/>
  <c r="J148" i="39" s="1"/>
  <c r="L148" i="39" s="1"/>
  <c r="N148" i="39" s="1"/>
  <c r="E169" i="39"/>
  <c r="J169" i="39" s="1"/>
  <c r="L169" i="39" s="1"/>
  <c r="N169" i="39" s="1"/>
  <c r="E202" i="39"/>
  <c r="J202" i="39" s="1"/>
  <c r="L202" i="39" s="1"/>
  <c r="N202" i="39" s="1"/>
  <c r="E132" i="32"/>
  <c r="J132" i="32" s="1"/>
  <c r="L132" i="32" s="1"/>
  <c r="N132" i="32" s="1"/>
  <c r="E107" i="32"/>
  <c r="J107" i="32" s="1"/>
  <c r="L107" i="32" s="1"/>
  <c r="N107" i="32" s="1"/>
  <c r="E192" i="32"/>
  <c r="J192" i="32" s="1"/>
  <c r="L192" i="32" s="1"/>
  <c r="N192" i="32" s="1"/>
  <c r="E108" i="32"/>
  <c r="J108" i="32" s="1"/>
  <c r="L108" i="32" s="1"/>
  <c r="N108" i="32" s="1"/>
  <c r="E161" i="32"/>
  <c r="J161" i="32" s="1"/>
  <c r="L161" i="32" s="1"/>
  <c r="N161" i="32" s="1"/>
  <c r="E97" i="32"/>
  <c r="J97" i="32" s="1"/>
  <c r="L97" i="32" s="1"/>
  <c r="N97" i="32" s="1"/>
  <c r="E253" i="32"/>
  <c r="J253" i="32" s="1"/>
  <c r="L253" i="32" s="1"/>
  <c r="N253" i="32" s="1"/>
  <c r="E100" i="32"/>
  <c r="J100" i="32" s="1"/>
  <c r="L100" i="32" s="1"/>
  <c r="N100" i="32" s="1"/>
  <c r="E140" i="32"/>
  <c r="J140" i="32" s="1"/>
  <c r="L140" i="32" s="1"/>
  <c r="N140" i="32" s="1"/>
  <c r="E109" i="32"/>
  <c r="J109" i="32" s="1"/>
  <c r="L109" i="32" s="1"/>
  <c r="N109" i="32" s="1"/>
  <c r="E238" i="32"/>
  <c r="J238" i="32" s="1"/>
  <c r="L238" i="32" s="1"/>
  <c r="N238" i="32" s="1"/>
  <c r="E149" i="32"/>
  <c r="J149" i="32" s="1"/>
  <c r="L149" i="32" s="1"/>
  <c r="N149" i="32" s="1"/>
  <c r="E119" i="32"/>
  <c r="J119" i="32" s="1"/>
  <c r="L119" i="32" s="1"/>
  <c r="N119" i="32" s="1"/>
  <c r="E170" i="32"/>
  <c r="J170" i="32" s="1"/>
  <c r="L170" i="32" s="1"/>
  <c r="N170" i="32" s="1"/>
  <c r="E236" i="32"/>
  <c r="J236" i="32" s="1"/>
  <c r="L236" i="32" s="1"/>
  <c r="N236" i="32" s="1"/>
  <c r="E251" i="32"/>
  <c r="J251" i="32" s="1"/>
  <c r="L251" i="32" s="1"/>
  <c r="N251" i="32" s="1"/>
  <c r="E205" i="32"/>
  <c r="J205" i="32" s="1"/>
  <c r="L205" i="32" s="1"/>
  <c r="N205" i="32" s="1"/>
  <c r="E159" i="32"/>
  <c r="J159" i="32" s="1"/>
  <c r="L159" i="32" s="1"/>
  <c r="N159" i="32" s="1"/>
  <c r="E120" i="32"/>
  <c r="J120" i="32" s="1"/>
  <c r="L120" i="32" s="1"/>
  <c r="N120" i="32" s="1"/>
  <c r="E137" i="32"/>
  <c r="J137" i="32" s="1"/>
  <c r="L137" i="32" s="1"/>
  <c r="N137" i="32" s="1"/>
  <c r="E265" i="32"/>
  <c r="J265" i="32" s="1"/>
  <c r="L265" i="32" s="1"/>
  <c r="N265" i="32" s="1"/>
  <c r="E158" i="32"/>
  <c r="J158" i="32" s="1"/>
  <c r="L158" i="32" s="1"/>
  <c r="N158" i="32" s="1"/>
  <c r="E150" i="32"/>
  <c r="J150" i="32" s="1"/>
  <c r="L150" i="32" s="1"/>
  <c r="N150" i="32" s="1"/>
  <c r="E203" i="32"/>
  <c r="J203" i="32" s="1"/>
  <c r="L203" i="32" s="1"/>
  <c r="N203" i="32" s="1"/>
  <c r="E222" i="32"/>
  <c r="J222" i="32" s="1"/>
  <c r="L222" i="32" s="1"/>
  <c r="N222" i="32" s="1"/>
  <c r="E104" i="32"/>
  <c r="J104" i="32" s="1"/>
  <c r="L104" i="32" s="1"/>
  <c r="N104" i="32" s="1"/>
  <c r="E174" i="32"/>
  <c r="J174" i="32" s="1"/>
  <c r="L174" i="32" s="1"/>
  <c r="N174" i="32" s="1"/>
  <c r="E244" i="32"/>
  <c r="J244" i="32" s="1"/>
  <c r="L244" i="32" s="1"/>
  <c r="N244" i="32" s="1"/>
  <c r="E153" i="32"/>
  <c r="J153" i="32" s="1"/>
  <c r="L153" i="32" s="1"/>
  <c r="N153" i="32" s="1"/>
  <c r="E227" i="32"/>
  <c r="J227" i="32" s="1"/>
  <c r="L227" i="32" s="1"/>
  <c r="N227" i="32" s="1"/>
  <c r="E99" i="32"/>
  <c r="J99" i="32" s="1"/>
  <c r="L99" i="32" s="1"/>
  <c r="N99" i="32" s="1"/>
  <c r="E116" i="32"/>
  <c r="J116" i="32" s="1"/>
  <c r="L116" i="32" s="1"/>
  <c r="N116" i="32" s="1"/>
  <c r="E230" i="32"/>
  <c r="J230" i="32" s="1"/>
  <c r="L230" i="32" s="1"/>
  <c r="N230" i="32" s="1"/>
  <c r="E138" i="32"/>
  <c r="J138" i="32" s="1"/>
  <c r="L138" i="32" s="1"/>
  <c r="N138" i="32" s="1"/>
  <c r="E240" i="32"/>
  <c r="J240" i="32" s="1"/>
  <c r="L240" i="32" s="1"/>
  <c r="N240" i="32" s="1"/>
  <c r="E177" i="32"/>
  <c r="J177" i="32" s="1"/>
  <c r="L177" i="32" s="1"/>
  <c r="N177" i="32" s="1"/>
  <c r="E127" i="32"/>
  <c r="J127" i="32" s="1"/>
  <c r="L127" i="32" s="1"/>
  <c r="N127" i="32" s="1"/>
  <c r="E200" i="32"/>
  <c r="J200" i="32" s="1"/>
  <c r="L200" i="32" s="1"/>
  <c r="N200" i="32" s="1"/>
  <c r="E232" i="32"/>
  <c r="J232" i="32" s="1"/>
  <c r="L232" i="32" s="1"/>
  <c r="N232" i="32" s="1"/>
  <c r="E245" i="32"/>
  <c r="J245" i="32" s="1"/>
  <c r="L245" i="32" s="1"/>
  <c r="N245" i="32" s="1"/>
  <c r="E199" i="32"/>
  <c r="J199" i="32" s="1"/>
  <c r="L199" i="32" s="1"/>
  <c r="N199" i="32" s="1"/>
  <c r="E124" i="32"/>
  <c r="J124" i="32" s="1"/>
  <c r="L124" i="32" s="1"/>
  <c r="N124" i="32" s="1"/>
  <c r="E266" i="32"/>
  <c r="J266" i="32" s="1"/>
  <c r="L266" i="32" s="1"/>
  <c r="N266" i="32" s="1"/>
  <c r="E148" i="32"/>
  <c r="J148" i="32" s="1"/>
  <c r="L148" i="32" s="1"/>
  <c r="N148" i="32" s="1"/>
  <c r="E156" i="32"/>
  <c r="J156" i="32" s="1"/>
  <c r="L156" i="32" s="1"/>
  <c r="N156" i="32" s="1"/>
  <c r="E121" i="32"/>
  <c r="J121" i="32" s="1"/>
  <c r="L121" i="32" s="1"/>
  <c r="N121" i="32" s="1"/>
  <c r="E255" i="32"/>
  <c r="J255" i="32" s="1"/>
  <c r="L255" i="32" s="1"/>
  <c r="N255" i="32" s="1"/>
  <c r="E168" i="32"/>
  <c r="J168" i="32" s="1"/>
  <c r="L168" i="32" s="1"/>
  <c r="N168" i="32" s="1"/>
  <c r="E194" i="32"/>
  <c r="J194" i="32" s="1"/>
  <c r="L194" i="32" s="1"/>
  <c r="N194" i="32" s="1"/>
  <c r="E183" i="32"/>
  <c r="J183" i="32" s="1"/>
  <c r="L183" i="32" s="1"/>
  <c r="N183" i="32" s="1"/>
  <c r="E181" i="32"/>
  <c r="J181" i="32" s="1"/>
  <c r="L181" i="32" s="1"/>
  <c r="N181" i="32" s="1"/>
  <c r="E248" i="32"/>
  <c r="J248" i="32" s="1"/>
  <c r="L248" i="32" s="1"/>
  <c r="N248" i="32" s="1"/>
  <c r="E259" i="32"/>
  <c r="J259" i="32" s="1"/>
  <c r="L259" i="32" s="1"/>
  <c r="N259" i="32" s="1"/>
  <c r="E224" i="32"/>
  <c r="J224" i="32" s="1"/>
  <c r="L224" i="32" s="1"/>
  <c r="N224" i="32" s="1"/>
  <c r="E198" i="32"/>
  <c r="J198" i="32" s="1"/>
  <c r="L198" i="32" s="1"/>
  <c r="N198" i="32" s="1"/>
  <c r="E184" i="32"/>
  <c r="J184" i="32" s="1"/>
  <c r="L184" i="32" s="1"/>
  <c r="N184" i="32" s="1"/>
  <c r="E135" i="32"/>
  <c r="J135" i="32" s="1"/>
  <c r="L135" i="32" s="1"/>
  <c r="N135" i="32" s="1"/>
  <c r="E155" i="32"/>
  <c r="J155" i="32" s="1"/>
  <c r="L155" i="32" s="1"/>
  <c r="N155" i="32" s="1"/>
  <c r="E157" i="32"/>
  <c r="J157" i="32" s="1"/>
  <c r="L157" i="32" s="1"/>
  <c r="N157" i="32" s="1"/>
  <c r="E243" i="32"/>
  <c r="J243" i="32" s="1"/>
  <c r="L243" i="32" s="1"/>
  <c r="N243" i="32" s="1"/>
  <c r="E112" i="32"/>
  <c r="J112" i="32" s="1"/>
  <c r="L112" i="32" s="1"/>
  <c r="N112" i="32" s="1"/>
  <c r="E182" i="32"/>
  <c r="J182" i="32" s="1"/>
  <c r="L182" i="32" s="1"/>
  <c r="N182" i="32" s="1"/>
  <c r="E249" i="32"/>
  <c r="J249" i="32" s="1"/>
  <c r="L249" i="32" s="1"/>
  <c r="N249" i="32" s="1"/>
  <c r="E188" i="32"/>
  <c r="J188" i="32" s="1"/>
  <c r="L188" i="32" s="1"/>
  <c r="N188" i="32" s="1"/>
  <c r="E246" i="32"/>
  <c r="J246" i="32" s="1"/>
  <c r="L246" i="32" s="1"/>
  <c r="N246" i="32" s="1"/>
  <c r="E130" i="32"/>
  <c r="J130" i="32" s="1"/>
  <c r="L130" i="32" s="1"/>
  <c r="N130" i="32" s="1"/>
  <c r="E206" i="32"/>
  <c r="J206" i="32" s="1"/>
  <c r="L206" i="32" s="1"/>
  <c r="N206" i="32" s="1"/>
  <c r="E208" i="32"/>
  <c r="J208" i="32" s="1"/>
  <c r="L208" i="32" s="1"/>
  <c r="N208" i="32" s="1"/>
  <c r="E195" i="32"/>
  <c r="J195" i="32" s="1"/>
  <c r="L195" i="32" s="1"/>
  <c r="N195" i="32" s="1"/>
  <c r="E136" i="32"/>
  <c r="J136" i="32" s="1"/>
  <c r="L136" i="32" s="1"/>
  <c r="N136" i="32" s="1"/>
  <c r="E166" i="32"/>
  <c r="J166" i="32" s="1"/>
  <c r="L166" i="32" s="1"/>
  <c r="N166" i="32" s="1"/>
  <c r="E96" i="32"/>
  <c r="J96" i="32" s="1"/>
  <c r="L96" i="32" s="1"/>
  <c r="N96" i="32" s="1"/>
  <c r="E111" i="32"/>
  <c r="J111" i="32" s="1"/>
  <c r="L111" i="32" s="1"/>
  <c r="N111" i="32" s="1"/>
  <c r="E102" i="32"/>
  <c r="J102" i="32" s="1"/>
  <c r="L102" i="32" s="1"/>
  <c r="N102" i="32" s="1"/>
  <c r="E257" i="32"/>
  <c r="J257" i="32" s="1"/>
  <c r="L257" i="32" s="1"/>
  <c r="N257" i="32" s="1"/>
  <c r="E211" i="32"/>
  <c r="J211" i="32" s="1"/>
  <c r="L211" i="32" s="1"/>
  <c r="N211" i="32" s="1"/>
  <c r="E133" i="32"/>
  <c r="J133" i="32" s="1"/>
  <c r="L133" i="32" s="1"/>
  <c r="N133" i="32" s="1"/>
  <c r="E239" i="32"/>
  <c r="J239" i="32" s="1"/>
  <c r="L239" i="32" s="1"/>
  <c r="N239" i="32" s="1"/>
  <c r="E217" i="32"/>
  <c r="J217" i="32" s="1"/>
  <c r="L217" i="32" s="1"/>
  <c r="N217" i="32" s="1"/>
  <c r="E103" i="32"/>
  <c r="J103" i="32" s="1"/>
  <c r="L103" i="32" s="1"/>
  <c r="N103" i="32" s="1"/>
  <c r="E175" i="32"/>
  <c r="J175" i="32" s="1"/>
  <c r="L175" i="32" s="1"/>
  <c r="N175" i="32" s="1"/>
  <c r="E242" i="32"/>
  <c r="J242" i="32" s="1"/>
  <c r="L242" i="32" s="1"/>
  <c r="N242" i="32" s="1"/>
  <c r="E263" i="32"/>
  <c r="J263" i="32" s="1"/>
  <c r="L263" i="32" s="1"/>
  <c r="N263" i="32" s="1"/>
  <c r="E98" i="32"/>
  <c r="J98" i="32" s="1"/>
  <c r="L98" i="32" s="1"/>
  <c r="N98" i="32" s="1"/>
  <c r="E163" i="32"/>
  <c r="J163" i="32" s="1"/>
  <c r="L163" i="32" s="1"/>
  <c r="N163" i="32" s="1"/>
  <c r="E134" i="32"/>
  <c r="J134" i="32" s="1"/>
  <c r="L134" i="32" s="1"/>
  <c r="N134" i="32" s="1"/>
  <c r="E223" i="32"/>
  <c r="J223" i="32" s="1"/>
  <c r="L223" i="32" s="1"/>
  <c r="N223" i="32" s="1"/>
  <c r="E201" i="32"/>
  <c r="J201" i="32" s="1"/>
  <c r="L201" i="32" s="1"/>
  <c r="N201" i="32" s="1"/>
  <c r="E254" i="32"/>
  <c r="J254" i="32" s="1"/>
  <c r="L254" i="32" s="1"/>
  <c r="N254" i="32" s="1"/>
  <c r="E216" i="32"/>
  <c r="J216" i="32" s="1"/>
  <c r="L216" i="32" s="1"/>
  <c r="N216" i="32" s="1"/>
  <c r="E225" i="32"/>
  <c r="J225" i="32" s="1"/>
  <c r="L225" i="32" s="1"/>
  <c r="N225" i="32" s="1"/>
  <c r="E179" i="32"/>
  <c r="J179" i="32" s="1"/>
  <c r="L179" i="32" s="1"/>
  <c r="N179" i="32" s="1"/>
  <c r="E264" i="32"/>
  <c r="J264" i="32" s="1"/>
  <c r="L264" i="32" s="1"/>
  <c r="N264" i="32" s="1"/>
  <c r="E207" i="32"/>
  <c r="J207" i="32" s="1"/>
  <c r="L207" i="32" s="1"/>
  <c r="N207" i="32" s="1"/>
  <c r="E185" i="32"/>
  <c r="J185" i="32" s="1"/>
  <c r="L185" i="32" s="1"/>
  <c r="N185" i="32" s="1"/>
  <c r="E197" i="32"/>
  <c r="J197" i="32" s="1"/>
  <c r="L197" i="32" s="1"/>
  <c r="N197" i="32" s="1"/>
  <c r="E122" i="32"/>
  <c r="J122" i="32" s="1"/>
  <c r="L122" i="32" s="1"/>
  <c r="N122" i="32" s="1"/>
  <c r="E152" i="32"/>
  <c r="J152" i="32" s="1"/>
  <c r="L152" i="32" s="1"/>
  <c r="N152" i="32" s="1"/>
  <c r="E231" i="32"/>
  <c r="J231" i="32" s="1"/>
  <c r="L231" i="32" s="1"/>
  <c r="N231" i="32" s="1"/>
  <c r="E144" i="32"/>
  <c r="J144" i="32" s="1"/>
  <c r="L144" i="32" s="1"/>
  <c r="N144" i="32" s="1"/>
  <c r="E142" i="32"/>
  <c r="J142" i="32" s="1"/>
  <c r="L142" i="32" s="1"/>
  <c r="N142" i="32" s="1"/>
  <c r="E256" i="32"/>
  <c r="J256" i="32" s="1"/>
  <c r="L256" i="32" s="1"/>
  <c r="N256" i="32" s="1"/>
  <c r="E191" i="32"/>
  <c r="J191" i="32" s="1"/>
  <c r="L191" i="32" s="1"/>
  <c r="N191" i="32" s="1"/>
  <c r="E226" i="32"/>
  <c r="J226" i="32" s="1"/>
  <c r="L226" i="32" s="1"/>
  <c r="N226" i="32" s="1"/>
  <c r="E215" i="32"/>
  <c r="J215" i="32" s="1"/>
  <c r="L215" i="32" s="1"/>
  <c r="N215" i="32" s="1"/>
  <c r="E229" i="32"/>
  <c r="J229" i="32" s="1"/>
  <c r="L229" i="32" s="1"/>
  <c r="N229" i="32" s="1"/>
  <c r="E193" i="32"/>
  <c r="J193" i="32" s="1"/>
  <c r="L193" i="32" s="1"/>
  <c r="N193" i="32" s="1"/>
  <c r="E147" i="32"/>
  <c r="J147" i="32" s="1"/>
  <c r="L147" i="32" s="1"/>
  <c r="N147" i="32" s="1"/>
  <c r="E128" i="32"/>
  <c r="J128" i="32" s="1"/>
  <c r="L128" i="32" s="1"/>
  <c r="N128" i="32" s="1"/>
  <c r="E143" i="32"/>
  <c r="J143" i="32" s="1"/>
  <c r="L143" i="32" s="1"/>
  <c r="N143" i="32" s="1"/>
  <c r="E210" i="32"/>
  <c r="J210" i="32" s="1"/>
  <c r="L210" i="32" s="1"/>
  <c r="N210" i="32" s="1"/>
  <c r="E247" i="32"/>
  <c r="J247" i="32" s="1"/>
  <c r="L247" i="32" s="1"/>
  <c r="N247" i="32" s="1"/>
  <c r="E178" i="32"/>
  <c r="J178" i="32" s="1"/>
  <c r="L178" i="32" s="1"/>
  <c r="N178" i="32" s="1"/>
  <c r="E131" i="32"/>
  <c r="J131" i="32" s="1"/>
  <c r="L131" i="32" s="1"/>
  <c r="N131" i="32" s="1"/>
  <c r="E167" i="32"/>
  <c r="J167" i="32" s="1"/>
  <c r="L167" i="32" s="1"/>
  <c r="N167" i="32" s="1"/>
  <c r="E241" i="32"/>
  <c r="J241" i="32" s="1"/>
  <c r="L241" i="32" s="1"/>
  <c r="N241" i="32" s="1"/>
  <c r="E110" i="32"/>
  <c r="J110" i="32" s="1"/>
  <c r="L110" i="32" s="1"/>
  <c r="N110" i="32" s="1"/>
  <c r="E190" i="32"/>
  <c r="J190" i="32" s="1"/>
  <c r="L190" i="32" s="1"/>
  <c r="N190" i="32" s="1"/>
  <c r="E141" i="32"/>
  <c r="J141" i="32" s="1"/>
  <c r="L141" i="32" s="1"/>
  <c r="N141" i="32" s="1"/>
  <c r="E219" i="32"/>
  <c r="J219" i="32" s="1"/>
  <c r="L219" i="32" s="1"/>
  <c r="N219" i="32" s="1"/>
  <c r="J95" i="32"/>
  <c r="L95" i="32" s="1"/>
  <c r="N95" i="32" s="1"/>
  <c r="E151" i="32"/>
  <c r="J151" i="32" s="1"/>
  <c r="L151" i="32" s="1"/>
  <c r="N151" i="32" s="1"/>
  <c r="E250" i="32"/>
  <c r="J250" i="32" s="1"/>
  <c r="L250" i="32" s="1"/>
  <c r="N250" i="32" s="1"/>
  <c r="E160" i="32"/>
  <c r="J160" i="32" s="1"/>
  <c r="L160" i="32" s="1"/>
  <c r="N160" i="32" s="1"/>
  <c r="E164" i="32"/>
  <c r="J164" i="32" s="1"/>
  <c r="L164" i="32" s="1"/>
  <c r="N164" i="32" s="1"/>
  <c r="E145" i="32"/>
  <c r="J145" i="32" s="1"/>
  <c r="L145" i="32" s="1"/>
  <c r="N145" i="32" s="1"/>
  <c r="E267" i="32"/>
  <c r="J267" i="32" s="1"/>
  <c r="L267" i="32" s="1"/>
  <c r="N267" i="32" s="1"/>
  <c r="E165" i="32"/>
  <c r="J165" i="32" s="1"/>
  <c r="L165" i="32" s="1"/>
  <c r="N165" i="32" s="1"/>
  <c r="E125" i="32"/>
  <c r="J125" i="32" s="1"/>
  <c r="L125" i="32" s="1"/>
  <c r="N125" i="32" s="1"/>
  <c r="E173" i="32"/>
  <c r="J173" i="32" s="1"/>
  <c r="L173" i="32" s="1"/>
  <c r="N173" i="32" s="1"/>
  <c r="E101" i="32"/>
  <c r="J101" i="32" s="1"/>
  <c r="L101" i="32" s="1"/>
  <c r="N101" i="32" s="1"/>
  <c r="E113" i="32"/>
  <c r="J113" i="32" s="1"/>
  <c r="L113" i="32" s="1"/>
  <c r="N113" i="32" s="1"/>
  <c r="E221" i="32"/>
  <c r="J221" i="32" s="1"/>
  <c r="L221" i="32" s="1"/>
  <c r="N221" i="32" s="1"/>
  <c r="E118" i="32"/>
  <c r="J118" i="32" s="1"/>
  <c r="L118" i="32" s="1"/>
  <c r="N118" i="32" s="1"/>
  <c r="E213" i="32"/>
  <c r="J213" i="32" s="1"/>
  <c r="L213" i="32" s="1"/>
  <c r="N213" i="32" s="1"/>
  <c r="E129" i="32"/>
  <c r="J129" i="32" s="1"/>
  <c r="L129" i="32" s="1"/>
  <c r="N129" i="32" s="1"/>
  <c r="E187" i="32"/>
  <c r="J187" i="32" s="1"/>
  <c r="L187" i="32" s="1"/>
  <c r="N187" i="32" s="1"/>
  <c r="E115" i="32"/>
  <c r="J115" i="32" s="1"/>
  <c r="L115" i="32" s="1"/>
  <c r="N115" i="32" s="1"/>
  <c r="E189" i="32"/>
  <c r="J189" i="32" s="1"/>
  <c r="L189" i="32" s="1"/>
  <c r="N189" i="32" s="1"/>
  <c r="E139" i="32"/>
  <c r="J139" i="32" s="1"/>
  <c r="L139" i="32" s="1"/>
  <c r="N139" i="32" s="1"/>
  <c r="E172" i="32"/>
  <c r="J172" i="32" s="1"/>
  <c r="L172" i="32" s="1"/>
  <c r="N172" i="32" s="1"/>
  <c r="E105" i="32"/>
  <c r="J105" i="32" s="1"/>
  <c r="L105" i="32" s="1"/>
  <c r="N105" i="32" s="1"/>
  <c r="E220" i="32"/>
  <c r="J220" i="32" s="1"/>
  <c r="L220" i="32" s="1"/>
  <c r="N220" i="32" s="1"/>
  <c r="E218" i="32"/>
  <c r="J218" i="32" s="1"/>
  <c r="L218" i="32" s="1"/>
  <c r="N218" i="32" s="1"/>
  <c r="E214" i="32"/>
  <c r="J214" i="32" s="1"/>
  <c r="L214" i="32" s="1"/>
  <c r="N214" i="32" s="1"/>
  <c r="E114" i="32"/>
  <c r="J114" i="32" s="1"/>
  <c r="L114" i="32" s="1"/>
  <c r="N114" i="32" s="1"/>
  <c r="E169" i="32"/>
  <c r="J169" i="32" s="1"/>
  <c r="L169" i="32" s="1"/>
  <c r="N169" i="32" s="1"/>
  <c r="E146" i="32"/>
  <c r="J146" i="32" s="1"/>
  <c r="L146" i="32" s="1"/>
  <c r="N146" i="32" s="1"/>
  <c r="E186" i="32"/>
  <c r="J186" i="32" s="1"/>
  <c r="L186" i="32" s="1"/>
  <c r="N186" i="32" s="1"/>
  <c r="E260" i="32"/>
  <c r="J260" i="32" s="1"/>
  <c r="L260" i="32" s="1"/>
  <c r="N260" i="32" s="1"/>
  <c r="E176" i="32"/>
  <c r="J176" i="32" s="1"/>
  <c r="L176" i="32" s="1"/>
  <c r="N176" i="32" s="1"/>
  <c r="E180" i="32"/>
  <c r="J180" i="32" s="1"/>
  <c r="L180" i="32" s="1"/>
  <c r="N180" i="32" s="1"/>
  <c r="E237" i="32"/>
  <c r="J237" i="32" s="1"/>
  <c r="L237" i="32" s="1"/>
  <c r="N237" i="32" s="1"/>
  <c r="E233" i="32"/>
  <c r="J233" i="32" s="1"/>
  <c r="L233" i="32" s="1"/>
  <c r="N233" i="32" s="1"/>
  <c r="E154" i="32"/>
  <c r="J154" i="32" s="1"/>
  <c r="L154" i="32" s="1"/>
  <c r="N154" i="32" s="1"/>
  <c r="E196" i="32"/>
  <c r="J196" i="32" s="1"/>
  <c r="L196" i="32" s="1"/>
  <c r="N196" i="32" s="1"/>
  <c r="E252" i="32"/>
  <c r="J252" i="32" s="1"/>
  <c r="L252" i="32" s="1"/>
  <c r="N252" i="32" s="1"/>
  <c r="E209" i="32"/>
  <c r="J209" i="32" s="1"/>
  <c r="L209" i="32" s="1"/>
  <c r="N209" i="32" s="1"/>
  <c r="E262" i="32"/>
  <c r="J262" i="32" s="1"/>
  <c r="L262" i="32" s="1"/>
  <c r="N262" i="32" s="1"/>
  <c r="E258" i="32"/>
  <c r="J258" i="32" s="1"/>
  <c r="L258" i="32" s="1"/>
  <c r="N258" i="32" s="1"/>
  <c r="E126" i="32"/>
  <c r="J126" i="32" s="1"/>
  <c r="L126" i="32" s="1"/>
  <c r="N126" i="32" s="1"/>
  <c r="E123" i="32"/>
  <c r="J123" i="32" s="1"/>
  <c r="L123" i="32" s="1"/>
  <c r="N123" i="32" s="1"/>
  <c r="E261" i="32"/>
  <c r="J261" i="32" s="1"/>
  <c r="L261" i="32" s="1"/>
  <c r="N261" i="32" s="1"/>
  <c r="E234" i="32"/>
  <c r="J234" i="32" s="1"/>
  <c r="L234" i="32" s="1"/>
  <c r="N234" i="32" s="1"/>
  <c r="E106" i="32"/>
  <c r="J106" i="32" s="1"/>
  <c r="L106" i="32" s="1"/>
  <c r="N106" i="32" s="1"/>
  <c r="E162" i="32"/>
  <c r="J162" i="32" s="1"/>
  <c r="L162" i="32" s="1"/>
  <c r="N162" i="32" s="1"/>
  <c r="E268" i="32"/>
  <c r="J268" i="32" s="1"/>
  <c r="L268" i="32" s="1"/>
  <c r="N268" i="32" s="1"/>
  <c r="E235" i="32"/>
  <c r="J235" i="32" s="1"/>
  <c r="L235" i="32" s="1"/>
  <c r="N235" i="32" s="1"/>
  <c r="E202" i="32"/>
  <c r="J202" i="32" s="1"/>
  <c r="L202" i="32" s="1"/>
  <c r="N202" i="32" s="1"/>
  <c r="E228" i="32"/>
  <c r="J228" i="32" s="1"/>
  <c r="L228" i="32" s="1"/>
  <c r="N228" i="32" s="1"/>
  <c r="E212" i="32"/>
  <c r="J212" i="32" s="1"/>
  <c r="L212" i="32" s="1"/>
  <c r="N212" i="32" s="1"/>
  <c r="E204" i="32"/>
  <c r="J204" i="32" s="1"/>
  <c r="L204" i="32" s="1"/>
  <c r="N204" i="32" s="1"/>
  <c r="E171" i="32"/>
  <c r="J171" i="32" s="1"/>
  <c r="L171" i="32" s="1"/>
  <c r="N171" i="32" s="1"/>
  <c r="E117" i="32"/>
  <c r="J117" i="32" s="1"/>
  <c r="L117" i="32" s="1"/>
  <c r="N117" i="32" s="1"/>
  <c r="E125" i="37"/>
  <c r="J125" i="37" s="1"/>
  <c r="L125" i="37" s="1"/>
  <c r="N125" i="37" s="1"/>
  <c r="E165" i="37"/>
  <c r="J165" i="37" s="1"/>
  <c r="L165" i="37" s="1"/>
  <c r="N165" i="37" s="1"/>
  <c r="E186" i="37"/>
  <c r="J186" i="37" s="1"/>
  <c r="L186" i="37" s="1"/>
  <c r="N186" i="37" s="1"/>
  <c r="E214" i="37"/>
  <c r="J214" i="37" s="1"/>
  <c r="L214" i="37" s="1"/>
  <c r="N214" i="37" s="1"/>
  <c r="E247" i="37"/>
  <c r="J247" i="37" s="1"/>
  <c r="L247" i="37" s="1"/>
  <c r="N247" i="37" s="1"/>
  <c r="E234" i="37"/>
  <c r="J234" i="37" s="1"/>
  <c r="L234" i="37" s="1"/>
  <c r="N234" i="37" s="1"/>
  <c r="E199" i="37"/>
  <c r="J199" i="37" s="1"/>
  <c r="L199" i="37" s="1"/>
  <c r="N199" i="37" s="1"/>
  <c r="E264" i="37"/>
  <c r="J264" i="37" s="1"/>
  <c r="L264" i="37" s="1"/>
  <c r="N264" i="37" s="1"/>
  <c r="E242" i="37"/>
  <c r="J242" i="37" s="1"/>
  <c r="L242" i="37" s="1"/>
  <c r="N242" i="37" s="1"/>
  <c r="E178" i="37"/>
  <c r="J178" i="37" s="1"/>
  <c r="L178" i="37" s="1"/>
  <c r="N178" i="37" s="1"/>
  <c r="E256" i="37"/>
  <c r="J256" i="37" s="1"/>
  <c r="L256" i="37" s="1"/>
  <c r="N256" i="37" s="1"/>
  <c r="E139" i="37"/>
  <c r="J139" i="37" s="1"/>
  <c r="L139" i="37" s="1"/>
  <c r="N139" i="37" s="1"/>
  <c r="E250" i="37"/>
  <c r="J250" i="37" s="1"/>
  <c r="L250" i="37" s="1"/>
  <c r="N250" i="37" s="1"/>
  <c r="E113" i="37"/>
  <c r="J113" i="37" s="1"/>
  <c r="L113" i="37" s="1"/>
  <c r="N113" i="37" s="1"/>
  <c r="E175" i="37"/>
  <c r="J175" i="37" s="1"/>
  <c r="L175" i="37" s="1"/>
  <c r="N175" i="37" s="1"/>
  <c r="E148" i="37"/>
  <c r="J148" i="37" s="1"/>
  <c r="L148" i="37" s="1"/>
  <c r="N148" i="37" s="1"/>
  <c r="E222" i="37"/>
  <c r="J222" i="37" s="1"/>
  <c r="L222" i="37" s="1"/>
  <c r="N222" i="37" s="1"/>
  <c r="E134" i="37"/>
  <c r="J134" i="37" s="1"/>
  <c r="L134" i="37" s="1"/>
  <c r="N134" i="37" s="1"/>
  <c r="E259" i="37"/>
  <c r="J259" i="37" s="1"/>
  <c r="L259" i="37" s="1"/>
  <c r="N259" i="37" s="1"/>
  <c r="E97" i="37"/>
  <c r="J97" i="37" s="1"/>
  <c r="L97" i="37" s="1"/>
  <c r="N97" i="37" s="1"/>
  <c r="E251" i="37"/>
  <c r="J251" i="37" s="1"/>
  <c r="L251" i="37" s="1"/>
  <c r="N251" i="37" s="1"/>
  <c r="E206" i="37"/>
  <c r="J206" i="37" s="1"/>
  <c r="L206" i="37" s="1"/>
  <c r="N206" i="37" s="1"/>
  <c r="E106" i="37"/>
  <c r="J106" i="37" s="1"/>
  <c r="L106" i="37" s="1"/>
  <c r="N106" i="37" s="1"/>
  <c r="E225" i="37"/>
  <c r="J225" i="37" s="1"/>
  <c r="L225" i="37" s="1"/>
  <c r="N225" i="37" s="1"/>
  <c r="E263" i="37"/>
  <c r="J263" i="37" s="1"/>
  <c r="L263" i="37" s="1"/>
  <c r="N263" i="37" s="1"/>
  <c r="E107" i="37"/>
  <c r="J107" i="37" s="1"/>
  <c r="L107" i="37" s="1"/>
  <c r="N107" i="37" s="1"/>
  <c r="E147" i="37"/>
  <c r="J147" i="37" s="1"/>
  <c r="L147" i="37" s="1"/>
  <c r="N147" i="37" s="1"/>
  <c r="E141" i="37"/>
  <c r="J141" i="37" s="1"/>
  <c r="L141" i="37" s="1"/>
  <c r="N141" i="37" s="1"/>
  <c r="E109" i="37"/>
  <c r="J109" i="37" s="1"/>
  <c r="L109" i="37" s="1"/>
  <c r="N109" i="37" s="1"/>
  <c r="E182" i="37"/>
  <c r="J182" i="37" s="1"/>
  <c r="L182" i="37" s="1"/>
  <c r="N182" i="37" s="1"/>
  <c r="E155" i="37"/>
  <c r="J155" i="37" s="1"/>
  <c r="L155" i="37" s="1"/>
  <c r="N155" i="37" s="1"/>
  <c r="E233" i="37"/>
  <c r="J233" i="37" s="1"/>
  <c r="L233" i="37" s="1"/>
  <c r="N233" i="37" s="1"/>
  <c r="E193" i="37"/>
  <c r="J193" i="37" s="1"/>
  <c r="L193" i="37" s="1"/>
  <c r="N193" i="37" s="1"/>
  <c r="E243" i="37"/>
  <c r="J243" i="37" s="1"/>
  <c r="L243" i="37" s="1"/>
  <c r="N243" i="37" s="1"/>
  <c r="E114" i="37"/>
  <c r="J114" i="37" s="1"/>
  <c r="L114" i="37" s="1"/>
  <c r="N114" i="37" s="1"/>
  <c r="E174" i="37"/>
  <c r="J174" i="37" s="1"/>
  <c r="L174" i="37" s="1"/>
  <c r="N174" i="37" s="1"/>
  <c r="E160" i="37"/>
  <c r="J160" i="37" s="1"/>
  <c r="L160" i="37" s="1"/>
  <c r="N160" i="37" s="1"/>
  <c r="E130" i="37"/>
  <c r="J130" i="37" s="1"/>
  <c r="L130" i="37" s="1"/>
  <c r="N130" i="37" s="1"/>
  <c r="E228" i="37"/>
  <c r="J228" i="37" s="1"/>
  <c r="L228" i="37" s="1"/>
  <c r="N228" i="37" s="1"/>
  <c r="E179" i="37"/>
  <c r="J179" i="37" s="1"/>
  <c r="L179" i="37" s="1"/>
  <c r="N179" i="37" s="1"/>
  <c r="E96" i="37"/>
  <c r="J96" i="37" s="1"/>
  <c r="L96" i="37" s="1"/>
  <c r="N96" i="37" s="1"/>
  <c r="E221" i="37"/>
  <c r="J221" i="37" s="1"/>
  <c r="L221" i="37" s="1"/>
  <c r="N221" i="37" s="1"/>
  <c r="E246" i="37"/>
  <c r="J246" i="37" s="1"/>
  <c r="L246" i="37" s="1"/>
  <c r="N246" i="37" s="1"/>
  <c r="E111" i="37"/>
  <c r="J111" i="37" s="1"/>
  <c r="L111" i="37" s="1"/>
  <c r="N111" i="37" s="1"/>
  <c r="E196" i="37"/>
  <c r="J196" i="37" s="1"/>
  <c r="L196" i="37" s="1"/>
  <c r="N196" i="37" s="1"/>
  <c r="E207" i="37"/>
  <c r="J207" i="37" s="1"/>
  <c r="L207" i="37" s="1"/>
  <c r="N207" i="37" s="1"/>
  <c r="E190" i="37"/>
  <c r="J190" i="37" s="1"/>
  <c r="L190" i="37" s="1"/>
  <c r="N190" i="37" s="1"/>
  <c r="E164" i="37"/>
  <c r="J164" i="37" s="1"/>
  <c r="L164" i="37" s="1"/>
  <c r="N164" i="37" s="1"/>
  <c r="E245" i="37"/>
  <c r="J245" i="37" s="1"/>
  <c r="L245" i="37" s="1"/>
  <c r="N245" i="37" s="1"/>
  <c r="E123" i="37"/>
  <c r="J123" i="37" s="1"/>
  <c r="L123" i="37" s="1"/>
  <c r="N123" i="37" s="1"/>
  <c r="E198" i="37"/>
  <c r="J198" i="37" s="1"/>
  <c r="L198" i="37" s="1"/>
  <c r="N198" i="37" s="1"/>
  <c r="E176" i="37"/>
  <c r="J176" i="37" s="1"/>
  <c r="L176" i="37" s="1"/>
  <c r="N176" i="37" s="1"/>
  <c r="E232" i="37"/>
  <c r="J232" i="37" s="1"/>
  <c r="L232" i="37" s="1"/>
  <c r="N232" i="37" s="1"/>
  <c r="E124" i="37"/>
  <c r="J124" i="37" s="1"/>
  <c r="L124" i="37" s="1"/>
  <c r="N124" i="37" s="1"/>
  <c r="E133" i="37"/>
  <c r="J133" i="37" s="1"/>
  <c r="L133" i="37" s="1"/>
  <c r="N133" i="37" s="1"/>
  <c r="E98" i="37"/>
  <c r="J98" i="37" s="1"/>
  <c r="L98" i="37" s="1"/>
  <c r="N98" i="37" s="1"/>
  <c r="E102" i="37"/>
  <c r="J102" i="37" s="1"/>
  <c r="L102" i="37" s="1"/>
  <c r="N102" i="37" s="1"/>
  <c r="E135" i="37"/>
  <c r="J135" i="37" s="1"/>
  <c r="L135" i="37" s="1"/>
  <c r="N135" i="37" s="1"/>
  <c r="E156" i="37"/>
  <c r="J156" i="37" s="1"/>
  <c r="L156" i="37" s="1"/>
  <c r="N156" i="37" s="1"/>
  <c r="E189" i="37"/>
  <c r="J189" i="37" s="1"/>
  <c r="L189" i="37" s="1"/>
  <c r="N189" i="37" s="1"/>
  <c r="E226" i="37"/>
  <c r="J226" i="37" s="1"/>
  <c r="L226" i="37" s="1"/>
  <c r="N226" i="37" s="1"/>
  <c r="E121" i="37"/>
  <c r="J121" i="37" s="1"/>
  <c r="L121" i="37" s="1"/>
  <c r="N121" i="37" s="1"/>
  <c r="E187" i="37"/>
  <c r="J187" i="37" s="1"/>
  <c r="L187" i="37" s="1"/>
  <c r="N187" i="37" s="1"/>
  <c r="E166" i="37"/>
  <c r="J166" i="37" s="1"/>
  <c r="L166" i="37" s="1"/>
  <c r="N166" i="37" s="1"/>
  <c r="E140" i="37"/>
  <c r="J140" i="37" s="1"/>
  <c r="L140" i="37" s="1"/>
  <c r="N140" i="37" s="1"/>
  <c r="E210" i="37"/>
  <c r="J210" i="37" s="1"/>
  <c r="L210" i="37" s="1"/>
  <c r="N210" i="37" s="1"/>
  <c r="E213" i="37"/>
  <c r="J213" i="37" s="1"/>
  <c r="L213" i="37" s="1"/>
  <c r="N213" i="37" s="1"/>
  <c r="E104" i="37"/>
  <c r="J104" i="37" s="1"/>
  <c r="L104" i="37" s="1"/>
  <c r="N104" i="37" s="1"/>
  <c r="E142" i="37"/>
  <c r="J142" i="37" s="1"/>
  <c r="L142" i="37" s="1"/>
  <c r="N142" i="37" s="1"/>
  <c r="E132" i="37"/>
  <c r="J132" i="37" s="1"/>
  <c r="L132" i="37" s="1"/>
  <c r="N132" i="37" s="1"/>
  <c r="E191" i="37"/>
  <c r="J191" i="37" s="1"/>
  <c r="L191" i="37" s="1"/>
  <c r="N191" i="37" s="1"/>
  <c r="E171" i="37"/>
  <c r="J171" i="37" s="1"/>
  <c r="L171" i="37" s="1"/>
  <c r="N171" i="37" s="1"/>
  <c r="E258" i="37"/>
  <c r="J258" i="37" s="1"/>
  <c r="L258" i="37" s="1"/>
  <c r="N258" i="37" s="1"/>
  <c r="E208" i="37"/>
  <c r="J208" i="37" s="1"/>
  <c r="L208" i="37" s="1"/>
  <c r="N208" i="37" s="1"/>
  <c r="E223" i="37"/>
  <c r="J223" i="37" s="1"/>
  <c r="L223" i="37" s="1"/>
  <c r="N223" i="37" s="1"/>
  <c r="E265" i="37"/>
  <c r="J265" i="37" s="1"/>
  <c r="L265" i="37" s="1"/>
  <c r="N265" i="37" s="1"/>
  <c r="E157" i="37"/>
  <c r="J157" i="37" s="1"/>
  <c r="L157" i="37" s="1"/>
  <c r="N157" i="37" s="1"/>
  <c r="E172" i="37"/>
  <c r="J172" i="37" s="1"/>
  <c r="L172" i="37" s="1"/>
  <c r="N172" i="37" s="1"/>
  <c r="E146" i="37"/>
  <c r="J146" i="37" s="1"/>
  <c r="L146" i="37" s="1"/>
  <c r="N146" i="37" s="1"/>
  <c r="E249" i="37"/>
  <c r="J249" i="37" s="1"/>
  <c r="L249" i="37" s="1"/>
  <c r="N249" i="37" s="1"/>
  <c r="E118" i="37"/>
  <c r="J118" i="37" s="1"/>
  <c r="L118" i="37" s="1"/>
  <c r="N118" i="37" s="1"/>
  <c r="E108" i="37"/>
  <c r="J108" i="37" s="1"/>
  <c r="L108" i="37" s="1"/>
  <c r="N108" i="37" s="1"/>
  <c r="E150" i="37"/>
  <c r="J150" i="37" s="1"/>
  <c r="L150" i="37" s="1"/>
  <c r="N150" i="37" s="1"/>
  <c r="E181" i="37"/>
  <c r="J181" i="37" s="1"/>
  <c r="L181" i="37" s="1"/>
  <c r="N181" i="37" s="1"/>
  <c r="E241" i="37"/>
  <c r="J241" i="37" s="1"/>
  <c r="L241" i="37" s="1"/>
  <c r="N241" i="37" s="1"/>
  <c r="E110" i="37"/>
  <c r="J110" i="37" s="1"/>
  <c r="L110" i="37" s="1"/>
  <c r="N110" i="37" s="1"/>
  <c r="E100" i="37"/>
  <c r="J100" i="37" s="1"/>
  <c r="L100" i="37" s="1"/>
  <c r="N100" i="37" s="1"/>
  <c r="E195" i="37"/>
  <c r="J195" i="37" s="1"/>
  <c r="L195" i="37" s="1"/>
  <c r="N195" i="37" s="1"/>
  <c r="E117" i="37"/>
  <c r="J117" i="37" s="1"/>
  <c r="L117" i="37" s="1"/>
  <c r="N117" i="37" s="1"/>
  <c r="E238" i="37"/>
  <c r="J238" i="37" s="1"/>
  <c r="L238" i="37" s="1"/>
  <c r="N238" i="37" s="1"/>
  <c r="E257" i="37"/>
  <c r="J257" i="37" s="1"/>
  <c r="L257" i="37" s="1"/>
  <c r="N257" i="37" s="1"/>
  <c r="E116" i="37"/>
  <c r="J116" i="37" s="1"/>
  <c r="L116" i="37" s="1"/>
  <c r="N116" i="37" s="1"/>
  <c r="E260" i="37"/>
  <c r="J260" i="37" s="1"/>
  <c r="L260" i="37" s="1"/>
  <c r="N260" i="37" s="1"/>
  <c r="E248" i="37"/>
  <c r="J248" i="37" s="1"/>
  <c r="L248" i="37" s="1"/>
  <c r="N248" i="37" s="1"/>
  <c r="E131" i="37"/>
  <c r="J131" i="37" s="1"/>
  <c r="L131" i="37" s="1"/>
  <c r="N131" i="37" s="1"/>
  <c r="E183" i="37"/>
  <c r="J183" i="37" s="1"/>
  <c r="L183" i="37" s="1"/>
  <c r="N183" i="37" s="1"/>
  <c r="E217" i="37"/>
  <c r="J217" i="37" s="1"/>
  <c r="L217" i="37" s="1"/>
  <c r="N217" i="37" s="1"/>
  <c r="E231" i="37"/>
  <c r="J231" i="37" s="1"/>
  <c r="L231" i="37" s="1"/>
  <c r="N231" i="37" s="1"/>
  <c r="E158" i="37"/>
  <c r="J158" i="37" s="1"/>
  <c r="L158" i="37" s="1"/>
  <c r="N158" i="37" s="1"/>
  <c r="E201" i="37"/>
  <c r="J201" i="37" s="1"/>
  <c r="L201" i="37" s="1"/>
  <c r="N201" i="37" s="1"/>
  <c r="E149" i="37"/>
  <c r="J149" i="37" s="1"/>
  <c r="L149" i="37" s="1"/>
  <c r="N149" i="37" s="1"/>
  <c r="E209" i="37"/>
  <c r="J209" i="37" s="1"/>
  <c r="L209" i="37" s="1"/>
  <c r="N209" i="37" s="1"/>
  <c r="E159" i="37"/>
  <c r="J159" i="37" s="1"/>
  <c r="L159" i="37" s="1"/>
  <c r="N159" i="37" s="1"/>
  <c r="E215" i="37"/>
  <c r="J215" i="37" s="1"/>
  <c r="L215" i="37" s="1"/>
  <c r="N215" i="37" s="1"/>
  <c r="E218" i="37"/>
  <c r="J218" i="37" s="1"/>
  <c r="L218" i="37" s="1"/>
  <c r="N218" i="37" s="1"/>
  <c r="E261" i="37"/>
  <c r="J261" i="37" s="1"/>
  <c r="L261" i="37" s="1"/>
  <c r="N261" i="37" s="1"/>
  <c r="E120" i="37"/>
  <c r="J120" i="37" s="1"/>
  <c r="L120" i="37" s="1"/>
  <c r="N120" i="37" s="1"/>
  <c r="E161" i="37"/>
  <c r="J161" i="37" s="1"/>
  <c r="L161" i="37" s="1"/>
  <c r="N161" i="37" s="1"/>
  <c r="E136" i="37"/>
  <c r="J136" i="37" s="1"/>
  <c r="L136" i="37" s="1"/>
  <c r="N136" i="37" s="1"/>
  <c r="E255" i="37"/>
  <c r="J255" i="37" s="1"/>
  <c r="L255" i="37" s="1"/>
  <c r="N255" i="37" s="1"/>
  <c r="E216" i="37"/>
  <c r="J216" i="37" s="1"/>
  <c r="L216" i="37" s="1"/>
  <c r="N216" i="37" s="1"/>
  <c r="E151" i="37"/>
  <c r="J151" i="37" s="1"/>
  <c r="L151" i="37" s="1"/>
  <c r="N151" i="37" s="1"/>
  <c r="E230" i="37"/>
  <c r="J230" i="37" s="1"/>
  <c r="L230" i="37" s="1"/>
  <c r="N230" i="37" s="1"/>
  <c r="E185" i="37"/>
  <c r="J185" i="37" s="1"/>
  <c r="L185" i="37" s="1"/>
  <c r="N185" i="37" s="1"/>
  <c r="E211" i="37"/>
  <c r="J211" i="37" s="1"/>
  <c r="L211" i="37" s="1"/>
  <c r="N211" i="37" s="1"/>
  <c r="E129" i="37"/>
  <c r="J129" i="37" s="1"/>
  <c r="L129" i="37" s="1"/>
  <c r="N129" i="37" s="1"/>
  <c r="E266" i="37"/>
  <c r="J266" i="37" s="1"/>
  <c r="L266" i="37" s="1"/>
  <c r="N266" i="37" s="1"/>
  <c r="E240" i="37"/>
  <c r="J240" i="37" s="1"/>
  <c r="L240" i="37" s="1"/>
  <c r="N240" i="37" s="1"/>
  <c r="E177" i="37"/>
  <c r="J177" i="37" s="1"/>
  <c r="L177" i="37" s="1"/>
  <c r="N177" i="37" s="1"/>
  <c r="E202" i="37"/>
  <c r="J202" i="37" s="1"/>
  <c r="L202" i="37" s="1"/>
  <c r="N202" i="37" s="1"/>
  <c r="E145" i="37"/>
  <c r="J145" i="37" s="1"/>
  <c r="L145" i="37" s="1"/>
  <c r="N145" i="37" s="1"/>
  <c r="E128" i="37"/>
  <c r="J128" i="37" s="1"/>
  <c r="L128" i="37" s="1"/>
  <c r="N128" i="37" s="1"/>
  <c r="E229" i="37"/>
  <c r="J229" i="37" s="1"/>
  <c r="L229" i="37" s="1"/>
  <c r="N229" i="37" s="1"/>
  <c r="E103" i="37"/>
  <c r="J103" i="37" s="1"/>
  <c r="L103" i="37" s="1"/>
  <c r="N103" i="37" s="1"/>
  <c r="E252" i="37"/>
  <c r="J252" i="37" s="1"/>
  <c r="L252" i="37" s="1"/>
  <c r="N252" i="37" s="1"/>
  <c r="E101" i="37"/>
  <c r="J101" i="37" s="1"/>
  <c r="L101" i="37" s="1"/>
  <c r="N101" i="37" s="1"/>
  <c r="E167" i="37"/>
  <c r="J167" i="37" s="1"/>
  <c r="L167" i="37" s="1"/>
  <c r="N167" i="37" s="1"/>
  <c r="E219" i="37"/>
  <c r="J219" i="37" s="1"/>
  <c r="L219" i="37" s="1"/>
  <c r="N219" i="37" s="1"/>
  <c r="E192" i="37"/>
  <c r="J192" i="37" s="1"/>
  <c r="L192" i="37" s="1"/>
  <c r="N192" i="37" s="1"/>
  <c r="E115" i="37"/>
  <c r="J115" i="37" s="1"/>
  <c r="L115" i="37" s="1"/>
  <c r="N115" i="37" s="1"/>
  <c r="E153" i="37"/>
  <c r="J153" i="37" s="1"/>
  <c r="L153" i="37" s="1"/>
  <c r="N153" i="37" s="1"/>
  <c r="E170" i="37"/>
  <c r="J170" i="37" s="1"/>
  <c r="L170" i="37" s="1"/>
  <c r="N170" i="37" s="1"/>
  <c r="E162" i="37"/>
  <c r="J162" i="37" s="1"/>
  <c r="L162" i="37" s="1"/>
  <c r="N162" i="37" s="1"/>
  <c r="J95" i="37"/>
  <c r="L95" i="37" s="1"/>
  <c r="N95" i="37" s="1"/>
  <c r="E254" i="37"/>
  <c r="J254" i="37" s="1"/>
  <c r="L254" i="37" s="1"/>
  <c r="N254" i="37" s="1"/>
  <c r="E268" i="37"/>
  <c r="J268" i="37" s="1"/>
  <c r="L268" i="37" s="1"/>
  <c r="N268" i="37" s="1"/>
  <c r="E154" i="37"/>
  <c r="J154" i="37" s="1"/>
  <c r="L154" i="37" s="1"/>
  <c r="N154" i="37" s="1"/>
  <c r="E262" i="37"/>
  <c r="J262" i="37" s="1"/>
  <c r="L262" i="37" s="1"/>
  <c r="N262" i="37" s="1"/>
  <c r="E169" i="37"/>
  <c r="J169" i="37" s="1"/>
  <c r="L169" i="37" s="1"/>
  <c r="N169" i="37" s="1"/>
  <c r="E180" i="37"/>
  <c r="J180" i="37" s="1"/>
  <c r="L180" i="37" s="1"/>
  <c r="N180" i="37" s="1"/>
  <c r="E224" i="37"/>
  <c r="J224" i="37" s="1"/>
  <c r="L224" i="37" s="1"/>
  <c r="N224" i="37" s="1"/>
  <c r="E137" i="37"/>
  <c r="J137" i="37" s="1"/>
  <c r="L137" i="37" s="1"/>
  <c r="N137" i="37" s="1"/>
  <c r="E126" i="37"/>
  <c r="J126" i="37" s="1"/>
  <c r="L126" i="37" s="1"/>
  <c r="N126" i="37" s="1"/>
  <c r="E138" i="37"/>
  <c r="J138" i="37" s="1"/>
  <c r="L138" i="37" s="1"/>
  <c r="N138" i="37" s="1"/>
  <c r="E253" i="37"/>
  <c r="J253" i="37" s="1"/>
  <c r="L253" i="37" s="1"/>
  <c r="N253" i="37" s="1"/>
  <c r="E122" i="37"/>
  <c r="J122" i="37" s="1"/>
  <c r="L122" i="37" s="1"/>
  <c r="N122" i="37" s="1"/>
  <c r="E112" i="37"/>
  <c r="J112" i="37" s="1"/>
  <c r="L112" i="37" s="1"/>
  <c r="N112" i="37" s="1"/>
  <c r="E188" i="37"/>
  <c r="J188" i="37" s="1"/>
  <c r="L188" i="37" s="1"/>
  <c r="N188" i="37" s="1"/>
  <c r="E212" i="37"/>
  <c r="J212" i="37" s="1"/>
  <c r="L212" i="37" s="1"/>
  <c r="N212" i="37" s="1"/>
  <c r="E267" i="37"/>
  <c r="J267" i="37" s="1"/>
  <c r="L267" i="37" s="1"/>
  <c r="N267" i="37" s="1"/>
  <c r="E200" i="37"/>
  <c r="J200" i="37" s="1"/>
  <c r="L200" i="37" s="1"/>
  <c r="N200" i="37" s="1"/>
  <c r="E194" i="37"/>
  <c r="J194" i="37" s="1"/>
  <c r="L194" i="37" s="1"/>
  <c r="N194" i="37" s="1"/>
  <c r="E163" i="37"/>
  <c r="J163" i="37" s="1"/>
  <c r="L163" i="37" s="1"/>
  <c r="N163" i="37" s="1"/>
  <c r="E239" i="37"/>
  <c r="J239" i="37" s="1"/>
  <c r="L239" i="37" s="1"/>
  <c r="N239" i="37" s="1"/>
  <c r="E235" i="37"/>
  <c r="J235" i="37" s="1"/>
  <c r="L235" i="37" s="1"/>
  <c r="N235" i="37" s="1"/>
  <c r="E173" i="37"/>
  <c r="J173" i="37" s="1"/>
  <c r="L173" i="37" s="1"/>
  <c r="N173" i="37" s="1"/>
  <c r="E143" i="37"/>
  <c r="J143" i="37" s="1"/>
  <c r="L143" i="37" s="1"/>
  <c r="N143" i="37" s="1"/>
  <c r="E105" i="37"/>
  <c r="J105" i="37" s="1"/>
  <c r="L105" i="37" s="1"/>
  <c r="N105" i="37" s="1"/>
  <c r="E237" i="37"/>
  <c r="J237" i="37" s="1"/>
  <c r="L237" i="37" s="1"/>
  <c r="N237" i="37" s="1"/>
  <c r="E197" i="37"/>
  <c r="J197" i="37" s="1"/>
  <c r="L197" i="37" s="1"/>
  <c r="N197" i="37" s="1"/>
  <c r="E244" i="37"/>
  <c r="J244" i="37" s="1"/>
  <c r="L244" i="37" s="1"/>
  <c r="N244" i="37" s="1"/>
  <c r="E184" i="37"/>
  <c r="J184" i="37" s="1"/>
  <c r="L184" i="37" s="1"/>
  <c r="N184" i="37" s="1"/>
  <c r="E227" i="37"/>
  <c r="J227" i="37" s="1"/>
  <c r="L227" i="37" s="1"/>
  <c r="N227" i="37" s="1"/>
  <c r="E127" i="37"/>
  <c r="J127" i="37" s="1"/>
  <c r="L127" i="37" s="1"/>
  <c r="N127" i="37" s="1"/>
  <c r="E220" i="37"/>
  <c r="J220" i="37" s="1"/>
  <c r="L220" i="37" s="1"/>
  <c r="N220" i="37" s="1"/>
  <c r="E203" i="37"/>
  <c r="J203" i="37" s="1"/>
  <c r="L203" i="37" s="1"/>
  <c r="N203" i="37" s="1"/>
  <c r="E205" i="37"/>
  <c r="J205" i="37" s="1"/>
  <c r="L205" i="37" s="1"/>
  <c r="N205" i="37" s="1"/>
  <c r="E99" i="37"/>
  <c r="J99" i="37" s="1"/>
  <c r="L99" i="37" s="1"/>
  <c r="N99" i="37" s="1"/>
  <c r="E152" i="37"/>
  <c r="J152" i="37" s="1"/>
  <c r="L152" i="37" s="1"/>
  <c r="N152" i="37" s="1"/>
  <c r="E204" i="37"/>
  <c r="J204" i="37" s="1"/>
  <c r="L204" i="37" s="1"/>
  <c r="N204" i="37" s="1"/>
  <c r="E144" i="37"/>
  <c r="J144" i="37" s="1"/>
  <c r="L144" i="37" s="1"/>
  <c r="N144" i="37" s="1"/>
  <c r="E119" i="37"/>
  <c r="J119" i="37" s="1"/>
  <c r="L119" i="37" s="1"/>
  <c r="N119" i="37" s="1"/>
  <c r="E168" i="37"/>
  <c r="J168" i="37" s="1"/>
  <c r="L168" i="37" s="1"/>
  <c r="N168" i="37" s="1"/>
  <c r="E236" i="37"/>
  <c r="J236" i="37" s="1"/>
  <c r="L236" i="37" s="1"/>
  <c r="N236" i="37" s="1"/>
  <c r="E116" i="23"/>
  <c r="J116" i="23" s="1"/>
  <c r="L116" i="23" s="1"/>
  <c r="N116" i="23" s="1"/>
  <c r="E258" i="23"/>
  <c r="J258" i="23" s="1"/>
  <c r="L258" i="23" s="1"/>
  <c r="N258" i="23" s="1"/>
  <c r="E240" i="23"/>
  <c r="J240" i="23" s="1"/>
  <c r="L240" i="23" s="1"/>
  <c r="N240" i="23" s="1"/>
  <c r="E106" i="23"/>
  <c r="J106" i="23" s="1"/>
  <c r="L106" i="23" s="1"/>
  <c r="N106" i="23" s="1"/>
  <c r="E228" i="23"/>
  <c r="J228" i="23" s="1"/>
  <c r="L228" i="23" s="1"/>
  <c r="N228" i="23" s="1"/>
  <c r="E229" i="23"/>
  <c r="J229" i="23" s="1"/>
  <c r="L229" i="23" s="1"/>
  <c r="N229" i="23" s="1"/>
  <c r="E211" i="23"/>
  <c r="J211" i="23" s="1"/>
  <c r="L211" i="23" s="1"/>
  <c r="N211" i="23" s="1"/>
  <c r="E101" i="23"/>
  <c r="J101" i="23" s="1"/>
  <c r="L101" i="23" s="1"/>
  <c r="N101" i="23" s="1"/>
  <c r="E189" i="23"/>
  <c r="J189" i="23" s="1"/>
  <c r="L189" i="23" s="1"/>
  <c r="N189" i="23" s="1"/>
  <c r="E112" i="23"/>
  <c r="J112" i="23" s="1"/>
  <c r="L112" i="23" s="1"/>
  <c r="N112" i="23" s="1"/>
  <c r="E264" i="23"/>
  <c r="J264" i="23" s="1"/>
  <c r="L264" i="23" s="1"/>
  <c r="N264" i="23" s="1"/>
  <c r="E130" i="23"/>
  <c r="J130" i="23" s="1"/>
  <c r="L130" i="23" s="1"/>
  <c r="N130" i="23" s="1"/>
  <c r="E230" i="23"/>
  <c r="J230" i="23" s="1"/>
  <c r="L230" i="23" s="1"/>
  <c r="N230" i="23" s="1"/>
  <c r="E210" i="23"/>
  <c r="J210" i="23" s="1"/>
  <c r="L210" i="23" s="1"/>
  <c r="N210" i="23" s="1"/>
  <c r="E192" i="23"/>
  <c r="J192" i="23" s="1"/>
  <c r="L192" i="23" s="1"/>
  <c r="N192" i="23" s="1"/>
  <c r="E123" i="23"/>
  <c r="J123" i="23" s="1"/>
  <c r="L123" i="23" s="1"/>
  <c r="N123" i="23" s="1"/>
  <c r="E223" i="23"/>
  <c r="J223" i="23" s="1"/>
  <c r="L223" i="23" s="1"/>
  <c r="N223" i="23" s="1"/>
  <c r="E113" i="23"/>
  <c r="J113" i="23" s="1"/>
  <c r="L113" i="23" s="1"/>
  <c r="N113" i="23" s="1"/>
  <c r="E212" i="23"/>
  <c r="J212" i="23" s="1"/>
  <c r="L212" i="23" s="1"/>
  <c r="N212" i="23" s="1"/>
  <c r="E174" i="23"/>
  <c r="J174" i="23" s="1"/>
  <c r="L174" i="23" s="1"/>
  <c r="N174" i="23" s="1"/>
  <c r="E156" i="23"/>
  <c r="J156" i="23" s="1"/>
  <c r="L156" i="23" s="1"/>
  <c r="N156" i="23" s="1"/>
  <c r="J100" i="23"/>
  <c r="L100" i="23" s="1"/>
  <c r="N100" i="23" s="1"/>
  <c r="E107" i="23"/>
  <c r="J107" i="23" s="1"/>
  <c r="L107" i="23" s="1"/>
  <c r="N107" i="23" s="1"/>
  <c r="E226" i="23"/>
  <c r="J226" i="23" s="1"/>
  <c r="L226" i="23" s="1"/>
  <c r="N226" i="23" s="1"/>
  <c r="E208" i="23"/>
  <c r="J208" i="23" s="1"/>
  <c r="L208" i="23" s="1"/>
  <c r="N208" i="23" s="1"/>
  <c r="E139" i="23"/>
  <c r="J139" i="23" s="1"/>
  <c r="L139" i="23" s="1"/>
  <c r="N139" i="23" s="1"/>
  <c r="E164" i="23"/>
  <c r="J164" i="23" s="1"/>
  <c r="L164" i="23" s="1"/>
  <c r="N164" i="23" s="1"/>
  <c r="E142" i="23"/>
  <c r="J142" i="23" s="1"/>
  <c r="L142" i="23" s="1"/>
  <c r="N142" i="23" s="1"/>
  <c r="E179" i="23"/>
  <c r="J179" i="23" s="1"/>
  <c r="L179" i="23" s="1"/>
  <c r="N179" i="23" s="1"/>
  <c r="E241" i="23"/>
  <c r="J241" i="23" s="1"/>
  <c r="L241" i="23" s="1"/>
  <c r="N241" i="23" s="1"/>
  <c r="E126" i="23"/>
  <c r="J126" i="23" s="1"/>
  <c r="L126" i="23" s="1"/>
  <c r="N126" i="23" s="1"/>
  <c r="E250" i="23"/>
  <c r="J250" i="23" s="1"/>
  <c r="L250" i="23" s="1"/>
  <c r="N250" i="23" s="1"/>
  <c r="E232" i="23"/>
  <c r="J232" i="23" s="1"/>
  <c r="L232" i="23" s="1"/>
  <c r="N232" i="23" s="1"/>
  <c r="E217" i="23"/>
  <c r="J217" i="23" s="1"/>
  <c r="L217" i="23" s="1"/>
  <c r="N217" i="23" s="1"/>
  <c r="E251" i="23"/>
  <c r="J251" i="23" s="1"/>
  <c r="L251" i="23" s="1"/>
  <c r="N251" i="23" s="1"/>
  <c r="E178" i="23"/>
  <c r="J178" i="23" s="1"/>
  <c r="L178" i="23" s="1"/>
  <c r="N178" i="23" s="1"/>
  <c r="E160" i="23"/>
  <c r="J160" i="23" s="1"/>
  <c r="L160" i="23" s="1"/>
  <c r="N160" i="23" s="1"/>
  <c r="E269" i="23"/>
  <c r="J269" i="23" s="1"/>
  <c r="L269" i="23" s="1"/>
  <c r="N269" i="23" s="1"/>
  <c r="E191" i="23"/>
  <c r="J191" i="23" s="1"/>
  <c r="L191" i="23" s="1"/>
  <c r="N191" i="23" s="1"/>
  <c r="E265" i="23"/>
  <c r="J265" i="23" s="1"/>
  <c r="L265" i="23" s="1"/>
  <c r="N265" i="23" s="1"/>
  <c r="E109" i="23"/>
  <c r="J109" i="23" s="1"/>
  <c r="L109" i="23" s="1"/>
  <c r="N109" i="23" s="1"/>
  <c r="E259" i="23"/>
  <c r="J259" i="23" s="1"/>
  <c r="L259" i="23" s="1"/>
  <c r="N259" i="23" s="1"/>
  <c r="E149" i="23"/>
  <c r="J149" i="23" s="1"/>
  <c r="L149" i="23" s="1"/>
  <c r="N149" i="23" s="1"/>
  <c r="E132" i="23"/>
  <c r="J132" i="23" s="1"/>
  <c r="L132" i="23" s="1"/>
  <c r="N132" i="23" s="1"/>
  <c r="E194" i="23"/>
  <c r="J194" i="23" s="1"/>
  <c r="L194" i="23" s="1"/>
  <c r="N194" i="23" s="1"/>
  <c r="E176" i="23"/>
  <c r="J176" i="23" s="1"/>
  <c r="L176" i="23" s="1"/>
  <c r="N176" i="23" s="1"/>
  <c r="E104" i="23"/>
  <c r="J104" i="23" s="1"/>
  <c r="L104" i="23" s="1"/>
  <c r="N104" i="23" s="1"/>
  <c r="E125" i="23"/>
  <c r="J125" i="23" s="1"/>
  <c r="L125" i="23" s="1"/>
  <c r="N125" i="23" s="1"/>
  <c r="E245" i="23"/>
  <c r="J245" i="23" s="1"/>
  <c r="L245" i="23" s="1"/>
  <c r="N245" i="23" s="1"/>
  <c r="E268" i="23"/>
  <c r="J268" i="23" s="1"/>
  <c r="L268" i="23" s="1"/>
  <c r="N268" i="23" s="1"/>
  <c r="E134" i="23"/>
  <c r="J134" i="23" s="1"/>
  <c r="L134" i="23" s="1"/>
  <c r="N134" i="23" s="1"/>
  <c r="E193" i="23"/>
  <c r="J193" i="23" s="1"/>
  <c r="L193" i="23" s="1"/>
  <c r="N193" i="23" s="1"/>
  <c r="E218" i="23"/>
  <c r="J218" i="23" s="1"/>
  <c r="L218" i="23" s="1"/>
  <c r="N218" i="23" s="1"/>
  <c r="E200" i="23"/>
  <c r="J200" i="23" s="1"/>
  <c r="L200" i="23" s="1"/>
  <c r="N200" i="23" s="1"/>
  <c r="E131" i="23"/>
  <c r="J131" i="23" s="1"/>
  <c r="L131" i="23" s="1"/>
  <c r="N131" i="23" s="1"/>
  <c r="E244" i="23"/>
  <c r="J244" i="23" s="1"/>
  <c r="L244" i="23" s="1"/>
  <c r="N244" i="23" s="1"/>
  <c r="E263" i="23"/>
  <c r="J263" i="23" s="1"/>
  <c r="L263" i="23" s="1"/>
  <c r="N263" i="23" s="1"/>
  <c r="E173" i="23"/>
  <c r="J173" i="23" s="1"/>
  <c r="L173" i="23" s="1"/>
  <c r="N173" i="23" s="1"/>
  <c r="E177" i="23"/>
  <c r="J177" i="23" s="1"/>
  <c r="L177" i="23" s="1"/>
  <c r="N177" i="23" s="1"/>
  <c r="E159" i="23"/>
  <c r="J159" i="23" s="1"/>
  <c r="L159" i="23" s="1"/>
  <c r="N159" i="23" s="1"/>
  <c r="E146" i="23"/>
  <c r="J146" i="23" s="1"/>
  <c r="L146" i="23" s="1"/>
  <c r="N146" i="23" s="1"/>
  <c r="E143" i="23"/>
  <c r="J143" i="23" s="1"/>
  <c r="L143" i="23" s="1"/>
  <c r="N143" i="23" s="1"/>
  <c r="E227" i="23"/>
  <c r="J227" i="23" s="1"/>
  <c r="L227" i="23" s="1"/>
  <c r="N227" i="23" s="1"/>
  <c r="E117" i="23"/>
  <c r="J117" i="23" s="1"/>
  <c r="L117" i="23" s="1"/>
  <c r="N117" i="23" s="1"/>
  <c r="E213" i="23"/>
  <c r="J213" i="23" s="1"/>
  <c r="L213" i="23" s="1"/>
  <c r="N213" i="23" s="1"/>
  <c r="E124" i="23"/>
  <c r="J124" i="23" s="1"/>
  <c r="L124" i="23" s="1"/>
  <c r="N124" i="23" s="1"/>
  <c r="E247" i="23"/>
  <c r="J247" i="23" s="1"/>
  <c r="L247" i="23" s="1"/>
  <c r="N247" i="23" s="1"/>
  <c r="E137" i="23"/>
  <c r="J137" i="23" s="1"/>
  <c r="L137" i="23" s="1"/>
  <c r="N137" i="23" s="1"/>
  <c r="E246" i="23"/>
  <c r="J246" i="23" s="1"/>
  <c r="L246" i="23" s="1"/>
  <c r="N246" i="23" s="1"/>
  <c r="E127" i="23"/>
  <c r="J127" i="23" s="1"/>
  <c r="L127" i="23" s="1"/>
  <c r="N127" i="23" s="1"/>
  <c r="E222" i="23"/>
  <c r="J222" i="23" s="1"/>
  <c r="L222" i="23" s="1"/>
  <c r="N222" i="23" s="1"/>
  <c r="E204" i="23"/>
  <c r="J204" i="23" s="1"/>
  <c r="L204" i="23" s="1"/>
  <c r="N204" i="23" s="1"/>
  <c r="E135" i="23"/>
  <c r="J135" i="23" s="1"/>
  <c r="L135" i="23" s="1"/>
  <c r="N135" i="23" s="1"/>
  <c r="E187" i="23"/>
  <c r="J187" i="23" s="1"/>
  <c r="L187" i="23" s="1"/>
  <c r="N187" i="23" s="1"/>
  <c r="E271" i="23"/>
  <c r="J271" i="23" s="1"/>
  <c r="L271" i="23" s="1"/>
  <c r="N271" i="23" s="1"/>
  <c r="E201" i="23"/>
  <c r="J201" i="23" s="1"/>
  <c r="L201" i="23" s="1"/>
  <c r="N201" i="23" s="1"/>
  <c r="E235" i="23"/>
  <c r="J235" i="23" s="1"/>
  <c r="L235" i="23" s="1"/>
  <c r="N235" i="23" s="1"/>
  <c r="E110" i="23"/>
  <c r="J110" i="23" s="1"/>
  <c r="L110" i="23" s="1"/>
  <c r="N110" i="23" s="1"/>
  <c r="E199" i="23"/>
  <c r="J199" i="23" s="1"/>
  <c r="L199" i="23" s="1"/>
  <c r="N199" i="23" s="1"/>
  <c r="E153" i="23"/>
  <c r="J153" i="23" s="1"/>
  <c r="L153" i="23" s="1"/>
  <c r="N153" i="23" s="1"/>
  <c r="E234" i="23"/>
  <c r="J234" i="23" s="1"/>
  <c r="L234" i="23" s="1"/>
  <c r="N234" i="23" s="1"/>
  <c r="E216" i="23"/>
  <c r="J216" i="23" s="1"/>
  <c r="L216" i="23" s="1"/>
  <c r="N216" i="23" s="1"/>
  <c r="E147" i="23"/>
  <c r="J147" i="23" s="1"/>
  <c r="L147" i="23" s="1"/>
  <c r="N147" i="23" s="1"/>
  <c r="E157" i="23"/>
  <c r="J157" i="23" s="1"/>
  <c r="L157" i="23" s="1"/>
  <c r="N157" i="23" s="1"/>
  <c r="E163" i="23"/>
  <c r="J163" i="23" s="1"/>
  <c r="L163" i="23" s="1"/>
  <c r="N163" i="23" s="1"/>
  <c r="E150" i="23"/>
  <c r="J150" i="23" s="1"/>
  <c r="L150" i="23" s="1"/>
  <c r="N150" i="23" s="1"/>
  <c r="E120" i="23"/>
  <c r="J120" i="23" s="1"/>
  <c r="L120" i="23" s="1"/>
  <c r="N120" i="23" s="1"/>
  <c r="E128" i="23"/>
  <c r="J128" i="23" s="1"/>
  <c r="L128" i="23" s="1"/>
  <c r="N128" i="23" s="1"/>
  <c r="E183" i="23"/>
  <c r="J183" i="23" s="1"/>
  <c r="L183" i="23" s="1"/>
  <c r="N183" i="23" s="1"/>
  <c r="E249" i="23"/>
  <c r="J249" i="23" s="1"/>
  <c r="L249" i="23" s="1"/>
  <c r="N249" i="23" s="1"/>
  <c r="E203" i="23"/>
  <c r="J203" i="23" s="1"/>
  <c r="L203" i="23" s="1"/>
  <c r="N203" i="23" s="1"/>
  <c r="E166" i="23"/>
  <c r="J166" i="23" s="1"/>
  <c r="L166" i="23" s="1"/>
  <c r="N166" i="23" s="1"/>
  <c r="E158" i="23"/>
  <c r="J158" i="23" s="1"/>
  <c r="L158" i="23" s="1"/>
  <c r="N158" i="23" s="1"/>
  <c r="E233" i="23"/>
  <c r="J233" i="23" s="1"/>
  <c r="L233" i="23" s="1"/>
  <c r="N233" i="23" s="1"/>
  <c r="E214" i="23"/>
  <c r="J214" i="23" s="1"/>
  <c r="L214" i="23" s="1"/>
  <c r="N214" i="23" s="1"/>
  <c r="E257" i="23"/>
  <c r="J257" i="23" s="1"/>
  <c r="L257" i="23" s="1"/>
  <c r="N257" i="23" s="1"/>
  <c r="E207" i="23"/>
  <c r="J207" i="23" s="1"/>
  <c r="L207" i="23" s="1"/>
  <c r="N207" i="23" s="1"/>
  <c r="E237" i="23"/>
  <c r="J237" i="23" s="1"/>
  <c r="L237" i="23" s="1"/>
  <c r="N237" i="23" s="1"/>
  <c r="E205" i="23"/>
  <c r="J205" i="23" s="1"/>
  <c r="L205" i="23" s="1"/>
  <c r="N205" i="23" s="1"/>
  <c r="E148" i="23"/>
  <c r="J148" i="23" s="1"/>
  <c r="L148" i="23" s="1"/>
  <c r="N148" i="23" s="1"/>
  <c r="E256" i="23"/>
  <c r="J256" i="23" s="1"/>
  <c r="L256" i="23" s="1"/>
  <c r="N256" i="23" s="1"/>
  <c r="E122" i="23"/>
  <c r="J122" i="23" s="1"/>
  <c r="L122" i="23" s="1"/>
  <c r="N122" i="23" s="1"/>
  <c r="E170" i="23"/>
  <c r="J170" i="23" s="1"/>
  <c r="L170" i="23" s="1"/>
  <c r="N170" i="23" s="1"/>
  <c r="E152" i="23"/>
  <c r="J152" i="23" s="1"/>
  <c r="L152" i="23" s="1"/>
  <c r="N152" i="23" s="1"/>
  <c r="E136" i="23"/>
  <c r="J136" i="23" s="1"/>
  <c r="L136" i="23" s="1"/>
  <c r="N136" i="23" s="1"/>
  <c r="E238" i="23"/>
  <c r="J238" i="23" s="1"/>
  <c r="L238" i="23" s="1"/>
  <c r="N238" i="23" s="1"/>
  <c r="E220" i="23"/>
  <c r="J220" i="23" s="1"/>
  <c r="L220" i="23" s="1"/>
  <c r="N220" i="23" s="1"/>
  <c r="E151" i="23"/>
  <c r="J151" i="23" s="1"/>
  <c r="L151" i="23" s="1"/>
  <c r="N151" i="23" s="1"/>
  <c r="E144" i="23"/>
  <c r="J144" i="23" s="1"/>
  <c r="L144" i="23" s="1"/>
  <c r="N144" i="23" s="1"/>
  <c r="E272" i="23"/>
  <c r="J272" i="23" s="1"/>
  <c r="L272" i="23" s="1"/>
  <c r="N272" i="23" s="1"/>
  <c r="E262" i="23"/>
  <c r="J262" i="23" s="1"/>
  <c r="L262" i="23" s="1"/>
  <c r="N262" i="23" s="1"/>
  <c r="E102" i="23"/>
  <c r="J102" i="23" s="1"/>
  <c r="L102" i="23" s="1"/>
  <c r="N102" i="23" s="1"/>
  <c r="E175" i="23"/>
  <c r="J175" i="23" s="1"/>
  <c r="L175" i="23" s="1"/>
  <c r="N175" i="23" s="1"/>
  <c r="E182" i="23"/>
  <c r="J182" i="23" s="1"/>
  <c r="L182" i="23" s="1"/>
  <c r="N182" i="23" s="1"/>
  <c r="E266" i="23"/>
  <c r="J266" i="23" s="1"/>
  <c r="L266" i="23" s="1"/>
  <c r="N266" i="23" s="1"/>
  <c r="E219" i="23"/>
  <c r="J219" i="23" s="1"/>
  <c r="L219" i="23" s="1"/>
  <c r="N219" i="23" s="1"/>
  <c r="E118" i="23"/>
  <c r="J118" i="23" s="1"/>
  <c r="L118" i="23" s="1"/>
  <c r="N118" i="23" s="1"/>
  <c r="E154" i="23"/>
  <c r="J154" i="23" s="1"/>
  <c r="L154" i="23" s="1"/>
  <c r="N154" i="23" s="1"/>
  <c r="E197" i="23"/>
  <c r="J197" i="23" s="1"/>
  <c r="L197" i="23" s="1"/>
  <c r="N197" i="23" s="1"/>
  <c r="E155" i="23"/>
  <c r="J155" i="23" s="1"/>
  <c r="L155" i="23" s="1"/>
  <c r="N155" i="23" s="1"/>
  <c r="E108" i="23"/>
  <c r="J108" i="23" s="1"/>
  <c r="L108" i="23" s="1"/>
  <c r="N108" i="23" s="1"/>
  <c r="E168" i="23"/>
  <c r="J168" i="23" s="1"/>
  <c r="L168" i="23" s="1"/>
  <c r="N168" i="23" s="1"/>
  <c r="E242" i="23"/>
  <c r="J242" i="23" s="1"/>
  <c r="L242" i="23" s="1"/>
  <c r="N242" i="23" s="1"/>
  <c r="E202" i="23"/>
  <c r="J202" i="23" s="1"/>
  <c r="L202" i="23" s="1"/>
  <c r="N202" i="23" s="1"/>
  <c r="E253" i="23"/>
  <c r="J253" i="23" s="1"/>
  <c r="L253" i="23" s="1"/>
  <c r="N253" i="23" s="1"/>
  <c r="E119" i="23"/>
  <c r="J119" i="23" s="1"/>
  <c r="L119" i="23" s="1"/>
  <c r="N119" i="23" s="1"/>
  <c r="E161" i="23"/>
  <c r="J161" i="23" s="1"/>
  <c r="L161" i="23" s="1"/>
  <c r="N161" i="23" s="1"/>
  <c r="E105" i="23"/>
  <c r="J105" i="23" s="1"/>
  <c r="L105" i="23" s="1"/>
  <c r="N105" i="23" s="1"/>
  <c r="E254" i="23"/>
  <c r="J254" i="23" s="1"/>
  <c r="L254" i="23" s="1"/>
  <c r="N254" i="23" s="1"/>
  <c r="E260" i="23"/>
  <c r="J260" i="23" s="1"/>
  <c r="L260" i="23" s="1"/>
  <c r="N260" i="23" s="1"/>
  <c r="E129" i="23"/>
  <c r="J129" i="23" s="1"/>
  <c r="L129" i="23" s="1"/>
  <c r="N129" i="23" s="1"/>
  <c r="E231" i="23"/>
  <c r="J231" i="23" s="1"/>
  <c r="L231" i="23" s="1"/>
  <c r="N231" i="23" s="1"/>
  <c r="E255" i="23"/>
  <c r="J255" i="23" s="1"/>
  <c r="L255" i="23" s="1"/>
  <c r="N255" i="23" s="1"/>
  <c r="E270" i="23"/>
  <c r="J270" i="23" s="1"/>
  <c r="L270" i="23" s="1"/>
  <c r="N270" i="23" s="1"/>
  <c r="E103" i="23"/>
  <c r="J103" i="23" s="1"/>
  <c r="L103" i="23" s="1"/>
  <c r="N103" i="23" s="1"/>
  <c r="E138" i="23"/>
  <c r="J138" i="23" s="1"/>
  <c r="L138" i="23" s="1"/>
  <c r="N138" i="23" s="1"/>
  <c r="E190" i="23"/>
  <c r="J190" i="23" s="1"/>
  <c r="L190" i="23" s="1"/>
  <c r="N190" i="23" s="1"/>
  <c r="E198" i="23"/>
  <c r="J198" i="23" s="1"/>
  <c r="L198" i="23" s="1"/>
  <c r="N198" i="23" s="1"/>
  <c r="E209" i="23"/>
  <c r="J209" i="23" s="1"/>
  <c r="L209" i="23" s="1"/>
  <c r="N209" i="23" s="1"/>
  <c r="E167" i="23"/>
  <c r="J167" i="23" s="1"/>
  <c r="L167" i="23" s="1"/>
  <c r="N167" i="23" s="1"/>
  <c r="E248" i="23"/>
  <c r="J248" i="23" s="1"/>
  <c r="L248" i="23" s="1"/>
  <c r="N248" i="23" s="1"/>
  <c r="E206" i="23"/>
  <c r="J206" i="23" s="1"/>
  <c r="L206" i="23" s="1"/>
  <c r="N206" i="23" s="1"/>
  <c r="E221" i="23"/>
  <c r="J221" i="23" s="1"/>
  <c r="L221" i="23" s="1"/>
  <c r="N221" i="23" s="1"/>
  <c r="E267" i="23"/>
  <c r="J267" i="23" s="1"/>
  <c r="L267" i="23" s="1"/>
  <c r="N267" i="23" s="1"/>
  <c r="E236" i="23"/>
  <c r="J236" i="23" s="1"/>
  <c r="L236" i="23" s="1"/>
  <c r="N236" i="23" s="1"/>
  <c r="E111" i="23"/>
  <c r="J111" i="23" s="1"/>
  <c r="L111" i="23" s="1"/>
  <c r="N111" i="23" s="1"/>
  <c r="E196" i="23"/>
  <c r="J196" i="23" s="1"/>
  <c r="L196" i="23" s="1"/>
  <c r="N196" i="23" s="1"/>
  <c r="E121" i="23"/>
  <c r="J121" i="23" s="1"/>
  <c r="L121" i="23" s="1"/>
  <c r="N121" i="23" s="1"/>
  <c r="E145" i="23"/>
  <c r="J145" i="23" s="1"/>
  <c r="L145" i="23" s="1"/>
  <c r="N145" i="23" s="1"/>
  <c r="E252" i="23"/>
  <c r="J252" i="23" s="1"/>
  <c r="L252" i="23" s="1"/>
  <c r="N252" i="23" s="1"/>
  <c r="E162" i="23"/>
  <c r="J162" i="23" s="1"/>
  <c r="L162" i="23" s="1"/>
  <c r="N162" i="23" s="1"/>
  <c r="E171" i="23"/>
  <c r="J171" i="23" s="1"/>
  <c r="L171" i="23" s="1"/>
  <c r="N171" i="23" s="1"/>
  <c r="E172" i="23"/>
  <c r="J172" i="23" s="1"/>
  <c r="L172" i="23" s="1"/>
  <c r="N172" i="23" s="1"/>
  <c r="E186" i="23"/>
  <c r="J186" i="23" s="1"/>
  <c r="L186" i="23" s="1"/>
  <c r="N186" i="23" s="1"/>
  <c r="E181" i="23"/>
  <c r="J181" i="23" s="1"/>
  <c r="L181" i="23" s="1"/>
  <c r="N181" i="23" s="1"/>
  <c r="E169" i="23"/>
  <c r="J169" i="23" s="1"/>
  <c r="L169" i="23" s="1"/>
  <c r="N169" i="23" s="1"/>
  <c r="E114" i="23"/>
  <c r="J114" i="23" s="1"/>
  <c r="L114" i="23" s="1"/>
  <c r="N114" i="23" s="1"/>
  <c r="E188" i="23"/>
  <c r="J188" i="23" s="1"/>
  <c r="L188" i="23" s="1"/>
  <c r="N188" i="23" s="1"/>
  <c r="E215" i="23"/>
  <c r="J215" i="23" s="1"/>
  <c r="L215" i="23" s="1"/>
  <c r="N215" i="23" s="1"/>
  <c r="E141" i="23"/>
  <c r="J141" i="23" s="1"/>
  <c r="L141" i="23" s="1"/>
  <c r="N141" i="23" s="1"/>
  <c r="E261" i="23"/>
  <c r="J261" i="23" s="1"/>
  <c r="L261" i="23" s="1"/>
  <c r="N261" i="23" s="1"/>
  <c r="E224" i="23"/>
  <c r="J224" i="23" s="1"/>
  <c r="L224" i="23" s="1"/>
  <c r="N224" i="23" s="1"/>
  <c r="E185" i="23"/>
  <c r="J185" i="23" s="1"/>
  <c r="L185" i="23" s="1"/>
  <c r="N185" i="23" s="1"/>
  <c r="E165" i="23"/>
  <c r="J165" i="23" s="1"/>
  <c r="L165" i="23" s="1"/>
  <c r="N165" i="23" s="1"/>
  <c r="E243" i="23"/>
  <c r="J243" i="23" s="1"/>
  <c r="L243" i="23" s="1"/>
  <c r="N243" i="23" s="1"/>
  <c r="E184" i="23"/>
  <c r="J184" i="23" s="1"/>
  <c r="L184" i="23" s="1"/>
  <c r="N184" i="23" s="1"/>
  <c r="E133" i="23"/>
  <c r="J133" i="23" s="1"/>
  <c r="L133" i="23" s="1"/>
  <c r="N133" i="23" s="1"/>
  <c r="E115" i="23"/>
  <c r="J115" i="23" s="1"/>
  <c r="L115" i="23" s="1"/>
  <c r="N115" i="23" s="1"/>
  <c r="E180" i="23"/>
  <c r="J180" i="23" s="1"/>
  <c r="L180" i="23" s="1"/>
  <c r="N180" i="23" s="1"/>
  <c r="E195" i="23"/>
  <c r="J195" i="23" s="1"/>
  <c r="L195" i="23" s="1"/>
  <c r="N195" i="23" s="1"/>
  <c r="E239" i="23"/>
  <c r="J239" i="23" s="1"/>
  <c r="L239" i="23" s="1"/>
  <c r="N239" i="23" s="1"/>
  <c r="E273" i="23"/>
  <c r="J273" i="23" s="1"/>
  <c r="L273" i="23" s="1"/>
  <c r="N273" i="23" s="1"/>
  <c r="E140" i="23"/>
  <c r="J140" i="23" s="1"/>
  <c r="L140" i="23" s="1"/>
  <c r="N140" i="23" s="1"/>
  <c r="E225" i="23"/>
  <c r="J225" i="23" s="1"/>
  <c r="L225" i="23" s="1"/>
  <c r="N225" i="23" s="1"/>
  <c r="J89" i="30"/>
  <c r="I35" i="41" s="1"/>
  <c r="J89" i="36"/>
  <c r="I41" i="41" s="1"/>
  <c r="J89" i="37"/>
  <c r="I42" i="41" s="1"/>
  <c r="J89" i="34"/>
  <c r="I39" i="41" s="1"/>
  <c r="E180" i="22"/>
  <c r="J180" i="22" s="1"/>
  <c r="L180" i="22" s="1"/>
  <c r="N180" i="22" s="1"/>
  <c r="E152" i="22"/>
  <c r="J152" i="22" s="1"/>
  <c r="L152" i="22" s="1"/>
  <c r="N152" i="22" s="1"/>
  <c r="E129" i="22"/>
  <c r="J129" i="22" s="1"/>
  <c r="L129" i="22" s="1"/>
  <c r="N129" i="22" s="1"/>
  <c r="E193" i="22"/>
  <c r="J193" i="22" s="1"/>
  <c r="L193" i="22" s="1"/>
  <c r="N193" i="22" s="1"/>
  <c r="E179" i="22"/>
  <c r="J179" i="22" s="1"/>
  <c r="L179" i="22" s="1"/>
  <c r="N179" i="22" s="1"/>
  <c r="E128" i="22"/>
  <c r="J128" i="22" s="1"/>
  <c r="L128" i="22" s="1"/>
  <c r="N128" i="22" s="1"/>
  <c r="E227" i="22"/>
  <c r="J227" i="22" s="1"/>
  <c r="L227" i="22" s="1"/>
  <c r="N227" i="22" s="1"/>
  <c r="E100" i="22"/>
  <c r="J100" i="22" s="1"/>
  <c r="L100" i="22" s="1"/>
  <c r="N100" i="22" s="1"/>
  <c r="E234" i="22"/>
  <c r="J234" i="22" s="1"/>
  <c r="L234" i="22" s="1"/>
  <c r="N234" i="22" s="1"/>
  <c r="E244" i="22"/>
  <c r="J244" i="22" s="1"/>
  <c r="L244" i="22" s="1"/>
  <c r="N244" i="22" s="1"/>
  <c r="E170" i="22"/>
  <c r="J170" i="22" s="1"/>
  <c r="L170" i="22" s="1"/>
  <c r="N170" i="22" s="1"/>
  <c r="E237" i="22"/>
  <c r="J237" i="22" s="1"/>
  <c r="L237" i="22" s="1"/>
  <c r="N237" i="22" s="1"/>
  <c r="E226" i="22"/>
  <c r="J226" i="22" s="1"/>
  <c r="L226" i="22" s="1"/>
  <c r="N226" i="22" s="1"/>
  <c r="E252" i="22"/>
  <c r="J252" i="22" s="1"/>
  <c r="L252" i="22" s="1"/>
  <c r="N252" i="22" s="1"/>
  <c r="E189" i="22"/>
  <c r="J189" i="22" s="1"/>
  <c r="L189" i="22" s="1"/>
  <c r="N189" i="22" s="1"/>
  <c r="E213" i="22"/>
  <c r="J213" i="22" s="1"/>
  <c r="L213" i="22" s="1"/>
  <c r="N213" i="22" s="1"/>
  <c r="E146" i="22"/>
  <c r="J146" i="22" s="1"/>
  <c r="L146" i="22" s="1"/>
  <c r="N146" i="22" s="1"/>
  <c r="E209" i="22"/>
  <c r="J209" i="22" s="1"/>
  <c r="L209" i="22" s="1"/>
  <c r="N209" i="22" s="1"/>
  <c r="E150" i="22"/>
  <c r="J150" i="22" s="1"/>
  <c r="L150" i="22" s="1"/>
  <c r="N150" i="22" s="1"/>
  <c r="E236" i="22"/>
  <c r="J236" i="22" s="1"/>
  <c r="L236" i="22" s="1"/>
  <c r="N236" i="22" s="1"/>
  <c r="E164" i="22"/>
  <c r="J164" i="22" s="1"/>
  <c r="L164" i="22" s="1"/>
  <c r="N164" i="22" s="1"/>
  <c r="E184" i="22"/>
  <c r="J184" i="22" s="1"/>
  <c r="L184" i="22" s="1"/>
  <c r="N184" i="22" s="1"/>
  <c r="E177" i="22"/>
  <c r="J177" i="22" s="1"/>
  <c r="L177" i="22" s="1"/>
  <c r="N177" i="22" s="1"/>
  <c r="E267" i="22"/>
  <c r="J267" i="22" s="1"/>
  <c r="L267" i="22" s="1"/>
  <c r="N267" i="22" s="1"/>
  <c r="E120" i="22"/>
  <c r="J120" i="22" s="1"/>
  <c r="L120" i="22" s="1"/>
  <c r="N120" i="22" s="1"/>
  <c r="E159" i="22"/>
  <c r="J159" i="22" s="1"/>
  <c r="L159" i="22" s="1"/>
  <c r="N159" i="22" s="1"/>
  <c r="E156" i="22"/>
  <c r="J156" i="22" s="1"/>
  <c r="L156" i="22" s="1"/>
  <c r="N156" i="22" s="1"/>
  <c r="E97" i="22"/>
  <c r="J97" i="22" s="1"/>
  <c r="L97" i="22" s="1"/>
  <c r="N97" i="22" s="1"/>
  <c r="E195" i="22"/>
  <c r="J195" i="22" s="1"/>
  <c r="L195" i="22" s="1"/>
  <c r="N195" i="22" s="1"/>
  <c r="E243" i="22"/>
  <c r="J243" i="22" s="1"/>
  <c r="L243" i="22" s="1"/>
  <c r="N243" i="22" s="1"/>
  <c r="E202" i="22"/>
  <c r="J202" i="22" s="1"/>
  <c r="L202" i="22" s="1"/>
  <c r="N202" i="22" s="1"/>
  <c r="E257" i="22"/>
  <c r="J257" i="22" s="1"/>
  <c r="L257" i="22" s="1"/>
  <c r="N257" i="22" s="1"/>
  <c r="E102" i="22"/>
  <c r="J102" i="22" s="1"/>
  <c r="L102" i="22" s="1"/>
  <c r="N102" i="22" s="1"/>
  <c r="E210" i="22"/>
  <c r="J210" i="22" s="1"/>
  <c r="L210" i="22" s="1"/>
  <c r="N210" i="22" s="1"/>
  <c r="E194" i="22"/>
  <c r="J194" i="22" s="1"/>
  <c r="L194" i="22" s="1"/>
  <c r="N194" i="22" s="1"/>
  <c r="E249" i="22"/>
  <c r="J249" i="22" s="1"/>
  <c r="L249" i="22" s="1"/>
  <c r="N249" i="22" s="1"/>
  <c r="E110" i="22"/>
  <c r="J110" i="22" s="1"/>
  <c r="L110" i="22" s="1"/>
  <c r="N110" i="22" s="1"/>
  <c r="E250" i="22"/>
  <c r="J250" i="22" s="1"/>
  <c r="L250" i="22" s="1"/>
  <c r="N250" i="22" s="1"/>
  <c r="E199" i="22"/>
  <c r="J199" i="22" s="1"/>
  <c r="L199" i="22" s="1"/>
  <c r="N199" i="22" s="1"/>
  <c r="E246" i="22"/>
  <c r="J246" i="22" s="1"/>
  <c r="L246" i="22" s="1"/>
  <c r="N246" i="22" s="1"/>
  <c r="E204" i="22"/>
  <c r="J204" i="22" s="1"/>
  <c r="L204" i="22" s="1"/>
  <c r="N204" i="22" s="1"/>
  <c r="E265" i="22"/>
  <c r="J265" i="22" s="1"/>
  <c r="L265" i="22" s="1"/>
  <c r="N265" i="22" s="1"/>
  <c r="E158" i="22"/>
  <c r="J158" i="22" s="1"/>
  <c r="L158" i="22" s="1"/>
  <c r="N158" i="22" s="1"/>
  <c r="E242" i="22"/>
  <c r="J242" i="22" s="1"/>
  <c r="L242" i="22" s="1"/>
  <c r="N242" i="22" s="1"/>
  <c r="E157" i="22"/>
  <c r="J157" i="22" s="1"/>
  <c r="L157" i="22" s="1"/>
  <c r="N157" i="22" s="1"/>
  <c r="E166" i="22"/>
  <c r="J166" i="22" s="1"/>
  <c r="L166" i="22" s="1"/>
  <c r="N166" i="22" s="1"/>
  <c r="E101" i="22"/>
  <c r="J101" i="22" s="1"/>
  <c r="L101" i="22" s="1"/>
  <c r="N101" i="22" s="1"/>
  <c r="E153" i="22"/>
  <c r="J153" i="22" s="1"/>
  <c r="L153" i="22" s="1"/>
  <c r="N153" i="22" s="1"/>
  <c r="E144" i="22"/>
  <c r="J144" i="22" s="1"/>
  <c r="L144" i="22" s="1"/>
  <c r="N144" i="22" s="1"/>
  <c r="E247" i="22"/>
  <c r="J247" i="22" s="1"/>
  <c r="L247" i="22" s="1"/>
  <c r="N247" i="22" s="1"/>
  <c r="E188" i="22"/>
  <c r="J188" i="22" s="1"/>
  <c r="L188" i="22" s="1"/>
  <c r="N188" i="22" s="1"/>
  <c r="E145" i="22"/>
  <c r="J145" i="22" s="1"/>
  <c r="L145" i="22" s="1"/>
  <c r="N145" i="22" s="1"/>
  <c r="E103" i="22"/>
  <c r="J103" i="22" s="1"/>
  <c r="L103" i="22" s="1"/>
  <c r="N103" i="22" s="1"/>
  <c r="E225" i="22"/>
  <c r="J225" i="22" s="1"/>
  <c r="L225" i="22" s="1"/>
  <c r="N225" i="22" s="1"/>
  <c r="E134" i="22"/>
  <c r="J134" i="22" s="1"/>
  <c r="L134" i="22" s="1"/>
  <c r="N134" i="22" s="1"/>
  <c r="E161" i="22"/>
  <c r="J161" i="22" s="1"/>
  <c r="L161" i="22" s="1"/>
  <c r="N161" i="22" s="1"/>
  <c r="E111" i="22"/>
  <c r="J111" i="22" s="1"/>
  <c r="L111" i="22" s="1"/>
  <c r="N111" i="22" s="1"/>
  <c r="E217" i="22"/>
  <c r="J217" i="22" s="1"/>
  <c r="L217" i="22" s="1"/>
  <c r="N217" i="22" s="1"/>
  <c r="E142" i="22"/>
  <c r="J142" i="22" s="1"/>
  <c r="L142" i="22" s="1"/>
  <c r="N142" i="22" s="1"/>
  <c r="E218" i="22"/>
  <c r="J218" i="22" s="1"/>
  <c r="L218" i="22" s="1"/>
  <c r="N218" i="22" s="1"/>
  <c r="E232" i="22"/>
  <c r="J232" i="22" s="1"/>
  <c r="L232" i="22" s="1"/>
  <c r="N232" i="22" s="1"/>
  <c r="E214" i="22"/>
  <c r="J214" i="22" s="1"/>
  <c r="L214" i="22" s="1"/>
  <c r="N214" i="22" s="1"/>
  <c r="E264" i="22"/>
  <c r="J264" i="22" s="1"/>
  <c r="L264" i="22" s="1"/>
  <c r="N264" i="22" s="1"/>
  <c r="E233" i="22"/>
  <c r="J233" i="22" s="1"/>
  <c r="L233" i="22" s="1"/>
  <c r="N233" i="22" s="1"/>
  <c r="E126" i="22"/>
  <c r="J126" i="22" s="1"/>
  <c r="L126" i="22" s="1"/>
  <c r="N126" i="22" s="1"/>
  <c r="J95" i="22"/>
  <c r="L95" i="22" s="1"/>
  <c r="N95" i="22" s="1"/>
  <c r="E117" i="22"/>
  <c r="J117" i="22" s="1"/>
  <c r="L117" i="22" s="1"/>
  <c r="N117" i="22" s="1"/>
  <c r="E263" i="22"/>
  <c r="J263" i="22" s="1"/>
  <c r="L263" i="22" s="1"/>
  <c r="N263" i="22" s="1"/>
  <c r="E259" i="22"/>
  <c r="J259" i="22" s="1"/>
  <c r="L259" i="22" s="1"/>
  <c r="N259" i="22" s="1"/>
  <c r="E132" i="22"/>
  <c r="J132" i="22" s="1"/>
  <c r="L132" i="22" s="1"/>
  <c r="N132" i="22" s="1"/>
  <c r="E116" i="22"/>
  <c r="J116" i="22" s="1"/>
  <c r="L116" i="22" s="1"/>
  <c r="N116" i="22" s="1"/>
  <c r="E112" i="22"/>
  <c r="J112" i="22" s="1"/>
  <c r="L112" i="22" s="1"/>
  <c r="N112" i="22" s="1"/>
  <c r="E149" i="22"/>
  <c r="J149" i="22" s="1"/>
  <c r="L149" i="22" s="1"/>
  <c r="N149" i="22" s="1"/>
  <c r="E200" i="22"/>
  <c r="J200" i="22" s="1"/>
  <c r="L200" i="22" s="1"/>
  <c r="N200" i="22" s="1"/>
  <c r="E130" i="22"/>
  <c r="J130" i="22" s="1"/>
  <c r="L130" i="22" s="1"/>
  <c r="N130" i="22" s="1"/>
  <c r="E230" i="22"/>
  <c r="J230" i="22" s="1"/>
  <c r="L230" i="22" s="1"/>
  <c r="N230" i="22" s="1"/>
  <c r="E221" i="22"/>
  <c r="J221" i="22" s="1"/>
  <c r="L221" i="22" s="1"/>
  <c r="N221" i="22" s="1"/>
  <c r="E216" i="22"/>
  <c r="J216" i="22" s="1"/>
  <c r="L216" i="22" s="1"/>
  <c r="N216" i="22" s="1"/>
  <c r="E106" i="22"/>
  <c r="J106" i="22" s="1"/>
  <c r="L106" i="22" s="1"/>
  <c r="N106" i="22" s="1"/>
  <c r="E222" i="22"/>
  <c r="J222" i="22" s="1"/>
  <c r="L222" i="22" s="1"/>
  <c r="N222" i="22" s="1"/>
  <c r="E173" i="22"/>
  <c r="J173" i="22" s="1"/>
  <c r="L173" i="22" s="1"/>
  <c r="N173" i="22" s="1"/>
  <c r="E119" i="22"/>
  <c r="J119" i="22" s="1"/>
  <c r="L119" i="22" s="1"/>
  <c r="N119" i="22" s="1"/>
  <c r="E176" i="22"/>
  <c r="J176" i="22" s="1"/>
  <c r="L176" i="22" s="1"/>
  <c r="N176" i="22" s="1"/>
  <c r="E123" i="22"/>
  <c r="J123" i="22" s="1"/>
  <c r="L123" i="22" s="1"/>
  <c r="N123" i="22" s="1"/>
  <c r="E127" i="22"/>
  <c r="J127" i="22" s="1"/>
  <c r="L127" i="22" s="1"/>
  <c r="N127" i="22" s="1"/>
  <c r="E238" i="22"/>
  <c r="J238" i="22" s="1"/>
  <c r="L238" i="22" s="1"/>
  <c r="N238" i="22" s="1"/>
  <c r="E266" i="22"/>
  <c r="J266" i="22" s="1"/>
  <c r="L266" i="22" s="1"/>
  <c r="N266" i="22" s="1"/>
  <c r="E219" i="22"/>
  <c r="J219" i="22" s="1"/>
  <c r="L219" i="22" s="1"/>
  <c r="N219" i="22" s="1"/>
  <c r="E96" i="22"/>
  <c r="J96" i="22" s="1"/>
  <c r="L96" i="22" s="1"/>
  <c r="N96" i="22" s="1"/>
  <c r="E215" i="22"/>
  <c r="J215" i="22" s="1"/>
  <c r="L215" i="22" s="1"/>
  <c r="N215" i="22" s="1"/>
  <c r="E211" i="22"/>
  <c r="J211" i="22" s="1"/>
  <c r="L211" i="22" s="1"/>
  <c r="N211" i="22" s="1"/>
  <c r="E104" i="22"/>
  <c r="J104" i="22" s="1"/>
  <c r="L104" i="22" s="1"/>
  <c r="N104" i="22" s="1"/>
  <c r="E231" i="22"/>
  <c r="J231" i="22" s="1"/>
  <c r="L231" i="22" s="1"/>
  <c r="N231" i="22" s="1"/>
  <c r="E105" i="22"/>
  <c r="J105" i="22" s="1"/>
  <c r="L105" i="22" s="1"/>
  <c r="N105" i="22" s="1"/>
  <c r="E121" i="22"/>
  <c r="J121" i="22" s="1"/>
  <c r="L121" i="22" s="1"/>
  <c r="N121" i="22" s="1"/>
  <c r="E261" i="22"/>
  <c r="J261" i="22" s="1"/>
  <c r="L261" i="22" s="1"/>
  <c r="N261" i="22" s="1"/>
  <c r="E174" i="22"/>
  <c r="J174" i="22" s="1"/>
  <c r="L174" i="22" s="1"/>
  <c r="N174" i="22" s="1"/>
  <c r="E107" i="22"/>
  <c r="J107" i="22" s="1"/>
  <c r="L107" i="22" s="1"/>
  <c r="N107" i="22" s="1"/>
  <c r="E183" i="22"/>
  <c r="J183" i="22" s="1"/>
  <c r="L183" i="22" s="1"/>
  <c r="N183" i="22" s="1"/>
  <c r="E253" i="22"/>
  <c r="J253" i="22" s="1"/>
  <c r="L253" i="22" s="1"/>
  <c r="N253" i="22" s="1"/>
  <c r="E208" i="22"/>
  <c r="J208" i="22" s="1"/>
  <c r="L208" i="22" s="1"/>
  <c r="N208" i="22" s="1"/>
  <c r="E115" i="22"/>
  <c r="J115" i="22" s="1"/>
  <c r="L115" i="22" s="1"/>
  <c r="N115" i="22" s="1"/>
  <c r="E256" i="22"/>
  <c r="J256" i="22" s="1"/>
  <c r="L256" i="22" s="1"/>
  <c r="N256" i="22" s="1"/>
  <c r="E197" i="22"/>
  <c r="J197" i="22" s="1"/>
  <c r="L197" i="22" s="1"/>
  <c r="N197" i="22" s="1"/>
  <c r="E260" i="22"/>
  <c r="J260" i="22" s="1"/>
  <c r="L260" i="22" s="1"/>
  <c r="N260" i="22" s="1"/>
  <c r="E207" i="22"/>
  <c r="J207" i="22" s="1"/>
  <c r="L207" i="22" s="1"/>
  <c r="N207" i="22" s="1"/>
  <c r="E168" i="22"/>
  <c r="J168" i="22" s="1"/>
  <c r="L168" i="22" s="1"/>
  <c r="N168" i="22" s="1"/>
  <c r="E99" i="22"/>
  <c r="J99" i="22" s="1"/>
  <c r="L99" i="22" s="1"/>
  <c r="N99" i="22" s="1"/>
  <c r="E98" i="22"/>
  <c r="J98" i="22" s="1"/>
  <c r="L98" i="22" s="1"/>
  <c r="N98" i="22" s="1"/>
  <c r="E223" i="22"/>
  <c r="J223" i="22" s="1"/>
  <c r="L223" i="22" s="1"/>
  <c r="N223" i="22" s="1"/>
  <c r="E113" i="22"/>
  <c r="J113" i="22" s="1"/>
  <c r="L113" i="22" s="1"/>
  <c r="N113" i="22" s="1"/>
  <c r="E185" i="22"/>
  <c r="J185" i="22" s="1"/>
  <c r="L185" i="22" s="1"/>
  <c r="N185" i="22" s="1"/>
  <c r="E212" i="22"/>
  <c r="J212" i="22" s="1"/>
  <c r="L212" i="22" s="1"/>
  <c r="N212" i="22" s="1"/>
  <c r="E248" i="22"/>
  <c r="J248" i="22" s="1"/>
  <c r="L248" i="22" s="1"/>
  <c r="N248" i="22" s="1"/>
  <c r="E191" i="22"/>
  <c r="J191" i="22" s="1"/>
  <c r="L191" i="22" s="1"/>
  <c r="N191" i="22" s="1"/>
  <c r="E241" i="22"/>
  <c r="J241" i="22" s="1"/>
  <c r="L241" i="22" s="1"/>
  <c r="N241" i="22" s="1"/>
  <c r="E206" i="22"/>
  <c r="J206" i="22" s="1"/>
  <c r="L206" i="22" s="1"/>
  <c r="N206" i="22" s="1"/>
  <c r="E136" i="22"/>
  <c r="J136" i="22" s="1"/>
  <c r="L136" i="22" s="1"/>
  <c r="N136" i="22" s="1"/>
  <c r="E255" i="22"/>
  <c r="J255" i="22" s="1"/>
  <c r="L255" i="22" s="1"/>
  <c r="N255" i="22" s="1"/>
  <c r="E140" i="22"/>
  <c r="J140" i="22" s="1"/>
  <c r="L140" i="22" s="1"/>
  <c r="N140" i="22" s="1"/>
  <c r="E262" i="22"/>
  <c r="J262" i="22" s="1"/>
  <c r="L262" i="22" s="1"/>
  <c r="N262" i="22" s="1"/>
  <c r="E258" i="22"/>
  <c r="J258" i="22" s="1"/>
  <c r="L258" i="22" s="1"/>
  <c r="N258" i="22" s="1"/>
  <c r="E224" i="22"/>
  <c r="J224" i="22" s="1"/>
  <c r="L224" i="22" s="1"/>
  <c r="N224" i="22" s="1"/>
  <c r="E182" i="22"/>
  <c r="J182" i="22" s="1"/>
  <c r="L182" i="22" s="1"/>
  <c r="N182" i="22" s="1"/>
  <c r="E131" i="22"/>
  <c r="J131" i="22" s="1"/>
  <c r="L131" i="22" s="1"/>
  <c r="N131" i="22" s="1"/>
  <c r="E239" i="22"/>
  <c r="J239" i="22" s="1"/>
  <c r="L239" i="22" s="1"/>
  <c r="N239" i="22" s="1"/>
  <c r="E125" i="22"/>
  <c r="J125" i="22" s="1"/>
  <c r="L125" i="22" s="1"/>
  <c r="N125" i="22" s="1"/>
  <c r="E109" i="22"/>
  <c r="J109" i="22" s="1"/>
  <c r="L109" i="22" s="1"/>
  <c r="N109" i="22" s="1"/>
  <c r="E198" i="22"/>
  <c r="J198" i="22" s="1"/>
  <c r="L198" i="22" s="1"/>
  <c r="N198" i="22" s="1"/>
  <c r="E143" i="22"/>
  <c r="J143" i="22" s="1"/>
  <c r="L143" i="22" s="1"/>
  <c r="N143" i="22" s="1"/>
  <c r="E245" i="22"/>
  <c r="J245" i="22" s="1"/>
  <c r="L245" i="22" s="1"/>
  <c r="N245" i="22" s="1"/>
  <c r="E155" i="22"/>
  <c r="J155" i="22" s="1"/>
  <c r="L155" i="22" s="1"/>
  <c r="N155" i="22" s="1"/>
  <c r="E169" i="22"/>
  <c r="J169" i="22" s="1"/>
  <c r="L169" i="22" s="1"/>
  <c r="N169" i="22" s="1"/>
  <c r="E162" i="22"/>
  <c r="J162" i="22" s="1"/>
  <c r="L162" i="22" s="1"/>
  <c r="N162" i="22" s="1"/>
  <c r="E133" i="22"/>
  <c r="J133" i="22" s="1"/>
  <c r="L133" i="22" s="1"/>
  <c r="N133" i="22" s="1"/>
  <c r="E171" i="22"/>
  <c r="J171" i="22" s="1"/>
  <c r="L171" i="22" s="1"/>
  <c r="N171" i="22" s="1"/>
  <c r="E139" i="22"/>
  <c r="J139" i="22" s="1"/>
  <c r="L139" i="22" s="1"/>
  <c r="N139" i="22" s="1"/>
  <c r="E138" i="22"/>
  <c r="J138" i="22" s="1"/>
  <c r="L138" i="22" s="1"/>
  <c r="N138" i="22" s="1"/>
  <c r="E186" i="22"/>
  <c r="J186" i="22" s="1"/>
  <c r="L186" i="22" s="1"/>
  <c r="N186" i="22" s="1"/>
  <c r="E118" i="22"/>
  <c r="J118" i="22" s="1"/>
  <c r="L118" i="22" s="1"/>
  <c r="N118" i="22" s="1"/>
  <c r="E135" i="22"/>
  <c r="J135" i="22" s="1"/>
  <c r="L135" i="22" s="1"/>
  <c r="N135" i="22" s="1"/>
  <c r="E187" i="22"/>
  <c r="J187" i="22" s="1"/>
  <c r="L187" i="22" s="1"/>
  <c r="N187" i="22" s="1"/>
  <c r="E235" i="22"/>
  <c r="J235" i="22" s="1"/>
  <c r="L235" i="22" s="1"/>
  <c r="N235" i="22" s="1"/>
  <c r="E124" i="22"/>
  <c r="J124" i="22" s="1"/>
  <c r="L124" i="22" s="1"/>
  <c r="N124" i="22" s="1"/>
  <c r="E229" i="22"/>
  <c r="J229" i="22" s="1"/>
  <c r="L229" i="22" s="1"/>
  <c r="N229" i="22" s="1"/>
  <c r="E181" i="22"/>
  <c r="J181" i="22" s="1"/>
  <c r="L181" i="22" s="1"/>
  <c r="N181" i="22" s="1"/>
  <c r="E254" i="22"/>
  <c r="J254" i="22" s="1"/>
  <c r="L254" i="22" s="1"/>
  <c r="N254" i="22" s="1"/>
  <c r="E114" i="22"/>
  <c r="J114" i="22" s="1"/>
  <c r="L114" i="22" s="1"/>
  <c r="N114" i="22" s="1"/>
  <c r="E122" i="22"/>
  <c r="J122" i="22" s="1"/>
  <c r="L122" i="22" s="1"/>
  <c r="N122" i="22" s="1"/>
  <c r="E148" i="22"/>
  <c r="J148" i="22" s="1"/>
  <c r="L148" i="22" s="1"/>
  <c r="N148" i="22" s="1"/>
  <c r="E196" i="22"/>
  <c r="J196" i="22" s="1"/>
  <c r="L196" i="22" s="1"/>
  <c r="N196" i="22" s="1"/>
  <c r="E160" i="22"/>
  <c r="J160" i="22" s="1"/>
  <c r="L160" i="22" s="1"/>
  <c r="N160" i="22" s="1"/>
  <c r="E167" i="22"/>
  <c r="J167" i="22" s="1"/>
  <c r="L167" i="22" s="1"/>
  <c r="N167" i="22" s="1"/>
  <c r="E165" i="22"/>
  <c r="J165" i="22" s="1"/>
  <c r="L165" i="22" s="1"/>
  <c r="N165" i="22" s="1"/>
  <c r="E190" i="22"/>
  <c r="J190" i="22" s="1"/>
  <c r="L190" i="22" s="1"/>
  <c r="N190" i="22" s="1"/>
  <c r="E178" i="22"/>
  <c r="J178" i="22" s="1"/>
  <c r="L178" i="22" s="1"/>
  <c r="N178" i="22" s="1"/>
  <c r="E192" i="22"/>
  <c r="J192" i="22" s="1"/>
  <c r="L192" i="22" s="1"/>
  <c r="N192" i="22" s="1"/>
  <c r="E154" i="22"/>
  <c r="J154" i="22" s="1"/>
  <c r="L154" i="22" s="1"/>
  <c r="N154" i="22" s="1"/>
  <c r="E201" i="22"/>
  <c r="J201" i="22" s="1"/>
  <c r="L201" i="22" s="1"/>
  <c r="N201" i="22" s="1"/>
  <c r="E268" i="22"/>
  <c r="J268" i="22" s="1"/>
  <c r="L268" i="22" s="1"/>
  <c r="N268" i="22" s="1"/>
  <c r="E175" i="22"/>
  <c r="J175" i="22" s="1"/>
  <c r="L175" i="22" s="1"/>
  <c r="N175" i="22" s="1"/>
  <c r="E172" i="22"/>
  <c r="J172" i="22" s="1"/>
  <c r="L172" i="22" s="1"/>
  <c r="N172" i="22" s="1"/>
  <c r="E108" i="22"/>
  <c r="J108" i="22" s="1"/>
  <c r="L108" i="22" s="1"/>
  <c r="N108" i="22" s="1"/>
  <c r="E203" i="22"/>
  <c r="J203" i="22" s="1"/>
  <c r="L203" i="22" s="1"/>
  <c r="N203" i="22" s="1"/>
  <c r="E163" i="22"/>
  <c r="J163" i="22" s="1"/>
  <c r="L163" i="22" s="1"/>
  <c r="N163" i="22" s="1"/>
  <c r="E220" i="22"/>
  <c r="J220" i="22" s="1"/>
  <c r="L220" i="22" s="1"/>
  <c r="N220" i="22" s="1"/>
  <c r="E141" i="22"/>
  <c r="J141" i="22" s="1"/>
  <c r="L141" i="22" s="1"/>
  <c r="N141" i="22" s="1"/>
  <c r="E147" i="22"/>
  <c r="J147" i="22" s="1"/>
  <c r="L147" i="22" s="1"/>
  <c r="N147" i="22" s="1"/>
  <c r="E137" i="22"/>
  <c r="J137" i="22" s="1"/>
  <c r="L137" i="22" s="1"/>
  <c r="N137" i="22" s="1"/>
  <c r="E151" i="22"/>
  <c r="J151" i="22" s="1"/>
  <c r="L151" i="22" s="1"/>
  <c r="N151" i="22" s="1"/>
  <c r="E251" i="22"/>
  <c r="J251" i="22" s="1"/>
  <c r="L251" i="22" s="1"/>
  <c r="N251" i="22" s="1"/>
  <c r="E228" i="22"/>
  <c r="J228" i="22" s="1"/>
  <c r="L228" i="22" s="1"/>
  <c r="N228" i="22" s="1"/>
  <c r="E240" i="22"/>
  <c r="J240" i="22" s="1"/>
  <c r="L240" i="22" s="1"/>
  <c r="N240" i="22" s="1"/>
  <c r="E205" i="22"/>
  <c r="J205" i="22" s="1"/>
  <c r="L205" i="22" s="1"/>
  <c r="N205" i="22" s="1"/>
  <c r="J89" i="15"/>
  <c r="I19" i="41" s="1"/>
  <c r="E168" i="16"/>
  <c r="J168" i="16" s="1"/>
  <c r="L168" i="16" s="1"/>
  <c r="N168" i="16" s="1"/>
  <c r="E240" i="16"/>
  <c r="J240" i="16" s="1"/>
  <c r="L240" i="16" s="1"/>
  <c r="N240" i="16" s="1"/>
  <c r="E136" i="16"/>
  <c r="J136" i="16" s="1"/>
  <c r="L136" i="16" s="1"/>
  <c r="N136" i="16" s="1"/>
  <c r="J95" i="16"/>
  <c r="L95" i="16" s="1"/>
  <c r="N95" i="16" s="1"/>
  <c r="E225" i="16"/>
  <c r="J225" i="16" s="1"/>
  <c r="L225" i="16" s="1"/>
  <c r="N225" i="16" s="1"/>
  <c r="E142" i="16"/>
  <c r="J142" i="16" s="1"/>
  <c r="L142" i="16" s="1"/>
  <c r="N142" i="16" s="1"/>
  <c r="E135" i="16"/>
  <c r="J135" i="16" s="1"/>
  <c r="L135" i="16" s="1"/>
  <c r="N135" i="16" s="1"/>
  <c r="E125" i="16"/>
  <c r="J125" i="16" s="1"/>
  <c r="L125" i="16" s="1"/>
  <c r="N125" i="16" s="1"/>
  <c r="E215" i="16"/>
  <c r="J215" i="16" s="1"/>
  <c r="L215" i="16" s="1"/>
  <c r="N215" i="16" s="1"/>
  <c r="E217" i="16"/>
  <c r="J217" i="16" s="1"/>
  <c r="L217" i="16" s="1"/>
  <c r="N217" i="16" s="1"/>
  <c r="E134" i="16"/>
  <c r="J134" i="16" s="1"/>
  <c r="L134" i="16" s="1"/>
  <c r="N134" i="16" s="1"/>
  <c r="E245" i="16"/>
  <c r="J245" i="16" s="1"/>
  <c r="L245" i="16" s="1"/>
  <c r="N245" i="16" s="1"/>
  <c r="E98" i="16"/>
  <c r="J98" i="16" s="1"/>
  <c r="L98" i="16" s="1"/>
  <c r="N98" i="16" s="1"/>
  <c r="E241" i="16"/>
  <c r="J241" i="16" s="1"/>
  <c r="L241" i="16" s="1"/>
  <c r="N241" i="16" s="1"/>
  <c r="E158" i="16"/>
  <c r="J158" i="16" s="1"/>
  <c r="L158" i="16" s="1"/>
  <c r="N158" i="16" s="1"/>
  <c r="E163" i="16"/>
  <c r="J163" i="16" s="1"/>
  <c r="L163" i="16" s="1"/>
  <c r="N163" i="16" s="1"/>
  <c r="E218" i="16"/>
  <c r="J218" i="16" s="1"/>
  <c r="L218" i="16" s="1"/>
  <c r="N218" i="16" s="1"/>
  <c r="E119" i="16"/>
  <c r="J119" i="16" s="1"/>
  <c r="L119" i="16" s="1"/>
  <c r="N119" i="16" s="1"/>
  <c r="E114" i="16"/>
  <c r="J114" i="16" s="1"/>
  <c r="L114" i="16" s="1"/>
  <c r="N114" i="16" s="1"/>
  <c r="E233" i="16"/>
  <c r="J233" i="16" s="1"/>
  <c r="L233" i="16" s="1"/>
  <c r="N233" i="16" s="1"/>
  <c r="E150" i="16"/>
  <c r="J150" i="16" s="1"/>
  <c r="L150" i="16" s="1"/>
  <c r="N150" i="16" s="1"/>
  <c r="E197" i="16"/>
  <c r="J197" i="16" s="1"/>
  <c r="L197" i="16" s="1"/>
  <c r="N197" i="16" s="1"/>
  <c r="E256" i="16"/>
  <c r="J256" i="16" s="1"/>
  <c r="L256" i="16" s="1"/>
  <c r="N256" i="16" s="1"/>
  <c r="E155" i="16"/>
  <c r="J155" i="16" s="1"/>
  <c r="L155" i="16" s="1"/>
  <c r="N155" i="16" s="1"/>
  <c r="E208" i="16"/>
  <c r="J208" i="16" s="1"/>
  <c r="L208" i="16" s="1"/>
  <c r="N208" i="16" s="1"/>
  <c r="E167" i="16"/>
  <c r="J167" i="16" s="1"/>
  <c r="L167" i="16" s="1"/>
  <c r="N167" i="16" s="1"/>
  <c r="E193" i="16"/>
  <c r="J193" i="16" s="1"/>
  <c r="L193" i="16" s="1"/>
  <c r="N193" i="16" s="1"/>
  <c r="E110" i="16"/>
  <c r="J110" i="16" s="1"/>
  <c r="L110" i="16" s="1"/>
  <c r="N110" i="16" s="1"/>
  <c r="E128" i="16"/>
  <c r="J128" i="16" s="1"/>
  <c r="L128" i="16" s="1"/>
  <c r="N128" i="16" s="1"/>
  <c r="E266" i="16"/>
  <c r="J266" i="16" s="1"/>
  <c r="L266" i="16" s="1"/>
  <c r="N266" i="16" s="1"/>
  <c r="E183" i="16"/>
  <c r="J183" i="16" s="1"/>
  <c r="L183" i="16" s="1"/>
  <c r="N183" i="16" s="1"/>
  <c r="E185" i="16"/>
  <c r="J185" i="16" s="1"/>
  <c r="L185" i="16" s="1"/>
  <c r="N185" i="16" s="1"/>
  <c r="E102" i="16"/>
  <c r="J102" i="16" s="1"/>
  <c r="L102" i="16" s="1"/>
  <c r="N102" i="16" s="1"/>
  <c r="E181" i="16"/>
  <c r="J181" i="16" s="1"/>
  <c r="L181" i="16" s="1"/>
  <c r="N181" i="16" s="1"/>
  <c r="E239" i="16"/>
  <c r="J239" i="16" s="1"/>
  <c r="L239" i="16" s="1"/>
  <c r="N239" i="16" s="1"/>
  <c r="E209" i="16"/>
  <c r="J209" i="16" s="1"/>
  <c r="L209" i="16" s="1"/>
  <c r="N209" i="16" s="1"/>
  <c r="E126" i="16"/>
  <c r="J126" i="16" s="1"/>
  <c r="L126" i="16" s="1"/>
  <c r="N126" i="16" s="1"/>
  <c r="E236" i="16"/>
  <c r="J236" i="16" s="1"/>
  <c r="L236" i="16" s="1"/>
  <c r="N236" i="16" s="1"/>
  <c r="E186" i="16"/>
  <c r="J186" i="16" s="1"/>
  <c r="L186" i="16" s="1"/>
  <c r="N186" i="16" s="1"/>
  <c r="E188" i="16"/>
  <c r="J188" i="16" s="1"/>
  <c r="L188" i="16" s="1"/>
  <c r="N188" i="16" s="1"/>
  <c r="E223" i="16"/>
  <c r="J223" i="16" s="1"/>
  <c r="L223" i="16" s="1"/>
  <c r="N223" i="16" s="1"/>
  <c r="E201" i="16"/>
  <c r="J201" i="16" s="1"/>
  <c r="L201" i="16" s="1"/>
  <c r="N201" i="16" s="1"/>
  <c r="E118" i="16"/>
  <c r="J118" i="16" s="1"/>
  <c r="L118" i="16" s="1"/>
  <c r="N118" i="16" s="1"/>
  <c r="E101" i="16"/>
  <c r="J101" i="16" s="1"/>
  <c r="L101" i="16" s="1"/>
  <c r="N101" i="16" s="1"/>
  <c r="E123" i="16"/>
  <c r="J123" i="16" s="1"/>
  <c r="L123" i="16" s="1"/>
  <c r="N123" i="16" s="1"/>
  <c r="E232" i="16"/>
  <c r="J232" i="16" s="1"/>
  <c r="L232" i="16" s="1"/>
  <c r="N232" i="16" s="1"/>
  <c r="E175" i="16"/>
  <c r="J175" i="16" s="1"/>
  <c r="L175" i="16" s="1"/>
  <c r="N175" i="16" s="1"/>
  <c r="E132" i="16"/>
  <c r="J132" i="16" s="1"/>
  <c r="L132" i="16" s="1"/>
  <c r="N132" i="16" s="1"/>
  <c r="E129" i="16"/>
  <c r="J129" i="16" s="1"/>
  <c r="L129" i="16" s="1"/>
  <c r="N129" i="16" s="1"/>
  <c r="E219" i="16"/>
  <c r="J219" i="16" s="1"/>
  <c r="L219" i="16" s="1"/>
  <c r="N219" i="16" s="1"/>
  <c r="E268" i="16"/>
  <c r="J268" i="16" s="1"/>
  <c r="L268" i="16" s="1"/>
  <c r="N268" i="16" s="1"/>
  <c r="E202" i="16"/>
  <c r="J202" i="16" s="1"/>
  <c r="L202" i="16" s="1"/>
  <c r="N202" i="16" s="1"/>
  <c r="E162" i="16"/>
  <c r="J162" i="16" s="1"/>
  <c r="L162" i="16" s="1"/>
  <c r="N162" i="16" s="1"/>
  <c r="E121" i="16"/>
  <c r="J121" i="16" s="1"/>
  <c r="L121" i="16" s="1"/>
  <c r="N121" i="16" s="1"/>
  <c r="E211" i="16"/>
  <c r="J211" i="16" s="1"/>
  <c r="L211" i="16" s="1"/>
  <c r="N211" i="16" s="1"/>
  <c r="E117" i="16"/>
  <c r="J117" i="16" s="1"/>
  <c r="L117" i="16" s="1"/>
  <c r="N117" i="16" s="1"/>
  <c r="E111" i="16"/>
  <c r="J111" i="16" s="1"/>
  <c r="L111" i="16" s="1"/>
  <c r="N111" i="16" s="1"/>
  <c r="E145" i="16"/>
  <c r="J145" i="16" s="1"/>
  <c r="L145" i="16" s="1"/>
  <c r="N145" i="16" s="1"/>
  <c r="E235" i="16"/>
  <c r="J235" i="16" s="1"/>
  <c r="L235" i="16" s="1"/>
  <c r="N235" i="16" s="1"/>
  <c r="E205" i="16"/>
  <c r="J205" i="16" s="1"/>
  <c r="L205" i="16" s="1"/>
  <c r="N205" i="16" s="1"/>
  <c r="E122" i="16"/>
  <c r="J122" i="16" s="1"/>
  <c r="L122" i="16" s="1"/>
  <c r="N122" i="16" s="1"/>
  <c r="E229" i="16"/>
  <c r="J229" i="16" s="1"/>
  <c r="L229" i="16" s="1"/>
  <c r="N229" i="16" s="1"/>
  <c r="E116" i="16"/>
  <c r="J116" i="16" s="1"/>
  <c r="L116" i="16" s="1"/>
  <c r="N116" i="16" s="1"/>
  <c r="E137" i="16"/>
  <c r="J137" i="16" s="1"/>
  <c r="L137" i="16" s="1"/>
  <c r="N137" i="16" s="1"/>
  <c r="E227" i="16"/>
  <c r="J227" i="16" s="1"/>
  <c r="L227" i="16" s="1"/>
  <c r="N227" i="16" s="1"/>
  <c r="E146" i="16"/>
  <c r="J146" i="16" s="1"/>
  <c r="L146" i="16" s="1"/>
  <c r="N146" i="16" s="1"/>
  <c r="E184" i="16"/>
  <c r="J184" i="16" s="1"/>
  <c r="L184" i="16" s="1"/>
  <c r="N184" i="16" s="1"/>
  <c r="E224" i="16"/>
  <c r="J224" i="16" s="1"/>
  <c r="L224" i="16" s="1"/>
  <c r="N224" i="16" s="1"/>
  <c r="E264" i="16"/>
  <c r="J264" i="16" s="1"/>
  <c r="L264" i="16" s="1"/>
  <c r="N264" i="16" s="1"/>
  <c r="E196" i="16"/>
  <c r="J196" i="16" s="1"/>
  <c r="L196" i="16" s="1"/>
  <c r="N196" i="16" s="1"/>
  <c r="E238" i="16"/>
  <c r="J238" i="16" s="1"/>
  <c r="L238" i="16" s="1"/>
  <c r="N238" i="16" s="1"/>
  <c r="E156" i="16"/>
  <c r="J156" i="16" s="1"/>
  <c r="L156" i="16" s="1"/>
  <c r="N156" i="16" s="1"/>
  <c r="E221" i="16"/>
  <c r="J221" i="16" s="1"/>
  <c r="L221" i="16" s="1"/>
  <c r="N221" i="16" s="1"/>
  <c r="E138" i="16"/>
  <c r="J138" i="16" s="1"/>
  <c r="L138" i="16" s="1"/>
  <c r="N138" i="16" s="1"/>
  <c r="E131" i="16"/>
  <c r="J131" i="16" s="1"/>
  <c r="L131" i="16" s="1"/>
  <c r="N131" i="16" s="1"/>
  <c r="E230" i="16"/>
  <c r="J230" i="16" s="1"/>
  <c r="L230" i="16" s="1"/>
  <c r="N230" i="16" s="1"/>
  <c r="E144" i="16"/>
  <c r="J144" i="16" s="1"/>
  <c r="L144" i="16" s="1"/>
  <c r="N144" i="16" s="1"/>
  <c r="E226" i="16"/>
  <c r="J226" i="16" s="1"/>
  <c r="L226" i="16" s="1"/>
  <c r="N226" i="16" s="1"/>
  <c r="E172" i="16"/>
  <c r="J172" i="16" s="1"/>
  <c r="L172" i="16" s="1"/>
  <c r="N172" i="16" s="1"/>
  <c r="E254" i="16"/>
  <c r="J254" i="16" s="1"/>
  <c r="L254" i="16" s="1"/>
  <c r="N254" i="16" s="1"/>
  <c r="E124" i="16"/>
  <c r="J124" i="16" s="1"/>
  <c r="L124" i="16" s="1"/>
  <c r="N124" i="16" s="1"/>
  <c r="E141" i="16"/>
  <c r="J141" i="16" s="1"/>
  <c r="L141" i="16" s="1"/>
  <c r="N141" i="16" s="1"/>
  <c r="E231" i="16"/>
  <c r="J231" i="16" s="1"/>
  <c r="L231" i="16" s="1"/>
  <c r="N231" i="16" s="1"/>
  <c r="E133" i="16"/>
  <c r="J133" i="16" s="1"/>
  <c r="L133" i="16" s="1"/>
  <c r="N133" i="16" s="1"/>
  <c r="E180" i="16"/>
  <c r="J180" i="16" s="1"/>
  <c r="L180" i="16" s="1"/>
  <c r="N180" i="16" s="1"/>
  <c r="E246" i="16"/>
  <c r="J246" i="16" s="1"/>
  <c r="L246" i="16" s="1"/>
  <c r="N246" i="16" s="1"/>
  <c r="E140" i="16"/>
  <c r="J140" i="16" s="1"/>
  <c r="L140" i="16" s="1"/>
  <c r="N140" i="16" s="1"/>
  <c r="E191" i="16"/>
  <c r="J191" i="16" s="1"/>
  <c r="L191" i="16" s="1"/>
  <c r="N191" i="16" s="1"/>
  <c r="E152" i="16"/>
  <c r="J152" i="16" s="1"/>
  <c r="L152" i="16" s="1"/>
  <c r="N152" i="16" s="1"/>
  <c r="E179" i="16"/>
  <c r="J179" i="16" s="1"/>
  <c r="L179" i="16" s="1"/>
  <c r="N179" i="16" s="1"/>
  <c r="E200" i="16"/>
  <c r="J200" i="16" s="1"/>
  <c r="L200" i="16" s="1"/>
  <c r="N200" i="16" s="1"/>
  <c r="E260" i="16"/>
  <c r="J260" i="16" s="1"/>
  <c r="L260" i="16" s="1"/>
  <c r="N260" i="16" s="1"/>
  <c r="E206" i="16"/>
  <c r="J206" i="16" s="1"/>
  <c r="L206" i="16" s="1"/>
  <c r="N206" i="16" s="1"/>
  <c r="E213" i="16"/>
  <c r="J213" i="16" s="1"/>
  <c r="L213" i="16" s="1"/>
  <c r="N213" i="16" s="1"/>
  <c r="E189" i="16"/>
  <c r="J189" i="16" s="1"/>
  <c r="L189" i="16" s="1"/>
  <c r="N189" i="16" s="1"/>
  <c r="E106" i="16"/>
  <c r="J106" i="16" s="1"/>
  <c r="L106" i="16" s="1"/>
  <c r="N106" i="16" s="1"/>
  <c r="E212" i="16"/>
  <c r="J212" i="16" s="1"/>
  <c r="L212" i="16" s="1"/>
  <c r="N212" i="16" s="1"/>
  <c r="E198" i="16"/>
  <c r="J198" i="16" s="1"/>
  <c r="L198" i="16" s="1"/>
  <c r="N198" i="16" s="1"/>
  <c r="E151" i="16"/>
  <c r="J151" i="16" s="1"/>
  <c r="L151" i="16" s="1"/>
  <c r="N151" i="16" s="1"/>
  <c r="E194" i="16"/>
  <c r="J194" i="16" s="1"/>
  <c r="L194" i="16" s="1"/>
  <c r="N194" i="16" s="1"/>
  <c r="E147" i="16"/>
  <c r="J147" i="16" s="1"/>
  <c r="L147" i="16" s="1"/>
  <c r="N147" i="16" s="1"/>
  <c r="E222" i="16"/>
  <c r="J222" i="16" s="1"/>
  <c r="L222" i="16" s="1"/>
  <c r="N222" i="16" s="1"/>
  <c r="E103" i="16"/>
  <c r="J103" i="16" s="1"/>
  <c r="L103" i="16" s="1"/>
  <c r="N103" i="16" s="1"/>
  <c r="E109" i="16"/>
  <c r="J109" i="16" s="1"/>
  <c r="L109" i="16" s="1"/>
  <c r="N109" i="16" s="1"/>
  <c r="E199" i="16"/>
  <c r="J199" i="16" s="1"/>
  <c r="L199" i="16" s="1"/>
  <c r="N199" i="16" s="1"/>
  <c r="E242" i="16"/>
  <c r="J242" i="16" s="1"/>
  <c r="L242" i="16" s="1"/>
  <c r="N242" i="16" s="1"/>
  <c r="E244" i="16"/>
  <c r="J244" i="16" s="1"/>
  <c r="L244" i="16" s="1"/>
  <c r="N244" i="16" s="1"/>
  <c r="E214" i="16"/>
  <c r="J214" i="16" s="1"/>
  <c r="L214" i="16" s="1"/>
  <c r="N214" i="16" s="1"/>
  <c r="E112" i="16"/>
  <c r="J112" i="16" s="1"/>
  <c r="L112" i="16" s="1"/>
  <c r="N112" i="16" s="1"/>
  <c r="E216" i="16"/>
  <c r="J216" i="16" s="1"/>
  <c r="L216" i="16" s="1"/>
  <c r="N216" i="16" s="1"/>
  <c r="E174" i="16"/>
  <c r="J174" i="16" s="1"/>
  <c r="L174" i="16" s="1"/>
  <c r="N174" i="16" s="1"/>
  <c r="E170" i="16"/>
  <c r="J170" i="16" s="1"/>
  <c r="L170" i="16" s="1"/>
  <c r="N170" i="16" s="1"/>
  <c r="E243" i="16"/>
  <c r="J243" i="16" s="1"/>
  <c r="L243" i="16" s="1"/>
  <c r="N243" i="16" s="1"/>
  <c r="E228" i="16"/>
  <c r="J228" i="16" s="1"/>
  <c r="L228" i="16" s="1"/>
  <c r="N228" i="16" s="1"/>
  <c r="E173" i="16"/>
  <c r="J173" i="16" s="1"/>
  <c r="L173" i="16" s="1"/>
  <c r="N173" i="16" s="1"/>
  <c r="E143" i="16"/>
  <c r="J143" i="16" s="1"/>
  <c r="L143" i="16" s="1"/>
  <c r="N143" i="16" s="1"/>
  <c r="E261" i="16"/>
  <c r="J261" i="16" s="1"/>
  <c r="L261" i="16" s="1"/>
  <c r="N261" i="16" s="1"/>
  <c r="E164" i="16"/>
  <c r="J164" i="16" s="1"/>
  <c r="L164" i="16" s="1"/>
  <c r="N164" i="16" s="1"/>
  <c r="E251" i="16"/>
  <c r="J251" i="16" s="1"/>
  <c r="L251" i="16" s="1"/>
  <c r="N251" i="16" s="1"/>
  <c r="E247" i="16"/>
  <c r="J247" i="16" s="1"/>
  <c r="L247" i="16" s="1"/>
  <c r="N247" i="16" s="1"/>
  <c r="E108" i="16"/>
  <c r="J108" i="16" s="1"/>
  <c r="L108" i="16" s="1"/>
  <c r="N108" i="16" s="1"/>
  <c r="E177" i="16"/>
  <c r="J177" i="16" s="1"/>
  <c r="L177" i="16" s="1"/>
  <c r="N177" i="16" s="1"/>
  <c r="E250" i="16"/>
  <c r="J250" i="16" s="1"/>
  <c r="L250" i="16" s="1"/>
  <c r="N250" i="16" s="1"/>
  <c r="E99" i="16"/>
  <c r="J99" i="16" s="1"/>
  <c r="L99" i="16" s="1"/>
  <c r="N99" i="16" s="1"/>
  <c r="E210" i="16"/>
  <c r="J210" i="16" s="1"/>
  <c r="L210" i="16" s="1"/>
  <c r="N210" i="16" s="1"/>
  <c r="E192" i="16"/>
  <c r="J192" i="16" s="1"/>
  <c r="L192" i="16" s="1"/>
  <c r="N192" i="16" s="1"/>
  <c r="E120" i="16"/>
  <c r="J120" i="16" s="1"/>
  <c r="L120" i="16" s="1"/>
  <c r="N120" i="16" s="1"/>
  <c r="E187" i="16"/>
  <c r="J187" i="16" s="1"/>
  <c r="L187" i="16" s="1"/>
  <c r="N187" i="16" s="1"/>
  <c r="E171" i="16"/>
  <c r="J171" i="16" s="1"/>
  <c r="L171" i="16" s="1"/>
  <c r="N171" i="16" s="1"/>
  <c r="E220" i="16"/>
  <c r="J220" i="16" s="1"/>
  <c r="L220" i="16" s="1"/>
  <c r="N220" i="16" s="1"/>
  <c r="E113" i="16"/>
  <c r="J113" i="16" s="1"/>
  <c r="L113" i="16" s="1"/>
  <c r="N113" i="16" s="1"/>
  <c r="E154" i="16"/>
  <c r="J154" i="16" s="1"/>
  <c r="L154" i="16" s="1"/>
  <c r="N154" i="16" s="1"/>
  <c r="E265" i="16"/>
  <c r="J265" i="16" s="1"/>
  <c r="L265" i="16" s="1"/>
  <c r="N265" i="16" s="1"/>
  <c r="E255" i="16"/>
  <c r="J255" i="16" s="1"/>
  <c r="L255" i="16" s="1"/>
  <c r="N255" i="16" s="1"/>
  <c r="E248" i="16"/>
  <c r="J248" i="16" s="1"/>
  <c r="L248" i="16" s="1"/>
  <c r="N248" i="16" s="1"/>
  <c r="E159" i="16"/>
  <c r="J159" i="16" s="1"/>
  <c r="L159" i="16" s="1"/>
  <c r="N159" i="16" s="1"/>
  <c r="E176" i="16"/>
  <c r="J176" i="16" s="1"/>
  <c r="L176" i="16" s="1"/>
  <c r="N176" i="16" s="1"/>
  <c r="E148" i="16"/>
  <c r="J148" i="16" s="1"/>
  <c r="L148" i="16" s="1"/>
  <c r="N148" i="16" s="1"/>
  <c r="E149" i="16"/>
  <c r="J149" i="16" s="1"/>
  <c r="L149" i="16" s="1"/>
  <c r="N149" i="16" s="1"/>
  <c r="E190" i="16"/>
  <c r="J190" i="16" s="1"/>
  <c r="L190" i="16" s="1"/>
  <c r="N190" i="16" s="1"/>
  <c r="E263" i="16"/>
  <c r="J263" i="16" s="1"/>
  <c r="L263" i="16" s="1"/>
  <c r="N263" i="16" s="1"/>
  <c r="E169" i="16"/>
  <c r="J169" i="16" s="1"/>
  <c r="L169" i="16" s="1"/>
  <c r="N169" i="16" s="1"/>
  <c r="E160" i="16"/>
  <c r="J160" i="16" s="1"/>
  <c r="L160" i="16" s="1"/>
  <c r="N160" i="16" s="1"/>
  <c r="E115" i="16"/>
  <c r="J115" i="16" s="1"/>
  <c r="L115" i="16" s="1"/>
  <c r="N115" i="16" s="1"/>
  <c r="E204" i="16"/>
  <c r="J204" i="16" s="1"/>
  <c r="L204" i="16" s="1"/>
  <c r="N204" i="16" s="1"/>
  <c r="E249" i="16"/>
  <c r="J249" i="16" s="1"/>
  <c r="L249" i="16" s="1"/>
  <c r="N249" i="16" s="1"/>
  <c r="E258" i="16"/>
  <c r="J258" i="16" s="1"/>
  <c r="L258" i="16" s="1"/>
  <c r="N258" i="16" s="1"/>
  <c r="E267" i="16"/>
  <c r="J267" i="16" s="1"/>
  <c r="L267" i="16" s="1"/>
  <c r="N267" i="16" s="1"/>
  <c r="E127" i="16"/>
  <c r="J127" i="16" s="1"/>
  <c r="L127" i="16" s="1"/>
  <c r="N127" i="16" s="1"/>
  <c r="E105" i="16"/>
  <c r="J105" i="16" s="1"/>
  <c r="L105" i="16" s="1"/>
  <c r="N105" i="16" s="1"/>
  <c r="E107" i="16"/>
  <c r="J107" i="16" s="1"/>
  <c r="L107" i="16" s="1"/>
  <c r="N107" i="16" s="1"/>
  <c r="E257" i="16"/>
  <c r="J257" i="16" s="1"/>
  <c r="L257" i="16" s="1"/>
  <c r="N257" i="16" s="1"/>
  <c r="E253" i="16"/>
  <c r="J253" i="16" s="1"/>
  <c r="L253" i="16" s="1"/>
  <c r="N253" i="16" s="1"/>
  <c r="E153" i="16"/>
  <c r="J153" i="16" s="1"/>
  <c r="L153" i="16" s="1"/>
  <c r="N153" i="16" s="1"/>
  <c r="E130" i="16"/>
  <c r="J130" i="16" s="1"/>
  <c r="L130" i="16" s="1"/>
  <c r="N130" i="16" s="1"/>
  <c r="E203" i="16"/>
  <c r="J203" i="16" s="1"/>
  <c r="L203" i="16" s="1"/>
  <c r="N203" i="16" s="1"/>
  <c r="E252" i="16"/>
  <c r="J252" i="16" s="1"/>
  <c r="L252" i="16" s="1"/>
  <c r="N252" i="16" s="1"/>
  <c r="E182" i="16"/>
  <c r="J182" i="16" s="1"/>
  <c r="L182" i="16" s="1"/>
  <c r="N182" i="16" s="1"/>
  <c r="E104" i="16"/>
  <c r="J104" i="16" s="1"/>
  <c r="L104" i="16" s="1"/>
  <c r="N104" i="16" s="1"/>
  <c r="E161" i="16"/>
  <c r="J161" i="16" s="1"/>
  <c r="L161" i="16" s="1"/>
  <c r="N161" i="16" s="1"/>
  <c r="E157" i="16"/>
  <c r="J157" i="16" s="1"/>
  <c r="L157" i="16" s="1"/>
  <c r="N157" i="16" s="1"/>
  <c r="E262" i="16"/>
  <c r="J262" i="16" s="1"/>
  <c r="L262" i="16" s="1"/>
  <c r="N262" i="16" s="1"/>
  <c r="E207" i="16"/>
  <c r="J207" i="16" s="1"/>
  <c r="L207" i="16" s="1"/>
  <c r="N207" i="16" s="1"/>
  <c r="E96" i="16"/>
  <c r="J96" i="16" s="1"/>
  <c r="L96" i="16" s="1"/>
  <c r="N96" i="16" s="1"/>
  <c r="E165" i="16"/>
  <c r="J165" i="16" s="1"/>
  <c r="L165" i="16" s="1"/>
  <c r="N165" i="16" s="1"/>
  <c r="E259" i="16"/>
  <c r="J259" i="16" s="1"/>
  <c r="L259" i="16" s="1"/>
  <c r="N259" i="16" s="1"/>
  <c r="E100" i="16"/>
  <c r="J100" i="16" s="1"/>
  <c r="L100" i="16" s="1"/>
  <c r="N100" i="16" s="1"/>
  <c r="E237" i="16"/>
  <c r="J237" i="16" s="1"/>
  <c r="L237" i="16" s="1"/>
  <c r="N237" i="16" s="1"/>
  <c r="E178" i="16"/>
  <c r="J178" i="16" s="1"/>
  <c r="L178" i="16" s="1"/>
  <c r="N178" i="16" s="1"/>
  <c r="E195" i="16"/>
  <c r="J195" i="16" s="1"/>
  <c r="L195" i="16" s="1"/>
  <c r="N195" i="16" s="1"/>
  <c r="E139" i="16"/>
  <c r="J139" i="16" s="1"/>
  <c r="L139" i="16" s="1"/>
  <c r="N139" i="16" s="1"/>
  <c r="E97" i="16"/>
  <c r="J97" i="16" s="1"/>
  <c r="L97" i="16" s="1"/>
  <c r="N97" i="16" s="1"/>
  <c r="E166" i="16"/>
  <c r="J166" i="16" s="1"/>
  <c r="L166" i="16" s="1"/>
  <c r="N166" i="16" s="1"/>
  <c r="E234" i="16"/>
  <c r="J234" i="16" s="1"/>
  <c r="L234" i="16" s="1"/>
  <c r="N234" i="16" s="1"/>
  <c r="E252" i="7"/>
  <c r="J252" i="7" s="1"/>
  <c r="L252" i="7" s="1"/>
  <c r="N252" i="7" s="1"/>
  <c r="E192" i="7"/>
  <c r="J192" i="7" s="1"/>
  <c r="L192" i="7" s="1"/>
  <c r="N192" i="7" s="1"/>
  <c r="E143" i="7"/>
  <c r="J143" i="7" s="1"/>
  <c r="L143" i="7" s="1"/>
  <c r="N143" i="7" s="1"/>
  <c r="E114" i="7"/>
  <c r="J114" i="7" s="1"/>
  <c r="L114" i="7" s="1"/>
  <c r="N114" i="7" s="1"/>
  <c r="E254" i="7"/>
  <c r="J254" i="7" s="1"/>
  <c r="L254" i="7" s="1"/>
  <c r="N254" i="7" s="1"/>
  <c r="E172" i="7"/>
  <c r="J172" i="7" s="1"/>
  <c r="L172" i="7" s="1"/>
  <c r="N172" i="7" s="1"/>
  <c r="E240" i="7"/>
  <c r="J240" i="7" s="1"/>
  <c r="L240" i="7" s="1"/>
  <c r="N240" i="7" s="1"/>
  <c r="E250" i="7"/>
  <c r="J250" i="7" s="1"/>
  <c r="L250" i="7" s="1"/>
  <c r="N250" i="7" s="1"/>
  <c r="E184" i="7"/>
  <c r="J184" i="7" s="1"/>
  <c r="L184" i="7" s="1"/>
  <c r="N184" i="7" s="1"/>
  <c r="E246" i="7"/>
  <c r="J246" i="7" s="1"/>
  <c r="L246" i="7" s="1"/>
  <c r="N246" i="7" s="1"/>
  <c r="E236" i="7"/>
  <c r="J236" i="7" s="1"/>
  <c r="L236" i="7" s="1"/>
  <c r="N236" i="7" s="1"/>
  <c r="E265" i="7"/>
  <c r="J265" i="7" s="1"/>
  <c r="L265" i="7" s="1"/>
  <c r="N265" i="7" s="1"/>
  <c r="E255" i="7"/>
  <c r="J255" i="7" s="1"/>
  <c r="L255" i="7" s="1"/>
  <c r="N255" i="7" s="1"/>
  <c r="E248" i="7"/>
  <c r="J248" i="7" s="1"/>
  <c r="L248" i="7" s="1"/>
  <c r="N248" i="7" s="1"/>
  <c r="E251" i="7"/>
  <c r="J251" i="7" s="1"/>
  <c r="L251" i="7" s="1"/>
  <c r="N251" i="7" s="1"/>
  <c r="E257" i="7"/>
  <c r="J257" i="7" s="1"/>
  <c r="L257" i="7" s="1"/>
  <c r="N257" i="7" s="1"/>
  <c r="E96" i="7"/>
  <c r="J96" i="7" s="1"/>
  <c r="L96" i="7" s="1"/>
  <c r="N96" i="7" s="1"/>
  <c r="E230" i="7"/>
  <c r="J230" i="7" s="1"/>
  <c r="L230" i="7" s="1"/>
  <c r="N230" i="7" s="1"/>
  <c r="E152" i="7"/>
  <c r="J152" i="7" s="1"/>
  <c r="L152" i="7" s="1"/>
  <c r="N152" i="7" s="1"/>
  <c r="E226" i="7"/>
  <c r="J226" i="7" s="1"/>
  <c r="L226" i="7" s="1"/>
  <c r="N226" i="7" s="1"/>
  <c r="E197" i="7"/>
  <c r="J197" i="7" s="1"/>
  <c r="L197" i="7" s="1"/>
  <c r="N197" i="7" s="1"/>
  <c r="E103" i="7"/>
  <c r="J103" i="7" s="1"/>
  <c r="L103" i="7" s="1"/>
  <c r="N103" i="7" s="1"/>
  <c r="E109" i="7"/>
  <c r="J109" i="7" s="1"/>
  <c r="L109" i="7" s="1"/>
  <c r="N109" i="7" s="1"/>
  <c r="E150" i="7"/>
  <c r="J150" i="7" s="1"/>
  <c r="L150" i="7" s="1"/>
  <c r="N150" i="7" s="1"/>
  <c r="E136" i="7"/>
  <c r="J136" i="7" s="1"/>
  <c r="L136" i="7" s="1"/>
  <c r="N136" i="7" s="1"/>
  <c r="E144" i="7"/>
  <c r="J144" i="7" s="1"/>
  <c r="L144" i="7" s="1"/>
  <c r="N144" i="7" s="1"/>
  <c r="E222" i="7"/>
  <c r="J222" i="7" s="1"/>
  <c r="L222" i="7" s="1"/>
  <c r="N222" i="7" s="1"/>
  <c r="E208" i="7"/>
  <c r="J208" i="7" s="1"/>
  <c r="L208" i="7" s="1"/>
  <c r="N208" i="7" s="1"/>
  <c r="E238" i="7"/>
  <c r="J238" i="7" s="1"/>
  <c r="L238" i="7" s="1"/>
  <c r="N238" i="7" s="1"/>
  <c r="E218" i="7"/>
  <c r="J218" i="7" s="1"/>
  <c r="L218" i="7" s="1"/>
  <c r="N218" i="7" s="1"/>
  <c r="E112" i="7"/>
  <c r="J112" i="7" s="1"/>
  <c r="L112" i="7" s="1"/>
  <c r="N112" i="7" s="1"/>
  <c r="E214" i="7"/>
  <c r="J214" i="7" s="1"/>
  <c r="L214" i="7" s="1"/>
  <c r="N214" i="7" s="1"/>
  <c r="E126" i="7"/>
  <c r="J126" i="7" s="1"/>
  <c r="L126" i="7" s="1"/>
  <c r="N126" i="7" s="1"/>
  <c r="E233" i="7"/>
  <c r="J233" i="7" s="1"/>
  <c r="L233" i="7" s="1"/>
  <c r="N233" i="7" s="1"/>
  <c r="E223" i="7"/>
  <c r="J223" i="7" s="1"/>
  <c r="L223" i="7" s="1"/>
  <c r="N223" i="7" s="1"/>
  <c r="E120" i="7"/>
  <c r="J120" i="7" s="1"/>
  <c r="L120" i="7" s="1"/>
  <c r="N120" i="7" s="1"/>
  <c r="E219" i="7"/>
  <c r="J219" i="7" s="1"/>
  <c r="L219" i="7" s="1"/>
  <c r="N219" i="7" s="1"/>
  <c r="E193" i="7"/>
  <c r="J193" i="7" s="1"/>
  <c r="L193" i="7" s="1"/>
  <c r="N193" i="7" s="1"/>
  <c r="E128" i="7"/>
  <c r="J128" i="7" s="1"/>
  <c r="L128" i="7" s="1"/>
  <c r="N128" i="7" s="1"/>
  <c r="E198" i="7"/>
  <c r="J198" i="7" s="1"/>
  <c r="L198" i="7" s="1"/>
  <c r="N198" i="7" s="1"/>
  <c r="E110" i="7"/>
  <c r="J110" i="7" s="1"/>
  <c r="L110" i="7" s="1"/>
  <c r="N110" i="7" s="1"/>
  <c r="E162" i="7"/>
  <c r="J162" i="7" s="1"/>
  <c r="L162" i="7" s="1"/>
  <c r="N162" i="7" s="1"/>
  <c r="E124" i="7"/>
  <c r="J124" i="7" s="1"/>
  <c r="L124" i="7" s="1"/>
  <c r="N124" i="7" s="1"/>
  <c r="E134" i="7"/>
  <c r="J134" i="7" s="1"/>
  <c r="L134" i="7" s="1"/>
  <c r="N134" i="7" s="1"/>
  <c r="E224" i="7"/>
  <c r="J224" i="7" s="1"/>
  <c r="L224" i="7" s="1"/>
  <c r="N224" i="7" s="1"/>
  <c r="E147" i="7"/>
  <c r="J147" i="7" s="1"/>
  <c r="L147" i="7" s="1"/>
  <c r="N147" i="7" s="1"/>
  <c r="E125" i="7"/>
  <c r="J125" i="7" s="1"/>
  <c r="L125" i="7" s="1"/>
  <c r="N125" i="7" s="1"/>
  <c r="E104" i="7"/>
  <c r="J104" i="7" s="1"/>
  <c r="L104" i="7" s="1"/>
  <c r="N104" i="7" s="1"/>
  <c r="E190" i="7"/>
  <c r="J190" i="7" s="1"/>
  <c r="L190" i="7" s="1"/>
  <c r="N190" i="7" s="1"/>
  <c r="E118" i="7"/>
  <c r="J118" i="7" s="1"/>
  <c r="L118" i="7" s="1"/>
  <c r="N118" i="7" s="1"/>
  <c r="E151" i="7"/>
  <c r="J151" i="7" s="1"/>
  <c r="L151" i="7" s="1"/>
  <c r="N151" i="7" s="1"/>
  <c r="E263" i="7"/>
  <c r="J263" i="7" s="1"/>
  <c r="L263" i="7" s="1"/>
  <c r="N263" i="7" s="1"/>
  <c r="E164" i="7"/>
  <c r="J164" i="7" s="1"/>
  <c r="L164" i="7" s="1"/>
  <c r="N164" i="7" s="1"/>
  <c r="E182" i="7"/>
  <c r="J182" i="7" s="1"/>
  <c r="L182" i="7" s="1"/>
  <c r="N182" i="7" s="1"/>
  <c r="E228" i="7"/>
  <c r="J228" i="7" s="1"/>
  <c r="L228" i="7" s="1"/>
  <c r="N228" i="7" s="1"/>
  <c r="E201" i="7"/>
  <c r="J201" i="7" s="1"/>
  <c r="L201" i="7" s="1"/>
  <c r="N201" i="7" s="1"/>
  <c r="E191" i="7"/>
  <c r="J191" i="7" s="1"/>
  <c r="L191" i="7" s="1"/>
  <c r="N191" i="7" s="1"/>
  <c r="E168" i="7"/>
  <c r="J168" i="7" s="1"/>
  <c r="L168" i="7" s="1"/>
  <c r="N168" i="7" s="1"/>
  <c r="E187" i="7"/>
  <c r="J187" i="7" s="1"/>
  <c r="L187" i="7" s="1"/>
  <c r="N187" i="7" s="1"/>
  <c r="E266" i="7"/>
  <c r="J266" i="7" s="1"/>
  <c r="L266" i="7" s="1"/>
  <c r="N266" i="7" s="1"/>
  <c r="E232" i="7"/>
  <c r="J232" i="7" s="1"/>
  <c r="L232" i="7" s="1"/>
  <c r="N232" i="7" s="1"/>
  <c r="E166" i="7"/>
  <c r="J166" i="7" s="1"/>
  <c r="L166" i="7" s="1"/>
  <c r="N166" i="7" s="1"/>
  <c r="E180" i="7"/>
  <c r="J180" i="7" s="1"/>
  <c r="L180" i="7" s="1"/>
  <c r="N180" i="7" s="1"/>
  <c r="E239" i="7"/>
  <c r="J239" i="7" s="1"/>
  <c r="L239" i="7" s="1"/>
  <c r="N239" i="7" s="1"/>
  <c r="E200" i="7"/>
  <c r="J200" i="7" s="1"/>
  <c r="L200" i="7" s="1"/>
  <c r="N200" i="7" s="1"/>
  <c r="E155" i="7"/>
  <c r="J155" i="7" s="1"/>
  <c r="L155" i="7" s="1"/>
  <c r="N155" i="7" s="1"/>
  <c r="E117" i="7"/>
  <c r="J117" i="7" s="1"/>
  <c r="L117" i="7" s="1"/>
  <c r="N117" i="7" s="1"/>
  <c r="E129" i="7"/>
  <c r="J129" i="7" s="1"/>
  <c r="L129" i="7" s="1"/>
  <c r="N129" i="7" s="1"/>
  <c r="E100" i="7"/>
  <c r="J100" i="7" s="1"/>
  <c r="L100" i="7" s="1"/>
  <c r="N100" i="7" s="1"/>
  <c r="E245" i="7"/>
  <c r="J245" i="7" s="1"/>
  <c r="L245" i="7" s="1"/>
  <c r="N245" i="7" s="1"/>
  <c r="E235" i="7"/>
  <c r="J235" i="7" s="1"/>
  <c r="L235" i="7" s="1"/>
  <c r="N235" i="7" s="1"/>
  <c r="E177" i="7"/>
  <c r="J177" i="7" s="1"/>
  <c r="L177" i="7" s="1"/>
  <c r="N177" i="7" s="1"/>
  <c r="E146" i="7"/>
  <c r="J146" i="7" s="1"/>
  <c r="L146" i="7" s="1"/>
  <c r="N146" i="7" s="1"/>
  <c r="E119" i="7"/>
  <c r="J119" i="7" s="1"/>
  <c r="L119" i="7" s="1"/>
  <c r="N119" i="7" s="1"/>
  <c r="E237" i="7"/>
  <c r="J237" i="7" s="1"/>
  <c r="L237" i="7" s="1"/>
  <c r="N237" i="7" s="1"/>
  <c r="E227" i="7"/>
  <c r="J227" i="7" s="1"/>
  <c r="L227" i="7" s="1"/>
  <c r="N227" i="7" s="1"/>
  <c r="E216" i="7"/>
  <c r="J216" i="7" s="1"/>
  <c r="L216" i="7" s="1"/>
  <c r="N216" i="7" s="1"/>
  <c r="E137" i="7"/>
  <c r="J137" i="7" s="1"/>
  <c r="L137" i="7" s="1"/>
  <c r="N137" i="7" s="1"/>
  <c r="E127" i="7"/>
  <c r="J127" i="7" s="1"/>
  <c r="L127" i="7" s="1"/>
  <c r="N127" i="7" s="1"/>
  <c r="E229" i="7"/>
  <c r="J229" i="7" s="1"/>
  <c r="L229" i="7" s="1"/>
  <c r="N229" i="7" s="1"/>
  <c r="E131" i="7"/>
  <c r="J131" i="7" s="1"/>
  <c r="L131" i="7" s="1"/>
  <c r="N131" i="7" s="1"/>
  <c r="E247" i="7"/>
  <c r="J247" i="7" s="1"/>
  <c r="L247" i="7" s="1"/>
  <c r="N247" i="7" s="1"/>
  <c r="E221" i="7"/>
  <c r="J221" i="7" s="1"/>
  <c r="L221" i="7" s="1"/>
  <c r="N221" i="7" s="1"/>
  <c r="E211" i="7"/>
  <c r="J211" i="7" s="1"/>
  <c r="L211" i="7" s="1"/>
  <c r="N211" i="7" s="1"/>
  <c r="E249" i="7"/>
  <c r="J249" i="7" s="1"/>
  <c r="L249" i="7" s="1"/>
  <c r="N249" i="7" s="1"/>
  <c r="E111" i="7"/>
  <c r="J111" i="7" s="1"/>
  <c r="L111" i="7" s="1"/>
  <c r="N111" i="7" s="1"/>
  <c r="E161" i="7"/>
  <c r="J161" i="7" s="1"/>
  <c r="L161" i="7" s="1"/>
  <c r="N161" i="7" s="1"/>
  <c r="E264" i="7"/>
  <c r="J264" i="7" s="1"/>
  <c r="L264" i="7" s="1"/>
  <c r="N264" i="7" s="1"/>
  <c r="E220" i="7"/>
  <c r="J220" i="7" s="1"/>
  <c r="L220" i="7" s="1"/>
  <c r="N220" i="7" s="1"/>
  <c r="E97" i="7"/>
  <c r="J97" i="7" s="1"/>
  <c r="L97" i="7" s="1"/>
  <c r="N97" i="7" s="1"/>
  <c r="E185" i="7"/>
  <c r="J185" i="7" s="1"/>
  <c r="L185" i="7" s="1"/>
  <c r="N185" i="7" s="1"/>
  <c r="E213" i="7"/>
  <c r="J213" i="7" s="1"/>
  <c r="L213" i="7" s="1"/>
  <c r="N213" i="7" s="1"/>
  <c r="E203" i="7"/>
  <c r="J203" i="7" s="1"/>
  <c r="L203" i="7" s="1"/>
  <c r="N203" i="7" s="1"/>
  <c r="E186" i="7"/>
  <c r="J186" i="7" s="1"/>
  <c r="L186" i="7" s="1"/>
  <c r="N186" i="7" s="1"/>
  <c r="E241" i="7"/>
  <c r="J241" i="7" s="1"/>
  <c r="L241" i="7" s="1"/>
  <c r="N241" i="7" s="1"/>
  <c r="E204" i="7"/>
  <c r="J204" i="7" s="1"/>
  <c r="L204" i="7" s="1"/>
  <c r="N204" i="7" s="1"/>
  <c r="E205" i="7"/>
  <c r="J205" i="7" s="1"/>
  <c r="L205" i="7" s="1"/>
  <c r="N205" i="7" s="1"/>
  <c r="E195" i="7"/>
  <c r="J195" i="7" s="1"/>
  <c r="L195" i="7" s="1"/>
  <c r="N195" i="7" s="1"/>
  <c r="E116" i="7"/>
  <c r="J116" i="7" s="1"/>
  <c r="L116" i="7" s="1"/>
  <c r="N116" i="7" s="1"/>
  <c r="E242" i="7"/>
  <c r="J242" i="7" s="1"/>
  <c r="L242" i="7" s="1"/>
  <c r="N242" i="7" s="1"/>
  <c r="E268" i="7"/>
  <c r="J268" i="7" s="1"/>
  <c r="L268" i="7" s="1"/>
  <c r="N268" i="7" s="1"/>
  <c r="E165" i="7"/>
  <c r="J165" i="7" s="1"/>
  <c r="L165" i="7" s="1"/>
  <c r="N165" i="7" s="1"/>
  <c r="J95" i="7"/>
  <c r="L95" i="7" s="1"/>
  <c r="N95" i="7" s="1"/>
  <c r="E183" i="7"/>
  <c r="J183" i="7" s="1"/>
  <c r="L183" i="7" s="1"/>
  <c r="N183" i="7" s="1"/>
  <c r="E189" i="7"/>
  <c r="J189" i="7" s="1"/>
  <c r="L189" i="7" s="1"/>
  <c r="N189" i="7" s="1"/>
  <c r="E179" i="7"/>
  <c r="J179" i="7" s="1"/>
  <c r="L179" i="7" s="1"/>
  <c r="N179" i="7" s="1"/>
  <c r="E217" i="7"/>
  <c r="J217" i="7" s="1"/>
  <c r="L217" i="7" s="1"/>
  <c r="N217" i="7" s="1"/>
  <c r="E158" i="7"/>
  <c r="J158" i="7" s="1"/>
  <c r="L158" i="7" s="1"/>
  <c r="N158" i="7" s="1"/>
  <c r="E234" i="7"/>
  <c r="J234" i="7" s="1"/>
  <c r="L234" i="7" s="1"/>
  <c r="N234" i="7" s="1"/>
  <c r="E105" i="7"/>
  <c r="J105" i="7" s="1"/>
  <c r="L105" i="7" s="1"/>
  <c r="N105" i="7" s="1"/>
  <c r="E175" i="7"/>
  <c r="J175" i="7" s="1"/>
  <c r="L175" i="7" s="1"/>
  <c r="N175" i="7" s="1"/>
  <c r="E231" i="7"/>
  <c r="J231" i="7" s="1"/>
  <c r="L231" i="7" s="1"/>
  <c r="N231" i="7" s="1"/>
  <c r="E135" i="7"/>
  <c r="J135" i="7" s="1"/>
  <c r="L135" i="7" s="1"/>
  <c r="N135" i="7" s="1"/>
  <c r="E142" i="7"/>
  <c r="J142" i="7" s="1"/>
  <c r="L142" i="7" s="1"/>
  <c r="N142" i="7" s="1"/>
  <c r="E133" i="7"/>
  <c r="J133" i="7" s="1"/>
  <c r="L133" i="7" s="1"/>
  <c r="N133" i="7" s="1"/>
  <c r="E253" i="7"/>
  <c r="J253" i="7" s="1"/>
  <c r="L253" i="7" s="1"/>
  <c r="N253" i="7" s="1"/>
  <c r="E258" i="7"/>
  <c r="J258" i="7" s="1"/>
  <c r="L258" i="7" s="1"/>
  <c r="N258" i="7" s="1"/>
  <c r="E256" i="7"/>
  <c r="J256" i="7" s="1"/>
  <c r="L256" i="7" s="1"/>
  <c r="N256" i="7" s="1"/>
  <c r="E215" i="7"/>
  <c r="J215" i="7" s="1"/>
  <c r="L215" i="7" s="1"/>
  <c r="N215" i="7" s="1"/>
  <c r="E154" i="7"/>
  <c r="J154" i="7" s="1"/>
  <c r="L154" i="7" s="1"/>
  <c r="N154" i="7" s="1"/>
  <c r="E139" i="7"/>
  <c r="J139" i="7" s="1"/>
  <c r="L139" i="7" s="1"/>
  <c r="N139" i="7" s="1"/>
  <c r="E167" i="7"/>
  <c r="J167" i="7" s="1"/>
  <c r="L167" i="7" s="1"/>
  <c r="N167" i="7" s="1"/>
  <c r="E173" i="7"/>
  <c r="J173" i="7" s="1"/>
  <c r="L173" i="7" s="1"/>
  <c r="N173" i="7" s="1"/>
  <c r="E169" i="7"/>
  <c r="J169" i="7" s="1"/>
  <c r="L169" i="7" s="1"/>
  <c r="N169" i="7" s="1"/>
  <c r="E174" i="7"/>
  <c r="J174" i="7" s="1"/>
  <c r="L174" i="7" s="1"/>
  <c r="N174" i="7" s="1"/>
  <c r="E157" i="7"/>
  <c r="J157" i="7" s="1"/>
  <c r="L157" i="7" s="1"/>
  <c r="N157" i="7" s="1"/>
  <c r="E207" i="7"/>
  <c r="J207" i="7" s="1"/>
  <c r="L207" i="7" s="1"/>
  <c r="N207" i="7" s="1"/>
  <c r="E160" i="7"/>
  <c r="J160" i="7" s="1"/>
  <c r="L160" i="7" s="1"/>
  <c r="N160" i="7" s="1"/>
  <c r="E138" i="7"/>
  <c r="J138" i="7" s="1"/>
  <c r="L138" i="7" s="1"/>
  <c r="N138" i="7" s="1"/>
  <c r="E101" i="7"/>
  <c r="J101" i="7" s="1"/>
  <c r="L101" i="7" s="1"/>
  <c r="N101" i="7" s="1"/>
  <c r="E181" i="7"/>
  <c r="J181" i="7" s="1"/>
  <c r="L181" i="7" s="1"/>
  <c r="N181" i="7" s="1"/>
  <c r="E108" i="7"/>
  <c r="J108" i="7" s="1"/>
  <c r="L108" i="7" s="1"/>
  <c r="N108" i="7" s="1"/>
  <c r="E141" i="7"/>
  <c r="J141" i="7" s="1"/>
  <c r="L141" i="7" s="1"/>
  <c r="N141" i="7" s="1"/>
  <c r="E210" i="7"/>
  <c r="J210" i="7" s="1"/>
  <c r="L210" i="7" s="1"/>
  <c r="N210" i="7" s="1"/>
  <c r="E99" i="7"/>
  <c r="J99" i="7" s="1"/>
  <c r="L99" i="7" s="1"/>
  <c r="N99" i="7" s="1"/>
  <c r="E262" i="7"/>
  <c r="J262" i="7" s="1"/>
  <c r="L262" i="7" s="1"/>
  <c r="N262" i="7" s="1"/>
  <c r="E176" i="7"/>
  <c r="J176" i="7" s="1"/>
  <c r="L176" i="7" s="1"/>
  <c r="N176" i="7" s="1"/>
  <c r="E140" i="7"/>
  <c r="J140" i="7" s="1"/>
  <c r="L140" i="7" s="1"/>
  <c r="N140" i="7" s="1"/>
  <c r="E149" i="7"/>
  <c r="J149" i="7" s="1"/>
  <c r="L149" i="7" s="1"/>
  <c r="N149" i="7" s="1"/>
  <c r="E209" i="7"/>
  <c r="J209" i="7" s="1"/>
  <c r="L209" i="7" s="1"/>
  <c r="N209" i="7" s="1"/>
  <c r="E259" i="7"/>
  <c r="J259" i="7" s="1"/>
  <c r="L259" i="7" s="1"/>
  <c r="N259" i="7" s="1"/>
  <c r="E178" i="7"/>
  <c r="J178" i="7" s="1"/>
  <c r="L178" i="7" s="1"/>
  <c r="N178" i="7" s="1"/>
  <c r="E148" i="7"/>
  <c r="J148" i="7" s="1"/>
  <c r="L148" i="7" s="1"/>
  <c r="N148" i="7" s="1"/>
  <c r="E243" i="7"/>
  <c r="J243" i="7" s="1"/>
  <c r="L243" i="7" s="1"/>
  <c r="N243" i="7" s="1"/>
  <c r="E212" i="7"/>
  <c r="J212" i="7" s="1"/>
  <c r="L212" i="7" s="1"/>
  <c r="N212" i="7" s="1"/>
  <c r="E102" i="7"/>
  <c r="J102" i="7" s="1"/>
  <c r="L102" i="7" s="1"/>
  <c r="N102" i="7" s="1"/>
  <c r="E121" i="7"/>
  <c r="J121" i="7" s="1"/>
  <c r="L121" i="7" s="1"/>
  <c r="N121" i="7" s="1"/>
  <c r="E267" i="7"/>
  <c r="J267" i="7" s="1"/>
  <c r="L267" i="7" s="1"/>
  <c r="N267" i="7" s="1"/>
  <c r="E145" i="7"/>
  <c r="J145" i="7" s="1"/>
  <c r="L145" i="7" s="1"/>
  <c r="N145" i="7" s="1"/>
  <c r="E163" i="7"/>
  <c r="J163" i="7" s="1"/>
  <c r="L163" i="7" s="1"/>
  <c r="N163" i="7" s="1"/>
  <c r="E159" i="7"/>
  <c r="J159" i="7" s="1"/>
  <c r="L159" i="7" s="1"/>
  <c r="N159" i="7" s="1"/>
  <c r="E260" i="7"/>
  <c r="J260" i="7" s="1"/>
  <c r="L260" i="7" s="1"/>
  <c r="N260" i="7" s="1"/>
  <c r="E107" i="7"/>
  <c r="J107" i="7" s="1"/>
  <c r="L107" i="7" s="1"/>
  <c r="N107" i="7" s="1"/>
  <c r="E225" i="7"/>
  <c r="J225" i="7" s="1"/>
  <c r="L225" i="7" s="1"/>
  <c r="N225" i="7" s="1"/>
  <c r="E122" i="7"/>
  <c r="J122" i="7" s="1"/>
  <c r="L122" i="7" s="1"/>
  <c r="N122" i="7" s="1"/>
  <c r="E188" i="7"/>
  <c r="J188" i="7" s="1"/>
  <c r="L188" i="7" s="1"/>
  <c r="N188" i="7" s="1"/>
  <c r="E171" i="7"/>
  <c r="J171" i="7" s="1"/>
  <c r="L171" i="7" s="1"/>
  <c r="N171" i="7" s="1"/>
  <c r="E199" i="7"/>
  <c r="J199" i="7" s="1"/>
  <c r="L199" i="7" s="1"/>
  <c r="N199" i="7" s="1"/>
  <c r="E123" i="7"/>
  <c r="J123" i="7" s="1"/>
  <c r="L123" i="7" s="1"/>
  <c r="N123" i="7" s="1"/>
  <c r="E98" i="7"/>
  <c r="J98" i="7" s="1"/>
  <c r="L98" i="7" s="1"/>
  <c r="N98" i="7" s="1"/>
  <c r="E202" i="7"/>
  <c r="J202" i="7" s="1"/>
  <c r="L202" i="7" s="1"/>
  <c r="N202" i="7" s="1"/>
  <c r="E156" i="7"/>
  <c r="J156" i="7" s="1"/>
  <c r="L156" i="7" s="1"/>
  <c r="N156" i="7" s="1"/>
  <c r="E170" i="7"/>
  <c r="J170" i="7" s="1"/>
  <c r="L170" i="7" s="1"/>
  <c r="N170" i="7" s="1"/>
  <c r="E115" i="7"/>
  <c r="J115" i="7" s="1"/>
  <c r="L115" i="7" s="1"/>
  <c r="N115" i="7" s="1"/>
  <c r="E132" i="7"/>
  <c r="J132" i="7" s="1"/>
  <c r="L132" i="7" s="1"/>
  <c r="N132" i="7" s="1"/>
  <c r="E113" i="7"/>
  <c r="J113" i="7" s="1"/>
  <c r="L113" i="7" s="1"/>
  <c r="N113" i="7" s="1"/>
  <c r="E194" i="7"/>
  <c r="J194" i="7" s="1"/>
  <c r="L194" i="7" s="1"/>
  <c r="N194" i="7" s="1"/>
  <c r="E244" i="7"/>
  <c r="J244" i="7" s="1"/>
  <c r="L244" i="7" s="1"/>
  <c r="N244" i="7" s="1"/>
  <c r="E206" i="7"/>
  <c r="J206" i="7" s="1"/>
  <c r="L206" i="7" s="1"/>
  <c r="N206" i="7" s="1"/>
  <c r="E196" i="7"/>
  <c r="J196" i="7" s="1"/>
  <c r="L196" i="7" s="1"/>
  <c r="N196" i="7" s="1"/>
  <c r="E261" i="7"/>
  <c r="J261" i="7" s="1"/>
  <c r="L261" i="7" s="1"/>
  <c r="N261" i="7" s="1"/>
  <c r="E106" i="7"/>
  <c r="J106" i="7" s="1"/>
  <c r="L106" i="7" s="1"/>
  <c r="N106" i="7" s="1"/>
  <c r="E153" i="7"/>
  <c r="J153" i="7" s="1"/>
  <c r="L153" i="7" s="1"/>
  <c r="N153" i="7" s="1"/>
  <c r="E130" i="7"/>
  <c r="J130" i="7" s="1"/>
  <c r="L130" i="7" s="1"/>
  <c r="N130" i="7" s="1"/>
  <c r="E99" i="12"/>
  <c r="J99" i="12" s="1"/>
  <c r="L99" i="12" s="1"/>
  <c r="N99" i="12" s="1"/>
  <c r="E192" i="12"/>
  <c r="J192" i="12" s="1"/>
  <c r="L192" i="12" s="1"/>
  <c r="N192" i="12" s="1"/>
  <c r="E222" i="12"/>
  <c r="J222" i="12" s="1"/>
  <c r="L222" i="12" s="1"/>
  <c r="N222" i="12" s="1"/>
  <c r="E204" i="12"/>
  <c r="J204" i="12" s="1"/>
  <c r="L204" i="12" s="1"/>
  <c r="N204" i="12" s="1"/>
  <c r="E172" i="12"/>
  <c r="J172" i="12" s="1"/>
  <c r="L172" i="12" s="1"/>
  <c r="N172" i="12" s="1"/>
  <c r="E177" i="12"/>
  <c r="J177" i="12" s="1"/>
  <c r="L177" i="12" s="1"/>
  <c r="N177" i="12" s="1"/>
  <c r="E120" i="12"/>
  <c r="J120" i="12" s="1"/>
  <c r="L120" i="12" s="1"/>
  <c r="N120" i="12" s="1"/>
  <c r="E163" i="12"/>
  <c r="J163" i="12" s="1"/>
  <c r="L163" i="12" s="1"/>
  <c r="N163" i="12" s="1"/>
  <c r="E205" i="12"/>
  <c r="J205" i="12" s="1"/>
  <c r="L205" i="12" s="1"/>
  <c r="N205" i="12" s="1"/>
  <c r="E148" i="12"/>
  <c r="J148" i="12" s="1"/>
  <c r="L148" i="12" s="1"/>
  <c r="N148" i="12" s="1"/>
  <c r="E248" i="12"/>
  <c r="J248" i="12" s="1"/>
  <c r="L248" i="12" s="1"/>
  <c r="N248" i="12" s="1"/>
  <c r="E265" i="12"/>
  <c r="J265" i="12" s="1"/>
  <c r="L265" i="12" s="1"/>
  <c r="N265" i="12" s="1"/>
  <c r="E112" i="12"/>
  <c r="J112" i="12" s="1"/>
  <c r="L112" i="12" s="1"/>
  <c r="N112" i="12" s="1"/>
  <c r="E174" i="12"/>
  <c r="J174" i="12" s="1"/>
  <c r="L174" i="12" s="1"/>
  <c r="N174" i="12" s="1"/>
  <c r="E129" i="12"/>
  <c r="J129" i="12" s="1"/>
  <c r="L129" i="12" s="1"/>
  <c r="N129" i="12" s="1"/>
  <c r="E167" i="12"/>
  <c r="J167" i="12" s="1"/>
  <c r="L167" i="12" s="1"/>
  <c r="N167" i="12" s="1"/>
  <c r="E202" i="12"/>
  <c r="J202" i="12" s="1"/>
  <c r="L202" i="12" s="1"/>
  <c r="N202" i="12" s="1"/>
  <c r="E176" i="12"/>
  <c r="J176" i="12" s="1"/>
  <c r="L176" i="12" s="1"/>
  <c r="N176" i="12" s="1"/>
  <c r="E96" i="12"/>
  <c r="J96" i="12" s="1"/>
  <c r="L96" i="12" s="1"/>
  <c r="N96" i="12" s="1"/>
  <c r="E166" i="12"/>
  <c r="J166" i="12" s="1"/>
  <c r="L166" i="12" s="1"/>
  <c r="N166" i="12" s="1"/>
  <c r="E171" i="12"/>
  <c r="J171" i="12" s="1"/>
  <c r="L171" i="12" s="1"/>
  <c r="N171" i="12" s="1"/>
  <c r="E143" i="12"/>
  <c r="J143" i="12" s="1"/>
  <c r="L143" i="12" s="1"/>
  <c r="N143" i="12" s="1"/>
  <c r="E97" i="12"/>
  <c r="J97" i="12" s="1"/>
  <c r="L97" i="12" s="1"/>
  <c r="N97" i="12" s="1"/>
  <c r="E123" i="12"/>
  <c r="J123" i="12" s="1"/>
  <c r="L123" i="12" s="1"/>
  <c r="N123" i="12" s="1"/>
  <c r="E190" i="12"/>
  <c r="J190" i="12" s="1"/>
  <c r="L190" i="12" s="1"/>
  <c r="N190" i="12" s="1"/>
  <c r="E145" i="12"/>
  <c r="J145" i="12" s="1"/>
  <c r="L145" i="12" s="1"/>
  <c r="N145" i="12" s="1"/>
  <c r="E157" i="12"/>
  <c r="J157" i="12" s="1"/>
  <c r="L157" i="12" s="1"/>
  <c r="N157" i="12" s="1"/>
  <c r="E250" i="12"/>
  <c r="J250" i="12" s="1"/>
  <c r="L250" i="12" s="1"/>
  <c r="N250" i="12" s="1"/>
  <c r="E260" i="12"/>
  <c r="J260" i="12" s="1"/>
  <c r="L260" i="12" s="1"/>
  <c r="N260" i="12" s="1"/>
  <c r="E144" i="12"/>
  <c r="J144" i="12" s="1"/>
  <c r="L144" i="12" s="1"/>
  <c r="N144" i="12" s="1"/>
  <c r="E173" i="12"/>
  <c r="J173" i="12" s="1"/>
  <c r="L173" i="12" s="1"/>
  <c r="N173" i="12" s="1"/>
  <c r="E116" i="12"/>
  <c r="J116" i="12" s="1"/>
  <c r="L116" i="12" s="1"/>
  <c r="N116" i="12" s="1"/>
  <c r="E180" i="12"/>
  <c r="J180" i="12" s="1"/>
  <c r="L180" i="12" s="1"/>
  <c r="N180" i="12" s="1"/>
  <c r="E233" i="12"/>
  <c r="J233" i="12" s="1"/>
  <c r="L233" i="12" s="1"/>
  <c r="N233" i="12" s="1"/>
  <c r="E126" i="12"/>
  <c r="J126" i="12" s="1"/>
  <c r="L126" i="12" s="1"/>
  <c r="N126" i="12" s="1"/>
  <c r="E251" i="12"/>
  <c r="J251" i="12" s="1"/>
  <c r="L251" i="12" s="1"/>
  <c r="N251" i="12" s="1"/>
  <c r="E154" i="12"/>
  <c r="J154" i="12" s="1"/>
  <c r="L154" i="12" s="1"/>
  <c r="N154" i="12" s="1"/>
  <c r="E142" i="12"/>
  <c r="J142" i="12" s="1"/>
  <c r="L142" i="12" s="1"/>
  <c r="N142" i="12" s="1"/>
  <c r="E170" i="12"/>
  <c r="J170" i="12" s="1"/>
  <c r="L170" i="12" s="1"/>
  <c r="N170" i="12" s="1"/>
  <c r="E188" i="12"/>
  <c r="J188" i="12" s="1"/>
  <c r="L188" i="12" s="1"/>
  <c r="N188" i="12" s="1"/>
  <c r="E200" i="12"/>
  <c r="J200" i="12" s="1"/>
  <c r="L200" i="12" s="1"/>
  <c r="N200" i="12" s="1"/>
  <c r="E243" i="12"/>
  <c r="J243" i="12" s="1"/>
  <c r="L243" i="12" s="1"/>
  <c r="N243" i="12" s="1"/>
  <c r="E146" i="12"/>
  <c r="J146" i="12" s="1"/>
  <c r="L146" i="12" s="1"/>
  <c r="N146" i="12" s="1"/>
  <c r="E224" i="12"/>
  <c r="J224" i="12" s="1"/>
  <c r="L224" i="12" s="1"/>
  <c r="N224" i="12" s="1"/>
  <c r="E101" i="12"/>
  <c r="J101" i="12" s="1"/>
  <c r="L101" i="12" s="1"/>
  <c r="N101" i="12" s="1"/>
  <c r="E267" i="12"/>
  <c r="J267" i="12" s="1"/>
  <c r="L267" i="12" s="1"/>
  <c r="N267" i="12" s="1"/>
  <c r="E183" i="12"/>
  <c r="J183" i="12" s="1"/>
  <c r="L183" i="12" s="1"/>
  <c r="N183" i="12" s="1"/>
  <c r="E185" i="12"/>
  <c r="J185" i="12" s="1"/>
  <c r="L185" i="12" s="1"/>
  <c r="N185" i="12" s="1"/>
  <c r="E218" i="12"/>
  <c r="J218" i="12" s="1"/>
  <c r="L218" i="12" s="1"/>
  <c r="N218" i="12" s="1"/>
  <c r="E196" i="12"/>
  <c r="J196" i="12" s="1"/>
  <c r="L196" i="12" s="1"/>
  <c r="N196" i="12" s="1"/>
  <c r="E164" i="12"/>
  <c r="J164" i="12" s="1"/>
  <c r="L164" i="12" s="1"/>
  <c r="N164" i="12" s="1"/>
  <c r="E246" i="12"/>
  <c r="J246" i="12" s="1"/>
  <c r="L246" i="12" s="1"/>
  <c r="N246" i="12" s="1"/>
  <c r="E252" i="12"/>
  <c r="J252" i="12" s="1"/>
  <c r="L252" i="12" s="1"/>
  <c r="N252" i="12" s="1"/>
  <c r="E223" i="12"/>
  <c r="J223" i="12" s="1"/>
  <c r="L223" i="12" s="1"/>
  <c r="N223" i="12" s="1"/>
  <c r="E201" i="12"/>
  <c r="J201" i="12" s="1"/>
  <c r="L201" i="12" s="1"/>
  <c r="N201" i="12" s="1"/>
  <c r="E261" i="12"/>
  <c r="J261" i="12" s="1"/>
  <c r="L261" i="12" s="1"/>
  <c r="N261" i="12" s="1"/>
  <c r="E219" i="12"/>
  <c r="J219" i="12" s="1"/>
  <c r="L219" i="12" s="1"/>
  <c r="N219" i="12" s="1"/>
  <c r="E122" i="12"/>
  <c r="J122" i="12" s="1"/>
  <c r="L122" i="12" s="1"/>
  <c r="N122" i="12" s="1"/>
  <c r="E125" i="12"/>
  <c r="J125" i="12" s="1"/>
  <c r="L125" i="12" s="1"/>
  <c r="N125" i="12" s="1"/>
  <c r="E247" i="12"/>
  <c r="J247" i="12" s="1"/>
  <c r="L247" i="12" s="1"/>
  <c r="N247" i="12" s="1"/>
  <c r="E150" i="12"/>
  <c r="J150" i="12" s="1"/>
  <c r="L150" i="12" s="1"/>
  <c r="N150" i="12" s="1"/>
  <c r="E253" i="12"/>
  <c r="J253" i="12" s="1"/>
  <c r="L253" i="12" s="1"/>
  <c r="N253" i="12" s="1"/>
  <c r="E211" i="12"/>
  <c r="J211" i="12" s="1"/>
  <c r="L211" i="12" s="1"/>
  <c r="N211" i="12" s="1"/>
  <c r="E114" i="12"/>
  <c r="J114" i="12" s="1"/>
  <c r="L114" i="12" s="1"/>
  <c r="N114" i="12" s="1"/>
  <c r="E256" i="12"/>
  <c r="J256" i="12" s="1"/>
  <c r="L256" i="12" s="1"/>
  <c r="N256" i="12" s="1"/>
  <c r="E139" i="12"/>
  <c r="J139" i="12" s="1"/>
  <c r="L139" i="12" s="1"/>
  <c r="N139" i="12" s="1"/>
  <c r="E111" i="12"/>
  <c r="J111" i="12" s="1"/>
  <c r="L111" i="12" s="1"/>
  <c r="N111" i="12" s="1"/>
  <c r="E235" i="12"/>
  <c r="J235" i="12" s="1"/>
  <c r="L235" i="12" s="1"/>
  <c r="N235" i="12" s="1"/>
  <c r="E138" i="12"/>
  <c r="J138" i="12" s="1"/>
  <c r="L138" i="12" s="1"/>
  <c r="N138" i="12" s="1"/>
  <c r="E239" i="12"/>
  <c r="J239" i="12" s="1"/>
  <c r="L239" i="12" s="1"/>
  <c r="N239" i="12" s="1"/>
  <c r="E186" i="12"/>
  <c r="J186" i="12" s="1"/>
  <c r="L186" i="12" s="1"/>
  <c r="N186" i="12" s="1"/>
  <c r="E141" i="12"/>
  <c r="J141" i="12" s="1"/>
  <c r="L141" i="12" s="1"/>
  <c r="N141" i="12" s="1"/>
  <c r="E98" i="12"/>
  <c r="J98" i="12" s="1"/>
  <c r="L98" i="12" s="1"/>
  <c r="N98" i="12" s="1"/>
  <c r="E214" i="12"/>
  <c r="J214" i="12" s="1"/>
  <c r="L214" i="12" s="1"/>
  <c r="N214" i="12" s="1"/>
  <c r="E179" i="12"/>
  <c r="J179" i="12" s="1"/>
  <c r="L179" i="12" s="1"/>
  <c r="N179" i="12" s="1"/>
  <c r="E244" i="12"/>
  <c r="J244" i="12" s="1"/>
  <c r="L244" i="12" s="1"/>
  <c r="N244" i="12" s="1"/>
  <c r="E169" i="12"/>
  <c r="J169" i="12" s="1"/>
  <c r="L169" i="12" s="1"/>
  <c r="N169" i="12" s="1"/>
  <c r="E229" i="12"/>
  <c r="J229" i="12" s="1"/>
  <c r="L229" i="12" s="1"/>
  <c r="N229" i="12" s="1"/>
  <c r="E160" i="12"/>
  <c r="J160" i="12" s="1"/>
  <c r="L160" i="12" s="1"/>
  <c r="N160" i="12" s="1"/>
  <c r="J95" i="12"/>
  <c r="L95" i="12" s="1"/>
  <c r="N95" i="12" s="1"/>
  <c r="E257" i="12"/>
  <c r="J257" i="12" s="1"/>
  <c r="L257" i="12" s="1"/>
  <c r="N257" i="12" s="1"/>
  <c r="E215" i="12"/>
  <c r="J215" i="12" s="1"/>
  <c r="L215" i="12" s="1"/>
  <c r="N215" i="12" s="1"/>
  <c r="E118" i="12"/>
  <c r="J118" i="12" s="1"/>
  <c r="L118" i="12" s="1"/>
  <c r="N118" i="12" s="1"/>
  <c r="E221" i="12"/>
  <c r="J221" i="12" s="1"/>
  <c r="L221" i="12" s="1"/>
  <c r="N221" i="12" s="1"/>
  <c r="E184" i="12"/>
  <c r="J184" i="12" s="1"/>
  <c r="L184" i="12" s="1"/>
  <c r="N184" i="12" s="1"/>
  <c r="E107" i="12"/>
  <c r="J107" i="12" s="1"/>
  <c r="L107" i="12" s="1"/>
  <c r="N107" i="12" s="1"/>
  <c r="E155" i="12"/>
  <c r="J155" i="12" s="1"/>
  <c r="L155" i="12" s="1"/>
  <c r="N155" i="12" s="1"/>
  <c r="E113" i="12"/>
  <c r="J113" i="12" s="1"/>
  <c r="L113" i="12" s="1"/>
  <c r="N113" i="12" s="1"/>
  <c r="E245" i="12"/>
  <c r="J245" i="12" s="1"/>
  <c r="L245" i="12" s="1"/>
  <c r="N245" i="12" s="1"/>
  <c r="E203" i="12"/>
  <c r="J203" i="12" s="1"/>
  <c r="L203" i="12" s="1"/>
  <c r="N203" i="12" s="1"/>
  <c r="E106" i="12"/>
  <c r="J106" i="12" s="1"/>
  <c r="L106" i="12" s="1"/>
  <c r="N106" i="12" s="1"/>
  <c r="E212" i="12"/>
  <c r="J212" i="12" s="1"/>
  <c r="L212" i="12" s="1"/>
  <c r="N212" i="12" s="1"/>
  <c r="E263" i="12"/>
  <c r="J263" i="12" s="1"/>
  <c r="L263" i="12" s="1"/>
  <c r="N263" i="12" s="1"/>
  <c r="E168" i="12"/>
  <c r="J168" i="12" s="1"/>
  <c r="L168" i="12" s="1"/>
  <c r="N168" i="12" s="1"/>
  <c r="E258" i="12"/>
  <c r="J258" i="12" s="1"/>
  <c r="L258" i="12" s="1"/>
  <c r="N258" i="12" s="1"/>
  <c r="E182" i="12"/>
  <c r="J182" i="12" s="1"/>
  <c r="L182" i="12" s="1"/>
  <c r="N182" i="12" s="1"/>
  <c r="E137" i="12"/>
  <c r="J137" i="12" s="1"/>
  <c r="L137" i="12" s="1"/>
  <c r="N137" i="12" s="1"/>
  <c r="E133" i="12"/>
  <c r="J133" i="12" s="1"/>
  <c r="L133" i="12" s="1"/>
  <c r="N133" i="12" s="1"/>
  <c r="E242" i="12"/>
  <c r="J242" i="12" s="1"/>
  <c r="L242" i="12" s="1"/>
  <c r="N242" i="12" s="1"/>
  <c r="E197" i="12"/>
  <c r="J197" i="12" s="1"/>
  <c r="L197" i="12" s="1"/>
  <c r="N197" i="12" s="1"/>
  <c r="E140" i="12"/>
  <c r="J140" i="12" s="1"/>
  <c r="L140" i="12" s="1"/>
  <c r="N140" i="12" s="1"/>
  <c r="E117" i="12"/>
  <c r="J117" i="12" s="1"/>
  <c r="L117" i="12" s="1"/>
  <c r="N117" i="12" s="1"/>
  <c r="E225" i="12"/>
  <c r="J225" i="12" s="1"/>
  <c r="L225" i="12" s="1"/>
  <c r="N225" i="12" s="1"/>
  <c r="E158" i="12"/>
  <c r="J158" i="12" s="1"/>
  <c r="L158" i="12" s="1"/>
  <c r="N158" i="12" s="1"/>
  <c r="E102" i="12"/>
  <c r="J102" i="12" s="1"/>
  <c r="L102" i="12" s="1"/>
  <c r="N102" i="12" s="1"/>
  <c r="E189" i="12"/>
  <c r="J189" i="12" s="1"/>
  <c r="L189" i="12" s="1"/>
  <c r="N189" i="12" s="1"/>
  <c r="E132" i="12"/>
  <c r="J132" i="12" s="1"/>
  <c r="L132" i="12" s="1"/>
  <c r="N132" i="12" s="1"/>
  <c r="E135" i="12"/>
  <c r="J135" i="12" s="1"/>
  <c r="L135" i="12" s="1"/>
  <c r="N135" i="12" s="1"/>
  <c r="E240" i="12"/>
  <c r="J240" i="12" s="1"/>
  <c r="L240" i="12" s="1"/>
  <c r="N240" i="12" s="1"/>
  <c r="E208" i="12"/>
  <c r="J208" i="12" s="1"/>
  <c r="L208" i="12" s="1"/>
  <c r="N208" i="12" s="1"/>
  <c r="E213" i="12"/>
  <c r="J213" i="12" s="1"/>
  <c r="L213" i="12" s="1"/>
  <c r="N213" i="12" s="1"/>
  <c r="E156" i="12"/>
  <c r="J156" i="12" s="1"/>
  <c r="L156" i="12" s="1"/>
  <c r="N156" i="12" s="1"/>
  <c r="E216" i="12"/>
  <c r="J216" i="12" s="1"/>
  <c r="L216" i="12" s="1"/>
  <c r="N216" i="12" s="1"/>
  <c r="E110" i="12"/>
  <c r="J110" i="12" s="1"/>
  <c r="L110" i="12" s="1"/>
  <c r="N110" i="12" s="1"/>
  <c r="E231" i="12"/>
  <c r="J231" i="12" s="1"/>
  <c r="L231" i="12" s="1"/>
  <c r="N231" i="12" s="1"/>
  <c r="E134" i="12"/>
  <c r="J134" i="12" s="1"/>
  <c r="L134" i="12" s="1"/>
  <c r="N134" i="12" s="1"/>
  <c r="E207" i="12"/>
  <c r="J207" i="12" s="1"/>
  <c r="L207" i="12" s="1"/>
  <c r="N207" i="12" s="1"/>
  <c r="E259" i="12"/>
  <c r="J259" i="12" s="1"/>
  <c r="L259" i="12" s="1"/>
  <c r="N259" i="12" s="1"/>
  <c r="E161" i="12"/>
  <c r="J161" i="12" s="1"/>
  <c r="L161" i="12" s="1"/>
  <c r="N161" i="12" s="1"/>
  <c r="E264" i="12"/>
  <c r="J264" i="12" s="1"/>
  <c r="L264" i="12" s="1"/>
  <c r="N264" i="12" s="1"/>
  <c r="E210" i="12"/>
  <c r="J210" i="12" s="1"/>
  <c r="L210" i="12" s="1"/>
  <c r="N210" i="12" s="1"/>
  <c r="E165" i="12"/>
  <c r="J165" i="12" s="1"/>
  <c r="L165" i="12" s="1"/>
  <c r="N165" i="12" s="1"/>
  <c r="E108" i="12"/>
  <c r="J108" i="12" s="1"/>
  <c r="L108" i="12" s="1"/>
  <c r="N108" i="12" s="1"/>
  <c r="E105" i="12"/>
  <c r="J105" i="12" s="1"/>
  <c r="L105" i="12" s="1"/>
  <c r="N105" i="12" s="1"/>
  <c r="E193" i="12"/>
  <c r="J193" i="12" s="1"/>
  <c r="L193" i="12" s="1"/>
  <c r="N193" i="12" s="1"/>
  <c r="E136" i="12"/>
  <c r="J136" i="12" s="1"/>
  <c r="L136" i="12" s="1"/>
  <c r="N136" i="12" s="1"/>
  <c r="E127" i="12"/>
  <c r="J127" i="12" s="1"/>
  <c r="L127" i="12" s="1"/>
  <c r="N127" i="12" s="1"/>
  <c r="E262" i="12"/>
  <c r="J262" i="12" s="1"/>
  <c r="L262" i="12" s="1"/>
  <c r="N262" i="12" s="1"/>
  <c r="E100" i="12"/>
  <c r="J100" i="12" s="1"/>
  <c r="L100" i="12" s="1"/>
  <c r="N100" i="12" s="1"/>
  <c r="E103" i="12"/>
  <c r="J103" i="12" s="1"/>
  <c r="L103" i="12" s="1"/>
  <c r="N103" i="12" s="1"/>
  <c r="E124" i="12"/>
  <c r="J124" i="12" s="1"/>
  <c r="L124" i="12" s="1"/>
  <c r="N124" i="12" s="1"/>
  <c r="E109" i="12"/>
  <c r="J109" i="12" s="1"/>
  <c r="L109" i="12" s="1"/>
  <c r="N109" i="12" s="1"/>
  <c r="E226" i="12"/>
  <c r="J226" i="12" s="1"/>
  <c r="L226" i="12" s="1"/>
  <c r="N226" i="12" s="1"/>
  <c r="E249" i="12"/>
  <c r="J249" i="12" s="1"/>
  <c r="L249" i="12" s="1"/>
  <c r="N249" i="12" s="1"/>
  <c r="E230" i="12"/>
  <c r="J230" i="12" s="1"/>
  <c r="L230" i="12" s="1"/>
  <c r="N230" i="12" s="1"/>
  <c r="E115" i="12"/>
  <c r="J115" i="12" s="1"/>
  <c r="L115" i="12" s="1"/>
  <c r="N115" i="12" s="1"/>
  <c r="E268" i="12"/>
  <c r="J268" i="12" s="1"/>
  <c r="L268" i="12" s="1"/>
  <c r="N268" i="12" s="1"/>
  <c r="E232" i="12"/>
  <c r="J232" i="12" s="1"/>
  <c r="L232" i="12" s="1"/>
  <c r="N232" i="12" s="1"/>
  <c r="E149" i="12"/>
  <c r="J149" i="12" s="1"/>
  <c r="L149" i="12" s="1"/>
  <c r="N149" i="12" s="1"/>
  <c r="E194" i="12"/>
  <c r="J194" i="12" s="1"/>
  <c r="L194" i="12" s="1"/>
  <c r="N194" i="12" s="1"/>
  <c r="E198" i="12"/>
  <c r="J198" i="12" s="1"/>
  <c r="L198" i="12" s="1"/>
  <c r="N198" i="12" s="1"/>
  <c r="E130" i="12"/>
  <c r="J130" i="12" s="1"/>
  <c r="L130" i="12" s="1"/>
  <c r="N130" i="12" s="1"/>
  <c r="E147" i="12"/>
  <c r="J147" i="12" s="1"/>
  <c r="L147" i="12" s="1"/>
  <c r="N147" i="12" s="1"/>
  <c r="E151" i="12"/>
  <c r="J151" i="12" s="1"/>
  <c r="L151" i="12" s="1"/>
  <c r="N151" i="12" s="1"/>
  <c r="E159" i="12"/>
  <c r="J159" i="12" s="1"/>
  <c r="L159" i="12" s="1"/>
  <c r="N159" i="12" s="1"/>
  <c r="E178" i="12"/>
  <c r="J178" i="12" s="1"/>
  <c r="L178" i="12" s="1"/>
  <c r="N178" i="12" s="1"/>
  <c r="E266" i="12"/>
  <c r="J266" i="12" s="1"/>
  <c r="L266" i="12" s="1"/>
  <c r="N266" i="12" s="1"/>
  <c r="E220" i="12"/>
  <c r="J220" i="12" s="1"/>
  <c r="L220" i="12" s="1"/>
  <c r="N220" i="12" s="1"/>
  <c r="E121" i="12"/>
  <c r="J121" i="12" s="1"/>
  <c r="L121" i="12" s="1"/>
  <c r="N121" i="12" s="1"/>
  <c r="E195" i="12"/>
  <c r="J195" i="12" s="1"/>
  <c r="L195" i="12" s="1"/>
  <c r="N195" i="12" s="1"/>
  <c r="E237" i="12"/>
  <c r="J237" i="12" s="1"/>
  <c r="L237" i="12" s="1"/>
  <c r="N237" i="12" s="1"/>
  <c r="E255" i="12"/>
  <c r="J255" i="12" s="1"/>
  <c r="L255" i="12" s="1"/>
  <c r="N255" i="12" s="1"/>
  <c r="E234" i="12"/>
  <c r="J234" i="12" s="1"/>
  <c r="L234" i="12" s="1"/>
  <c r="N234" i="12" s="1"/>
  <c r="E153" i="12"/>
  <c r="J153" i="12" s="1"/>
  <c r="L153" i="12" s="1"/>
  <c r="N153" i="12" s="1"/>
  <c r="E181" i="12"/>
  <c r="J181" i="12" s="1"/>
  <c r="L181" i="12" s="1"/>
  <c r="N181" i="12" s="1"/>
  <c r="E131" i="12"/>
  <c r="J131" i="12" s="1"/>
  <c r="L131" i="12" s="1"/>
  <c r="N131" i="12" s="1"/>
  <c r="E241" i="12"/>
  <c r="J241" i="12" s="1"/>
  <c r="L241" i="12" s="1"/>
  <c r="N241" i="12" s="1"/>
  <c r="E227" i="12"/>
  <c r="J227" i="12" s="1"/>
  <c r="L227" i="12" s="1"/>
  <c r="N227" i="12" s="1"/>
  <c r="E238" i="12"/>
  <c r="J238" i="12" s="1"/>
  <c r="L238" i="12" s="1"/>
  <c r="N238" i="12" s="1"/>
  <c r="E104" i="12"/>
  <c r="J104" i="12" s="1"/>
  <c r="L104" i="12" s="1"/>
  <c r="N104" i="12" s="1"/>
  <c r="E217" i="12"/>
  <c r="J217" i="12" s="1"/>
  <c r="L217" i="12" s="1"/>
  <c r="N217" i="12" s="1"/>
  <c r="E175" i="12"/>
  <c r="J175" i="12" s="1"/>
  <c r="L175" i="12" s="1"/>
  <c r="N175" i="12" s="1"/>
  <c r="E209" i="12"/>
  <c r="J209" i="12" s="1"/>
  <c r="L209" i="12" s="1"/>
  <c r="N209" i="12" s="1"/>
  <c r="E187" i="12"/>
  <c r="J187" i="12" s="1"/>
  <c r="L187" i="12" s="1"/>
  <c r="N187" i="12" s="1"/>
  <c r="E206" i="12"/>
  <c r="J206" i="12" s="1"/>
  <c r="L206" i="12" s="1"/>
  <c r="N206" i="12" s="1"/>
  <c r="E228" i="12"/>
  <c r="J228" i="12" s="1"/>
  <c r="L228" i="12" s="1"/>
  <c r="N228" i="12" s="1"/>
  <c r="E128" i="12"/>
  <c r="J128" i="12" s="1"/>
  <c r="L128" i="12" s="1"/>
  <c r="N128" i="12" s="1"/>
  <c r="E199" i="12"/>
  <c r="J199" i="12" s="1"/>
  <c r="L199" i="12" s="1"/>
  <c r="N199" i="12" s="1"/>
  <c r="E254" i="12"/>
  <c r="J254" i="12" s="1"/>
  <c r="L254" i="12" s="1"/>
  <c r="N254" i="12" s="1"/>
  <c r="E152" i="12"/>
  <c r="J152" i="12" s="1"/>
  <c r="L152" i="12" s="1"/>
  <c r="N152" i="12" s="1"/>
  <c r="E119" i="12"/>
  <c r="J119" i="12" s="1"/>
  <c r="L119" i="12" s="1"/>
  <c r="N119" i="12" s="1"/>
  <c r="E191" i="12"/>
  <c r="J191" i="12" s="1"/>
  <c r="L191" i="12" s="1"/>
  <c r="N191" i="12" s="1"/>
  <c r="E162" i="12"/>
  <c r="J162" i="12" s="1"/>
  <c r="L162" i="12" s="1"/>
  <c r="N162" i="12" s="1"/>
  <c r="E236" i="12"/>
  <c r="J236" i="12" s="1"/>
  <c r="L236" i="12" s="1"/>
  <c r="N236" i="12" s="1"/>
  <c r="J89" i="33"/>
  <c r="I38" i="41" s="1"/>
  <c r="J89" i="12"/>
  <c r="I14" i="41" s="1"/>
  <c r="E207" i="26"/>
  <c r="J207" i="26" s="1"/>
  <c r="L207" i="26" s="1"/>
  <c r="N207" i="26" s="1"/>
  <c r="E109" i="26"/>
  <c r="J109" i="26" s="1"/>
  <c r="L109" i="26" s="1"/>
  <c r="N109" i="26" s="1"/>
  <c r="E224" i="26"/>
  <c r="J224" i="26" s="1"/>
  <c r="L224" i="26" s="1"/>
  <c r="N224" i="26" s="1"/>
  <c r="E164" i="26"/>
  <c r="J164" i="26" s="1"/>
  <c r="L164" i="26" s="1"/>
  <c r="N164" i="26" s="1"/>
  <c r="E116" i="26"/>
  <c r="J116" i="26" s="1"/>
  <c r="L116" i="26" s="1"/>
  <c r="N116" i="26" s="1"/>
  <c r="E264" i="26"/>
  <c r="J264" i="26" s="1"/>
  <c r="L264" i="26" s="1"/>
  <c r="N264" i="26" s="1"/>
  <c r="E222" i="26"/>
  <c r="J222" i="26" s="1"/>
  <c r="L222" i="26" s="1"/>
  <c r="N222" i="26" s="1"/>
  <c r="E133" i="26"/>
  <c r="J133" i="26" s="1"/>
  <c r="L133" i="26" s="1"/>
  <c r="N133" i="26" s="1"/>
  <c r="E195" i="26"/>
  <c r="J195" i="26" s="1"/>
  <c r="L195" i="26" s="1"/>
  <c r="N195" i="26" s="1"/>
  <c r="E120" i="26"/>
  <c r="J120" i="26" s="1"/>
  <c r="L120" i="26" s="1"/>
  <c r="N120" i="26" s="1"/>
  <c r="E212" i="26"/>
  <c r="J212" i="26" s="1"/>
  <c r="L212" i="26" s="1"/>
  <c r="N212" i="26" s="1"/>
  <c r="E204" i="26"/>
  <c r="J204" i="26" s="1"/>
  <c r="L204" i="26" s="1"/>
  <c r="N204" i="26" s="1"/>
  <c r="E136" i="26"/>
  <c r="J136" i="26" s="1"/>
  <c r="L136" i="26" s="1"/>
  <c r="N136" i="26" s="1"/>
  <c r="E267" i="26"/>
  <c r="J267" i="26" s="1"/>
  <c r="L267" i="26" s="1"/>
  <c r="N267" i="26" s="1"/>
  <c r="E121" i="26"/>
  <c r="J121" i="26" s="1"/>
  <c r="L121" i="26" s="1"/>
  <c r="N121" i="26" s="1"/>
  <c r="E100" i="26"/>
  <c r="J100" i="26" s="1"/>
  <c r="L100" i="26" s="1"/>
  <c r="N100" i="26" s="1"/>
  <c r="E113" i="26"/>
  <c r="J113" i="26" s="1"/>
  <c r="L113" i="26" s="1"/>
  <c r="N113" i="26" s="1"/>
  <c r="E160" i="26"/>
  <c r="J160" i="26" s="1"/>
  <c r="L160" i="26" s="1"/>
  <c r="N160" i="26" s="1"/>
  <c r="E201" i="26"/>
  <c r="J201" i="26" s="1"/>
  <c r="L201" i="26" s="1"/>
  <c r="N201" i="26" s="1"/>
  <c r="E114" i="26"/>
  <c r="J114" i="26" s="1"/>
  <c r="L114" i="26" s="1"/>
  <c r="N114" i="26" s="1"/>
  <c r="E250" i="26"/>
  <c r="J250" i="26" s="1"/>
  <c r="L250" i="26" s="1"/>
  <c r="N250" i="26" s="1"/>
  <c r="E177" i="26"/>
  <c r="J177" i="26" s="1"/>
  <c r="L177" i="26" s="1"/>
  <c r="N177" i="26" s="1"/>
  <c r="E246" i="26"/>
  <c r="J246" i="26" s="1"/>
  <c r="L246" i="26" s="1"/>
  <c r="N246" i="26" s="1"/>
  <c r="E196" i="26"/>
  <c r="J196" i="26" s="1"/>
  <c r="L196" i="26" s="1"/>
  <c r="N196" i="26" s="1"/>
  <c r="E189" i="26"/>
  <c r="J189" i="26" s="1"/>
  <c r="L189" i="26" s="1"/>
  <c r="N189" i="26" s="1"/>
  <c r="E260" i="26"/>
  <c r="J260" i="26" s="1"/>
  <c r="L260" i="26" s="1"/>
  <c r="N260" i="26" s="1"/>
  <c r="E185" i="26"/>
  <c r="J185" i="26" s="1"/>
  <c r="L185" i="26" s="1"/>
  <c r="N185" i="26" s="1"/>
  <c r="E130" i="26"/>
  <c r="J130" i="26" s="1"/>
  <c r="L130" i="26" s="1"/>
  <c r="N130" i="26" s="1"/>
  <c r="E175" i="26"/>
  <c r="J175" i="26" s="1"/>
  <c r="L175" i="26" s="1"/>
  <c r="N175" i="26" s="1"/>
  <c r="E166" i="26"/>
  <c r="J166" i="26" s="1"/>
  <c r="L166" i="26" s="1"/>
  <c r="N166" i="26" s="1"/>
  <c r="E184" i="26"/>
  <c r="J184" i="26" s="1"/>
  <c r="L184" i="26" s="1"/>
  <c r="N184" i="26" s="1"/>
  <c r="E194" i="26"/>
  <c r="J194" i="26" s="1"/>
  <c r="L194" i="26" s="1"/>
  <c r="N194" i="26" s="1"/>
  <c r="E142" i="26"/>
  <c r="J142" i="26" s="1"/>
  <c r="L142" i="26" s="1"/>
  <c r="N142" i="26" s="1"/>
  <c r="E139" i="26"/>
  <c r="J139" i="26" s="1"/>
  <c r="L139" i="26" s="1"/>
  <c r="N139" i="26" s="1"/>
  <c r="E240" i="26"/>
  <c r="J240" i="26" s="1"/>
  <c r="L240" i="26" s="1"/>
  <c r="N240" i="26" s="1"/>
  <c r="E97" i="26"/>
  <c r="J97" i="26" s="1"/>
  <c r="L97" i="26" s="1"/>
  <c r="N97" i="26" s="1"/>
  <c r="E141" i="26"/>
  <c r="J141" i="26" s="1"/>
  <c r="L141" i="26" s="1"/>
  <c r="N141" i="26" s="1"/>
  <c r="E157" i="26"/>
  <c r="J157" i="26" s="1"/>
  <c r="L157" i="26" s="1"/>
  <c r="N157" i="26" s="1"/>
  <c r="E254" i="26"/>
  <c r="J254" i="26" s="1"/>
  <c r="L254" i="26" s="1"/>
  <c r="N254" i="26" s="1"/>
  <c r="E146" i="26"/>
  <c r="J146" i="26" s="1"/>
  <c r="L146" i="26" s="1"/>
  <c r="N146" i="26" s="1"/>
  <c r="E218" i="26"/>
  <c r="J218" i="26" s="1"/>
  <c r="L218" i="26" s="1"/>
  <c r="N218" i="26" s="1"/>
  <c r="E118" i="26"/>
  <c r="J118" i="26" s="1"/>
  <c r="L118" i="26" s="1"/>
  <c r="N118" i="26" s="1"/>
  <c r="E214" i="26"/>
  <c r="J214" i="26" s="1"/>
  <c r="L214" i="26" s="1"/>
  <c r="N214" i="26" s="1"/>
  <c r="E122" i="26"/>
  <c r="J122" i="26" s="1"/>
  <c r="L122" i="26" s="1"/>
  <c r="N122" i="26" s="1"/>
  <c r="E242" i="26"/>
  <c r="J242" i="26" s="1"/>
  <c r="L242" i="26" s="1"/>
  <c r="N242" i="26" s="1"/>
  <c r="E211" i="26"/>
  <c r="J211" i="26" s="1"/>
  <c r="L211" i="26" s="1"/>
  <c r="N211" i="26" s="1"/>
  <c r="E206" i="26"/>
  <c r="J206" i="26" s="1"/>
  <c r="L206" i="26" s="1"/>
  <c r="N206" i="26" s="1"/>
  <c r="E169" i="26"/>
  <c r="J169" i="26" s="1"/>
  <c r="L169" i="26" s="1"/>
  <c r="N169" i="26" s="1"/>
  <c r="E159" i="26"/>
  <c r="J159" i="26" s="1"/>
  <c r="L159" i="26" s="1"/>
  <c r="N159" i="26" s="1"/>
  <c r="E243" i="26"/>
  <c r="J243" i="26" s="1"/>
  <c r="L243" i="26" s="1"/>
  <c r="N243" i="26" s="1"/>
  <c r="E132" i="26"/>
  <c r="J132" i="26" s="1"/>
  <c r="L132" i="26" s="1"/>
  <c r="N132" i="26" s="1"/>
  <c r="E162" i="26"/>
  <c r="J162" i="26" s="1"/>
  <c r="L162" i="26" s="1"/>
  <c r="N162" i="26" s="1"/>
  <c r="E199" i="26"/>
  <c r="J199" i="26" s="1"/>
  <c r="L199" i="26" s="1"/>
  <c r="N199" i="26" s="1"/>
  <c r="E208" i="26"/>
  <c r="J208" i="26" s="1"/>
  <c r="L208" i="26" s="1"/>
  <c r="N208" i="26" s="1"/>
  <c r="E192" i="26"/>
  <c r="J192" i="26" s="1"/>
  <c r="L192" i="26" s="1"/>
  <c r="N192" i="26" s="1"/>
  <c r="E180" i="26"/>
  <c r="J180" i="26" s="1"/>
  <c r="L180" i="26" s="1"/>
  <c r="N180" i="26" s="1"/>
  <c r="E128" i="26"/>
  <c r="J128" i="26" s="1"/>
  <c r="L128" i="26" s="1"/>
  <c r="N128" i="26" s="1"/>
  <c r="E104" i="26"/>
  <c r="J104" i="26" s="1"/>
  <c r="L104" i="26" s="1"/>
  <c r="N104" i="26" s="1"/>
  <c r="E190" i="26"/>
  <c r="J190" i="26" s="1"/>
  <c r="L190" i="26" s="1"/>
  <c r="N190" i="26" s="1"/>
  <c r="E216" i="26"/>
  <c r="J216" i="26" s="1"/>
  <c r="L216" i="26" s="1"/>
  <c r="N216" i="26" s="1"/>
  <c r="E186" i="26"/>
  <c r="J186" i="26" s="1"/>
  <c r="L186" i="26" s="1"/>
  <c r="N186" i="26" s="1"/>
  <c r="E150" i="26"/>
  <c r="J150" i="26" s="1"/>
  <c r="L150" i="26" s="1"/>
  <c r="N150" i="26" s="1"/>
  <c r="E182" i="26"/>
  <c r="J182" i="26" s="1"/>
  <c r="L182" i="26" s="1"/>
  <c r="N182" i="26" s="1"/>
  <c r="E154" i="26"/>
  <c r="J154" i="26" s="1"/>
  <c r="L154" i="26" s="1"/>
  <c r="N154" i="26" s="1"/>
  <c r="E210" i="26"/>
  <c r="J210" i="26" s="1"/>
  <c r="L210" i="26" s="1"/>
  <c r="N210" i="26" s="1"/>
  <c r="E126" i="26"/>
  <c r="J126" i="26" s="1"/>
  <c r="L126" i="26" s="1"/>
  <c r="N126" i="26" s="1"/>
  <c r="E174" i="26"/>
  <c r="J174" i="26" s="1"/>
  <c r="L174" i="26" s="1"/>
  <c r="N174" i="26" s="1"/>
  <c r="E181" i="26"/>
  <c r="J181" i="26" s="1"/>
  <c r="L181" i="26" s="1"/>
  <c r="N181" i="26" s="1"/>
  <c r="E188" i="26"/>
  <c r="J188" i="26" s="1"/>
  <c r="L188" i="26" s="1"/>
  <c r="N188" i="26" s="1"/>
  <c r="E111" i="26"/>
  <c r="J111" i="26" s="1"/>
  <c r="L111" i="26" s="1"/>
  <c r="N111" i="26" s="1"/>
  <c r="E168" i="26"/>
  <c r="J168" i="26" s="1"/>
  <c r="L168" i="26" s="1"/>
  <c r="N168" i="26" s="1"/>
  <c r="E239" i="26"/>
  <c r="J239" i="26" s="1"/>
  <c r="L239" i="26" s="1"/>
  <c r="N239" i="26" s="1"/>
  <c r="E135" i="26"/>
  <c r="J135" i="26" s="1"/>
  <c r="L135" i="26" s="1"/>
  <c r="N135" i="26" s="1"/>
  <c r="E102" i="26"/>
  <c r="J102" i="26" s="1"/>
  <c r="L102" i="26" s="1"/>
  <c r="N102" i="26" s="1"/>
  <c r="E112" i="26"/>
  <c r="J112" i="26" s="1"/>
  <c r="L112" i="26" s="1"/>
  <c r="N112" i="26" s="1"/>
  <c r="E117" i="26"/>
  <c r="J117" i="26" s="1"/>
  <c r="L117" i="26" s="1"/>
  <c r="N117" i="26" s="1"/>
  <c r="E125" i="26"/>
  <c r="J125" i="26" s="1"/>
  <c r="L125" i="26" s="1"/>
  <c r="N125" i="26" s="1"/>
  <c r="E101" i="26"/>
  <c r="J101" i="26" s="1"/>
  <c r="L101" i="26" s="1"/>
  <c r="N101" i="26" s="1"/>
  <c r="E235" i="26"/>
  <c r="J235" i="26" s="1"/>
  <c r="L235" i="26" s="1"/>
  <c r="N235" i="26" s="1"/>
  <c r="E140" i="26"/>
  <c r="J140" i="26" s="1"/>
  <c r="L140" i="26" s="1"/>
  <c r="N140" i="26" s="1"/>
  <c r="E263" i="26"/>
  <c r="J263" i="26" s="1"/>
  <c r="L263" i="26" s="1"/>
  <c r="N263" i="26" s="1"/>
  <c r="E144" i="26"/>
  <c r="J144" i="26" s="1"/>
  <c r="L144" i="26" s="1"/>
  <c r="N144" i="26" s="1"/>
  <c r="E259" i="26"/>
  <c r="J259" i="26" s="1"/>
  <c r="L259" i="26" s="1"/>
  <c r="N259" i="26" s="1"/>
  <c r="E238" i="26"/>
  <c r="J238" i="26" s="1"/>
  <c r="L238" i="26" s="1"/>
  <c r="N238" i="26" s="1"/>
  <c r="E178" i="26"/>
  <c r="J178" i="26" s="1"/>
  <c r="L178" i="26" s="1"/>
  <c r="N178" i="26" s="1"/>
  <c r="E167" i="26"/>
  <c r="J167" i="26" s="1"/>
  <c r="L167" i="26" s="1"/>
  <c r="N167" i="26" s="1"/>
  <c r="E251" i="26"/>
  <c r="J251" i="26" s="1"/>
  <c r="L251" i="26" s="1"/>
  <c r="N251" i="26" s="1"/>
  <c r="E213" i="26"/>
  <c r="J213" i="26" s="1"/>
  <c r="L213" i="26" s="1"/>
  <c r="N213" i="26" s="1"/>
  <c r="E241" i="26"/>
  <c r="J241" i="26" s="1"/>
  <c r="L241" i="26" s="1"/>
  <c r="N241" i="26" s="1"/>
  <c r="E143" i="26"/>
  <c r="J143" i="26" s="1"/>
  <c r="L143" i="26" s="1"/>
  <c r="N143" i="26" s="1"/>
  <c r="E203" i="26"/>
  <c r="J203" i="26" s="1"/>
  <c r="L203" i="26" s="1"/>
  <c r="N203" i="26" s="1"/>
  <c r="E115" i="26"/>
  <c r="J115" i="26" s="1"/>
  <c r="L115" i="26" s="1"/>
  <c r="N115" i="26" s="1"/>
  <c r="E156" i="26"/>
  <c r="J156" i="26" s="1"/>
  <c r="L156" i="26" s="1"/>
  <c r="N156" i="26" s="1"/>
  <c r="E134" i="26"/>
  <c r="J134" i="26" s="1"/>
  <c r="L134" i="26" s="1"/>
  <c r="N134" i="26" s="1"/>
  <c r="E220" i="26"/>
  <c r="J220" i="26" s="1"/>
  <c r="L220" i="26" s="1"/>
  <c r="N220" i="26" s="1"/>
  <c r="E232" i="26"/>
  <c r="J232" i="26" s="1"/>
  <c r="L232" i="26" s="1"/>
  <c r="N232" i="26" s="1"/>
  <c r="E187" i="26"/>
  <c r="J187" i="26" s="1"/>
  <c r="L187" i="26" s="1"/>
  <c r="N187" i="26" s="1"/>
  <c r="E96" i="26"/>
  <c r="J96" i="26" s="1"/>
  <c r="L96" i="26" s="1"/>
  <c r="N96" i="26" s="1"/>
  <c r="E137" i="26"/>
  <c r="J137" i="26" s="1"/>
  <c r="L137" i="26" s="1"/>
  <c r="N137" i="26" s="1"/>
  <c r="E119" i="26"/>
  <c r="J119" i="26" s="1"/>
  <c r="L119" i="26" s="1"/>
  <c r="N119" i="26" s="1"/>
  <c r="E183" i="26"/>
  <c r="J183" i="26" s="1"/>
  <c r="L183" i="26" s="1"/>
  <c r="N183" i="26" s="1"/>
  <c r="E231" i="26"/>
  <c r="J231" i="26" s="1"/>
  <c r="L231" i="26" s="1"/>
  <c r="N231" i="26" s="1"/>
  <c r="E200" i="26"/>
  <c r="J200" i="26" s="1"/>
  <c r="L200" i="26" s="1"/>
  <c r="N200" i="26" s="1"/>
  <c r="E227" i="26"/>
  <c r="J227" i="26" s="1"/>
  <c r="L227" i="26" s="1"/>
  <c r="N227" i="26" s="1"/>
  <c r="E148" i="26"/>
  <c r="J148" i="26" s="1"/>
  <c r="L148" i="26" s="1"/>
  <c r="N148" i="26" s="1"/>
  <c r="E255" i="26"/>
  <c r="J255" i="26" s="1"/>
  <c r="L255" i="26" s="1"/>
  <c r="N255" i="26" s="1"/>
  <c r="E152" i="26"/>
  <c r="J152" i="26" s="1"/>
  <c r="L152" i="26" s="1"/>
  <c r="N152" i="26" s="1"/>
  <c r="E103" i="26"/>
  <c r="J103" i="26" s="1"/>
  <c r="L103" i="26" s="1"/>
  <c r="N103" i="26" s="1"/>
  <c r="E234" i="26"/>
  <c r="J234" i="26" s="1"/>
  <c r="L234" i="26" s="1"/>
  <c r="N234" i="26" s="1"/>
  <c r="E209" i="26"/>
  <c r="J209" i="26" s="1"/>
  <c r="L209" i="26" s="1"/>
  <c r="N209" i="26" s="1"/>
  <c r="E223" i="26"/>
  <c r="J223" i="26" s="1"/>
  <c r="L223" i="26" s="1"/>
  <c r="N223" i="26" s="1"/>
  <c r="E237" i="26"/>
  <c r="J237" i="26" s="1"/>
  <c r="L237" i="26" s="1"/>
  <c r="N237" i="26" s="1"/>
  <c r="E147" i="26"/>
  <c r="J147" i="26" s="1"/>
  <c r="L147" i="26" s="1"/>
  <c r="N147" i="26" s="1"/>
  <c r="E245" i="26"/>
  <c r="J245" i="26" s="1"/>
  <c r="L245" i="26" s="1"/>
  <c r="N245" i="26" s="1"/>
  <c r="E248" i="26"/>
  <c r="J248" i="26" s="1"/>
  <c r="L248" i="26" s="1"/>
  <c r="N248" i="26" s="1"/>
  <c r="E173" i="26"/>
  <c r="J173" i="26" s="1"/>
  <c r="L173" i="26" s="1"/>
  <c r="N173" i="26" s="1"/>
  <c r="E145" i="26"/>
  <c r="J145" i="26" s="1"/>
  <c r="L145" i="26" s="1"/>
  <c r="N145" i="26" s="1"/>
  <c r="E219" i="26"/>
  <c r="J219" i="26" s="1"/>
  <c r="L219" i="26" s="1"/>
  <c r="N219" i="26" s="1"/>
  <c r="E176" i="26"/>
  <c r="J176" i="26" s="1"/>
  <c r="L176" i="26" s="1"/>
  <c r="N176" i="26" s="1"/>
  <c r="E151" i="26"/>
  <c r="J151" i="26" s="1"/>
  <c r="L151" i="26" s="1"/>
  <c r="N151" i="26" s="1"/>
  <c r="E261" i="26"/>
  <c r="J261" i="26" s="1"/>
  <c r="L261" i="26" s="1"/>
  <c r="N261" i="26" s="1"/>
  <c r="E123" i="26"/>
  <c r="J123" i="26" s="1"/>
  <c r="L123" i="26" s="1"/>
  <c r="N123" i="26" s="1"/>
  <c r="E257" i="26"/>
  <c r="J257" i="26" s="1"/>
  <c r="L257" i="26" s="1"/>
  <c r="N257" i="26" s="1"/>
  <c r="E127" i="26"/>
  <c r="J127" i="26" s="1"/>
  <c r="L127" i="26" s="1"/>
  <c r="N127" i="26" s="1"/>
  <c r="E215" i="26"/>
  <c r="J215" i="26" s="1"/>
  <c r="L215" i="26" s="1"/>
  <c r="N215" i="26" s="1"/>
  <c r="E99" i="26"/>
  <c r="J99" i="26" s="1"/>
  <c r="L99" i="26" s="1"/>
  <c r="N99" i="26" s="1"/>
  <c r="E172" i="26"/>
  <c r="J172" i="26" s="1"/>
  <c r="L172" i="26" s="1"/>
  <c r="N172" i="26" s="1"/>
  <c r="E191" i="26"/>
  <c r="J191" i="26" s="1"/>
  <c r="L191" i="26" s="1"/>
  <c r="N191" i="26" s="1"/>
  <c r="E170" i="26"/>
  <c r="J170" i="26" s="1"/>
  <c r="L170" i="26" s="1"/>
  <c r="N170" i="26" s="1"/>
  <c r="E262" i="26"/>
  <c r="J262" i="26" s="1"/>
  <c r="L262" i="26" s="1"/>
  <c r="N262" i="26" s="1"/>
  <c r="E158" i="26"/>
  <c r="J158" i="26" s="1"/>
  <c r="L158" i="26" s="1"/>
  <c r="N158" i="26" s="1"/>
  <c r="E205" i="26"/>
  <c r="J205" i="26" s="1"/>
  <c r="L205" i="26" s="1"/>
  <c r="N205" i="26" s="1"/>
  <c r="E228" i="26"/>
  <c r="J228" i="26" s="1"/>
  <c r="L228" i="26" s="1"/>
  <c r="N228" i="26" s="1"/>
  <c r="E266" i="26"/>
  <c r="J266" i="26" s="1"/>
  <c r="L266" i="26" s="1"/>
  <c r="N266" i="26" s="1"/>
  <c r="E124" i="26"/>
  <c r="J124" i="26" s="1"/>
  <c r="L124" i="26" s="1"/>
  <c r="N124" i="26" s="1"/>
  <c r="E129" i="26"/>
  <c r="J129" i="26" s="1"/>
  <c r="L129" i="26" s="1"/>
  <c r="N129" i="26" s="1"/>
  <c r="E105" i="26"/>
  <c r="J105" i="26" s="1"/>
  <c r="L105" i="26" s="1"/>
  <c r="N105" i="26" s="1"/>
  <c r="E171" i="26"/>
  <c r="J171" i="26" s="1"/>
  <c r="L171" i="26" s="1"/>
  <c r="N171" i="26" s="1"/>
  <c r="E233" i="26"/>
  <c r="J233" i="26" s="1"/>
  <c r="L233" i="26" s="1"/>
  <c r="N233" i="26" s="1"/>
  <c r="E165" i="26"/>
  <c r="J165" i="26" s="1"/>
  <c r="L165" i="26" s="1"/>
  <c r="N165" i="26" s="1"/>
  <c r="E197" i="26"/>
  <c r="J197" i="26" s="1"/>
  <c r="L197" i="26" s="1"/>
  <c r="N197" i="26" s="1"/>
  <c r="E244" i="26"/>
  <c r="J244" i="26" s="1"/>
  <c r="L244" i="26" s="1"/>
  <c r="N244" i="26" s="1"/>
  <c r="E193" i="26"/>
  <c r="J193" i="26" s="1"/>
  <c r="L193" i="26" s="1"/>
  <c r="N193" i="26" s="1"/>
  <c r="E252" i="26"/>
  <c r="J252" i="26" s="1"/>
  <c r="L252" i="26" s="1"/>
  <c r="N252" i="26" s="1"/>
  <c r="E221" i="26"/>
  <c r="J221" i="26" s="1"/>
  <c r="L221" i="26" s="1"/>
  <c r="N221" i="26" s="1"/>
  <c r="E179" i="26"/>
  <c r="J179" i="26" s="1"/>
  <c r="L179" i="26" s="1"/>
  <c r="N179" i="26" s="1"/>
  <c r="E217" i="26"/>
  <c r="J217" i="26" s="1"/>
  <c r="L217" i="26" s="1"/>
  <c r="N217" i="26" s="1"/>
  <c r="E98" i="26"/>
  <c r="J98" i="26" s="1"/>
  <c r="L98" i="26" s="1"/>
  <c r="N98" i="26" s="1"/>
  <c r="J95" i="26"/>
  <c r="L95" i="26" s="1"/>
  <c r="N95" i="26" s="1"/>
  <c r="E198" i="26"/>
  <c r="J198" i="26" s="1"/>
  <c r="L198" i="26" s="1"/>
  <c r="N198" i="26" s="1"/>
  <c r="E138" i="26"/>
  <c r="J138" i="26" s="1"/>
  <c r="L138" i="26" s="1"/>
  <c r="N138" i="26" s="1"/>
  <c r="E226" i="26"/>
  <c r="J226" i="26" s="1"/>
  <c r="L226" i="26" s="1"/>
  <c r="N226" i="26" s="1"/>
  <c r="E110" i="26"/>
  <c r="J110" i="26" s="1"/>
  <c r="L110" i="26" s="1"/>
  <c r="N110" i="26" s="1"/>
  <c r="E247" i="26"/>
  <c r="J247" i="26" s="1"/>
  <c r="L247" i="26" s="1"/>
  <c r="N247" i="26" s="1"/>
  <c r="E153" i="26"/>
  <c r="J153" i="26" s="1"/>
  <c r="L153" i="26" s="1"/>
  <c r="N153" i="26" s="1"/>
  <c r="E225" i="26"/>
  <c r="J225" i="26" s="1"/>
  <c r="L225" i="26" s="1"/>
  <c r="N225" i="26" s="1"/>
  <c r="E106" i="26"/>
  <c r="J106" i="26" s="1"/>
  <c r="L106" i="26" s="1"/>
  <c r="N106" i="26" s="1"/>
  <c r="E149" i="26"/>
  <c r="J149" i="26" s="1"/>
  <c r="L149" i="26" s="1"/>
  <c r="N149" i="26" s="1"/>
  <c r="E161" i="26"/>
  <c r="J161" i="26" s="1"/>
  <c r="L161" i="26" s="1"/>
  <c r="N161" i="26" s="1"/>
  <c r="E258" i="26"/>
  <c r="J258" i="26" s="1"/>
  <c r="L258" i="26" s="1"/>
  <c r="N258" i="26" s="1"/>
  <c r="E108" i="26"/>
  <c r="J108" i="26" s="1"/>
  <c r="L108" i="26" s="1"/>
  <c r="N108" i="26" s="1"/>
  <c r="E253" i="26"/>
  <c r="J253" i="26" s="1"/>
  <c r="L253" i="26" s="1"/>
  <c r="N253" i="26" s="1"/>
  <c r="E163" i="26"/>
  <c r="J163" i="26" s="1"/>
  <c r="L163" i="26" s="1"/>
  <c r="N163" i="26" s="1"/>
  <c r="E256" i="26"/>
  <c r="J256" i="26" s="1"/>
  <c r="L256" i="26" s="1"/>
  <c r="N256" i="26" s="1"/>
  <c r="E131" i="26"/>
  <c r="J131" i="26" s="1"/>
  <c r="L131" i="26" s="1"/>
  <c r="N131" i="26" s="1"/>
  <c r="E202" i="26"/>
  <c r="J202" i="26" s="1"/>
  <c r="L202" i="26" s="1"/>
  <c r="N202" i="26" s="1"/>
  <c r="E236" i="26"/>
  <c r="J236" i="26" s="1"/>
  <c r="L236" i="26" s="1"/>
  <c r="N236" i="26" s="1"/>
  <c r="E268" i="26"/>
  <c r="J268" i="26" s="1"/>
  <c r="L268" i="26" s="1"/>
  <c r="N268" i="26" s="1"/>
  <c r="E229" i="26"/>
  <c r="J229" i="26" s="1"/>
  <c r="L229" i="26" s="1"/>
  <c r="N229" i="26" s="1"/>
  <c r="E107" i="26"/>
  <c r="J107" i="26" s="1"/>
  <c r="L107" i="26" s="1"/>
  <c r="N107" i="26" s="1"/>
  <c r="E265" i="26"/>
  <c r="J265" i="26" s="1"/>
  <c r="L265" i="26" s="1"/>
  <c r="N265" i="26" s="1"/>
  <c r="E155" i="26"/>
  <c r="J155" i="26" s="1"/>
  <c r="L155" i="26" s="1"/>
  <c r="N155" i="26" s="1"/>
  <c r="E249" i="26"/>
  <c r="J249" i="26" s="1"/>
  <c r="L249" i="26" s="1"/>
  <c r="N249" i="26" s="1"/>
  <c r="E230" i="26"/>
  <c r="J230" i="26" s="1"/>
  <c r="L230" i="26" s="1"/>
  <c r="N230" i="26" s="1"/>
  <c r="E137" i="24"/>
  <c r="J137" i="24" s="1"/>
  <c r="L137" i="24" s="1"/>
  <c r="N137" i="24" s="1"/>
  <c r="E105" i="24"/>
  <c r="J105" i="24" s="1"/>
  <c r="L105" i="24" s="1"/>
  <c r="N105" i="24" s="1"/>
  <c r="E123" i="24"/>
  <c r="J123" i="24" s="1"/>
  <c r="L123" i="24" s="1"/>
  <c r="N123" i="24" s="1"/>
  <c r="E103" i="24"/>
  <c r="J103" i="24" s="1"/>
  <c r="L103" i="24" s="1"/>
  <c r="N103" i="24" s="1"/>
  <c r="E107" i="24"/>
  <c r="J107" i="24" s="1"/>
  <c r="L107" i="24" s="1"/>
  <c r="N107" i="24" s="1"/>
  <c r="E241" i="24"/>
  <c r="J241" i="24" s="1"/>
  <c r="L241" i="24" s="1"/>
  <c r="N241" i="24" s="1"/>
  <c r="E179" i="24"/>
  <c r="J179" i="24" s="1"/>
  <c r="L179" i="24" s="1"/>
  <c r="N179" i="24" s="1"/>
  <c r="E168" i="24"/>
  <c r="J168" i="24" s="1"/>
  <c r="L168" i="24" s="1"/>
  <c r="N168" i="24" s="1"/>
  <c r="E148" i="24"/>
  <c r="J148" i="24" s="1"/>
  <c r="L148" i="24" s="1"/>
  <c r="N148" i="24" s="1"/>
  <c r="E129" i="24"/>
  <c r="J129" i="24" s="1"/>
  <c r="L129" i="24" s="1"/>
  <c r="N129" i="24" s="1"/>
  <c r="E143" i="24"/>
  <c r="J143" i="24" s="1"/>
  <c r="L143" i="24" s="1"/>
  <c r="N143" i="24" s="1"/>
  <c r="E233" i="24"/>
  <c r="J233" i="24" s="1"/>
  <c r="L233" i="24" s="1"/>
  <c r="N233" i="24" s="1"/>
  <c r="E171" i="24"/>
  <c r="J171" i="24" s="1"/>
  <c r="L171" i="24" s="1"/>
  <c r="N171" i="24" s="1"/>
  <c r="E144" i="24"/>
  <c r="J144" i="24" s="1"/>
  <c r="L144" i="24" s="1"/>
  <c r="N144" i="24" s="1"/>
  <c r="E250" i="24"/>
  <c r="J250" i="24" s="1"/>
  <c r="L250" i="24" s="1"/>
  <c r="N250" i="24" s="1"/>
  <c r="E196" i="24"/>
  <c r="J196" i="24" s="1"/>
  <c r="L196" i="24" s="1"/>
  <c r="N196" i="24" s="1"/>
  <c r="E201" i="24"/>
  <c r="J201" i="24" s="1"/>
  <c r="L201" i="24" s="1"/>
  <c r="N201" i="24" s="1"/>
  <c r="E214" i="24"/>
  <c r="J214" i="24" s="1"/>
  <c r="L214" i="24" s="1"/>
  <c r="N214" i="24" s="1"/>
  <c r="E135" i="24"/>
  <c r="J135" i="24" s="1"/>
  <c r="L135" i="24" s="1"/>
  <c r="N135" i="24" s="1"/>
  <c r="E255" i="24"/>
  <c r="J255" i="24" s="1"/>
  <c r="L255" i="24" s="1"/>
  <c r="N255" i="24" s="1"/>
  <c r="E185" i="24"/>
  <c r="J185" i="24" s="1"/>
  <c r="L185" i="24" s="1"/>
  <c r="N185" i="24" s="1"/>
  <c r="E181" i="24"/>
  <c r="J181" i="24" s="1"/>
  <c r="L181" i="24" s="1"/>
  <c r="N181" i="24" s="1"/>
  <c r="E138" i="24"/>
  <c r="J138" i="24" s="1"/>
  <c r="L138" i="24" s="1"/>
  <c r="N138" i="24" s="1"/>
  <c r="E125" i="24"/>
  <c r="J125" i="24" s="1"/>
  <c r="L125" i="24" s="1"/>
  <c r="N125" i="24" s="1"/>
  <c r="E187" i="24"/>
  <c r="J187" i="24" s="1"/>
  <c r="L187" i="24" s="1"/>
  <c r="N187" i="24" s="1"/>
  <c r="E97" i="24"/>
  <c r="J97" i="24" s="1"/>
  <c r="L97" i="24" s="1"/>
  <c r="N97" i="24" s="1"/>
  <c r="E127" i="24"/>
  <c r="J127" i="24" s="1"/>
  <c r="L127" i="24" s="1"/>
  <c r="N127" i="24" s="1"/>
  <c r="E262" i="24"/>
  <c r="J262" i="24" s="1"/>
  <c r="L262" i="24" s="1"/>
  <c r="N262" i="24" s="1"/>
  <c r="E147" i="24"/>
  <c r="J147" i="24" s="1"/>
  <c r="L147" i="24" s="1"/>
  <c r="N147" i="24" s="1"/>
  <c r="E119" i="24"/>
  <c r="J119" i="24" s="1"/>
  <c r="L119" i="24" s="1"/>
  <c r="N119" i="24" s="1"/>
  <c r="E253" i="24"/>
  <c r="J253" i="24" s="1"/>
  <c r="L253" i="24" s="1"/>
  <c r="N253" i="24" s="1"/>
  <c r="E237" i="24"/>
  <c r="J237" i="24" s="1"/>
  <c r="L237" i="24" s="1"/>
  <c r="N237" i="24" s="1"/>
  <c r="E112" i="24"/>
  <c r="J112" i="24" s="1"/>
  <c r="L112" i="24" s="1"/>
  <c r="N112" i="24" s="1"/>
  <c r="E254" i="24"/>
  <c r="J254" i="24" s="1"/>
  <c r="L254" i="24" s="1"/>
  <c r="N254" i="24" s="1"/>
  <c r="E213" i="24"/>
  <c r="J213" i="24" s="1"/>
  <c r="L213" i="24" s="1"/>
  <c r="N213" i="24" s="1"/>
  <c r="E157" i="24"/>
  <c r="J157" i="24" s="1"/>
  <c r="L157" i="24" s="1"/>
  <c r="N157" i="24" s="1"/>
  <c r="E218" i="24"/>
  <c r="J218" i="24" s="1"/>
  <c r="L218" i="24" s="1"/>
  <c r="N218" i="24" s="1"/>
  <c r="E160" i="24"/>
  <c r="J160" i="24" s="1"/>
  <c r="L160" i="24" s="1"/>
  <c r="N160" i="24" s="1"/>
  <c r="E249" i="24"/>
  <c r="J249" i="24" s="1"/>
  <c r="L249" i="24" s="1"/>
  <c r="N249" i="24" s="1"/>
  <c r="E182" i="24"/>
  <c r="J182" i="24" s="1"/>
  <c r="L182" i="24" s="1"/>
  <c r="N182" i="24" s="1"/>
  <c r="E100" i="24"/>
  <c r="J100" i="24" s="1"/>
  <c r="L100" i="24" s="1"/>
  <c r="N100" i="24" s="1"/>
  <c r="E256" i="24"/>
  <c r="J256" i="24" s="1"/>
  <c r="L256" i="24" s="1"/>
  <c r="N256" i="24" s="1"/>
  <c r="E128" i="24"/>
  <c r="J128" i="24" s="1"/>
  <c r="L128" i="24" s="1"/>
  <c r="N128" i="24" s="1"/>
  <c r="E153" i="24"/>
  <c r="J153" i="24" s="1"/>
  <c r="L153" i="24" s="1"/>
  <c r="N153" i="24" s="1"/>
  <c r="E247" i="24"/>
  <c r="J247" i="24" s="1"/>
  <c r="L247" i="24" s="1"/>
  <c r="N247" i="24" s="1"/>
  <c r="E244" i="24"/>
  <c r="J244" i="24" s="1"/>
  <c r="L244" i="24" s="1"/>
  <c r="N244" i="24" s="1"/>
  <c r="E124" i="24"/>
  <c r="J124" i="24" s="1"/>
  <c r="L124" i="24" s="1"/>
  <c r="N124" i="24" s="1"/>
  <c r="E122" i="24"/>
  <c r="J122" i="24" s="1"/>
  <c r="L122" i="24" s="1"/>
  <c r="N122" i="24" s="1"/>
  <c r="E110" i="24"/>
  <c r="J110" i="24" s="1"/>
  <c r="L110" i="24" s="1"/>
  <c r="N110" i="24" s="1"/>
  <c r="E230" i="24"/>
  <c r="J230" i="24" s="1"/>
  <c r="L230" i="24" s="1"/>
  <c r="N230" i="24" s="1"/>
  <c r="E173" i="24"/>
  <c r="J173" i="24" s="1"/>
  <c r="L173" i="24" s="1"/>
  <c r="N173" i="24" s="1"/>
  <c r="E226" i="24"/>
  <c r="J226" i="24" s="1"/>
  <c r="L226" i="24" s="1"/>
  <c r="N226" i="24" s="1"/>
  <c r="E191" i="24"/>
  <c r="J191" i="24" s="1"/>
  <c r="L191" i="24" s="1"/>
  <c r="N191" i="24" s="1"/>
  <c r="E258" i="24"/>
  <c r="J258" i="24" s="1"/>
  <c r="L258" i="24" s="1"/>
  <c r="N258" i="24" s="1"/>
  <c r="E117" i="24"/>
  <c r="J117" i="24" s="1"/>
  <c r="L117" i="24" s="1"/>
  <c r="N117" i="24" s="1"/>
  <c r="E222" i="24"/>
  <c r="J222" i="24" s="1"/>
  <c r="L222" i="24" s="1"/>
  <c r="N222" i="24" s="1"/>
  <c r="E165" i="24"/>
  <c r="J165" i="24" s="1"/>
  <c r="L165" i="24" s="1"/>
  <c r="N165" i="24" s="1"/>
  <c r="E232" i="24"/>
  <c r="J232" i="24" s="1"/>
  <c r="L232" i="24" s="1"/>
  <c r="N232" i="24" s="1"/>
  <c r="E186" i="24"/>
  <c r="J186" i="24" s="1"/>
  <c r="L186" i="24" s="1"/>
  <c r="N186" i="24" s="1"/>
  <c r="E104" i="24"/>
  <c r="J104" i="24" s="1"/>
  <c r="L104" i="24" s="1"/>
  <c r="N104" i="24" s="1"/>
  <c r="E208" i="24"/>
  <c r="J208" i="24" s="1"/>
  <c r="L208" i="24" s="1"/>
  <c r="N208" i="24" s="1"/>
  <c r="E150" i="24"/>
  <c r="J150" i="24" s="1"/>
  <c r="L150" i="24" s="1"/>
  <c r="N150" i="24" s="1"/>
  <c r="E205" i="24"/>
  <c r="J205" i="24" s="1"/>
  <c r="L205" i="24" s="1"/>
  <c r="N205" i="24" s="1"/>
  <c r="E242" i="24"/>
  <c r="J242" i="24" s="1"/>
  <c r="L242" i="24" s="1"/>
  <c r="N242" i="24" s="1"/>
  <c r="E136" i="24"/>
  <c r="J136" i="24" s="1"/>
  <c r="L136" i="24" s="1"/>
  <c r="N136" i="24" s="1"/>
  <c r="E264" i="24"/>
  <c r="J264" i="24" s="1"/>
  <c r="L264" i="24" s="1"/>
  <c r="N264" i="24" s="1"/>
  <c r="E215" i="24"/>
  <c r="J215" i="24" s="1"/>
  <c r="L215" i="24" s="1"/>
  <c r="N215" i="24" s="1"/>
  <c r="E140" i="24"/>
  <c r="J140" i="24" s="1"/>
  <c r="L140" i="24" s="1"/>
  <c r="N140" i="24" s="1"/>
  <c r="E176" i="24"/>
  <c r="J176" i="24" s="1"/>
  <c r="L176" i="24" s="1"/>
  <c r="N176" i="24" s="1"/>
  <c r="E118" i="24"/>
  <c r="J118" i="24" s="1"/>
  <c r="L118" i="24" s="1"/>
  <c r="N118" i="24" s="1"/>
  <c r="E98" i="24"/>
  <c r="J98" i="24" s="1"/>
  <c r="L98" i="24" s="1"/>
  <c r="N98" i="24" s="1"/>
  <c r="E166" i="24"/>
  <c r="J166" i="24" s="1"/>
  <c r="L166" i="24" s="1"/>
  <c r="N166" i="24" s="1"/>
  <c r="E152" i="24"/>
  <c r="J152" i="24" s="1"/>
  <c r="L152" i="24" s="1"/>
  <c r="N152" i="24" s="1"/>
  <c r="E169" i="24"/>
  <c r="J169" i="24" s="1"/>
  <c r="L169" i="24" s="1"/>
  <c r="N169" i="24" s="1"/>
  <c r="E156" i="24"/>
  <c r="J156" i="24" s="1"/>
  <c r="L156" i="24" s="1"/>
  <c r="N156" i="24" s="1"/>
  <c r="E162" i="24"/>
  <c r="J162" i="24" s="1"/>
  <c r="L162" i="24" s="1"/>
  <c r="N162" i="24" s="1"/>
  <c r="E131" i="24"/>
  <c r="J131" i="24" s="1"/>
  <c r="L131" i="24" s="1"/>
  <c r="N131" i="24" s="1"/>
  <c r="E158" i="24"/>
  <c r="J158" i="24" s="1"/>
  <c r="L158" i="24" s="1"/>
  <c r="N158" i="24" s="1"/>
  <c r="E139" i="24"/>
  <c r="J139" i="24" s="1"/>
  <c r="L139" i="24" s="1"/>
  <c r="N139" i="24" s="1"/>
  <c r="E155" i="24"/>
  <c r="J155" i="24" s="1"/>
  <c r="L155" i="24" s="1"/>
  <c r="N155" i="24" s="1"/>
  <c r="E263" i="24"/>
  <c r="J263" i="24" s="1"/>
  <c r="L263" i="24" s="1"/>
  <c r="N263" i="24" s="1"/>
  <c r="E109" i="24"/>
  <c r="J109" i="24" s="1"/>
  <c r="L109" i="24" s="1"/>
  <c r="N109" i="24" s="1"/>
  <c r="E126" i="24"/>
  <c r="J126" i="24" s="1"/>
  <c r="L126" i="24" s="1"/>
  <c r="N126" i="24" s="1"/>
  <c r="E227" i="24"/>
  <c r="J227" i="24" s="1"/>
  <c r="L227" i="24" s="1"/>
  <c r="N227" i="24" s="1"/>
  <c r="E161" i="24"/>
  <c r="J161" i="24" s="1"/>
  <c r="L161" i="24" s="1"/>
  <c r="N161" i="24" s="1"/>
  <c r="E178" i="24"/>
  <c r="J178" i="24" s="1"/>
  <c r="L178" i="24" s="1"/>
  <c r="N178" i="24" s="1"/>
  <c r="E180" i="24"/>
  <c r="J180" i="24" s="1"/>
  <c r="L180" i="24" s="1"/>
  <c r="N180" i="24" s="1"/>
  <c r="E266" i="24"/>
  <c r="J266" i="24" s="1"/>
  <c r="L266" i="24" s="1"/>
  <c r="N266" i="24" s="1"/>
  <c r="E151" i="24"/>
  <c r="J151" i="24" s="1"/>
  <c r="L151" i="24" s="1"/>
  <c r="N151" i="24" s="1"/>
  <c r="E204" i="24"/>
  <c r="J204" i="24" s="1"/>
  <c r="L204" i="24" s="1"/>
  <c r="N204" i="24" s="1"/>
  <c r="E212" i="24"/>
  <c r="J212" i="24" s="1"/>
  <c r="L212" i="24" s="1"/>
  <c r="N212" i="24" s="1"/>
  <c r="E99" i="24"/>
  <c r="J99" i="24" s="1"/>
  <c r="L99" i="24" s="1"/>
  <c r="N99" i="24" s="1"/>
  <c r="E106" i="24"/>
  <c r="J106" i="24" s="1"/>
  <c r="L106" i="24" s="1"/>
  <c r="N106" i="24" s="1"/>
  <c r="E243" i="24"/>
  <c r="J243" i="24" s="1"/>
  <c r="L243" i="24" s="1"/>
  <c r="N243" i="24" s="1"/>
  <c r="E236" i="24"/>
  <c r="J236" i="24" s="1"/>
  <c r="L236" i="24" s="1"/>
  <c r="N236" i="24" s="1"/>
  <c r="E228" i="24"/>
  <c r="J228" i="24" s="1"/>
  <c r="L228" i="24" s="1"/>
  <c r="N228" i="24" s="1"/>
  <c r="E217" i="24"/>
  <c r="J217" i="24" s="1"/>
  <c r="L217" i="24" s="1"/>
  <c r="N217" i="24" s="1"/>
  <c r="E239" i="24"/>
  <c r="J239" i="24" s="1"/>
  <c r="L239" i="24" s="1"/>
  <c r="N239" i="24" s="1"/>
  <c r="E252" i="24"/>
  <c r="J252" i="24" s="1"/>
  <c r="L252" i="24" s="1"/>
  <c r="N252" i="24" s="1"/>
  <c r="E235" i="24"/>
  <c r="J235" i="24" s="1"/>
  <c r="L235" i="24" s="1"/>
  <c r="N235" i="24" s="1"/>
  <c r="E220" i="24"/>
  <c r="J220" i="24" s="1"/>
  <c r="L220" i="24" s="1"/>
  <c r="N220" i="24" s="1"/>
  <c r="E261" i="24"/>
  <c r="J261" i="24" s="1"/>
  <c r="L261" i="24" s="1"/>
  <c r="N261" i="24" s="1"/>
  <c r="E199" i="24"/>
  <c r="J199" i="24" s="1"/>
  <c r="L199" i="24" s="1"/>
  <c r="N199" i="24" s="1"/>
  <c r="E188" i="24"/>
  <c r="J188" i="24" s="1"/>
  <c r="L188" i="24" s="1"/>
  <c r="N188" i="24" s="1"/>
  <c r="E225" i="24"/>
  <c r="J225" i="24" s="1"/>
  <c r="L225" i="24" s="1"/>
  <c r="N225" i="24" s="1"/>
  <c r="E163" i="24"/>
  <c r="J163" i="24" s="1"/>
  <c r="L163" i="24" s="1"/>
  <c r="N163" i="24" s="1"/>
  <c r="J95" i="24"/>
  <c r="L95" i="24" s="1"/>
  <c r="N95" i="24" s="1"/>
  <c r="E223" i="24"/>
  <c r="J223" i="24" s="1"/>
  <c r="L223" i="24" s="1"/>
  <c r="N223" i="24" s="1"/>
  <c r="E174" i="24"/>
  <c r="J174" i="24" s="1"/>
  <c r="L174" i="24" s="1"/>
  <c r="N174" i="24" s="1"/>
  <c r="E202" i="24"/>
  <c r="J202" i="24" s="1"/>
  <c r="L202" i="24" s="1"/>
  <c r="N202" i="24" s="1"/>
  <c r="E120" i="24"/>
  <c r="J120" i="24" s="1"/>
  <c r="L120" i="24" s="1"/>
  <c r="N120" i="24" s="1"/>
  <c r="E102" i="24"/>
  <c r="J102" i="24" s="1"/>
  <c r="L102" i="24" s="1"/>
  <c r="N102" i="24" s="1"/>
  <c r="E211" i="24"/>
  <c r="J211" i="24" s="1"/>
  <c r="L211" i="24" s="1"/>
  <c r="N211" i="24" s="1"/>
  <c r="E240" i="24"/>
  <c r="J240" i="24" s="1"/>
  <c r="L240" i="24" s="1"/>
  <c r="N240" i="24" s="1"/>
  <c r="E190" i="24"/>
  <c r="J190" i="24" s="1"/>
  <c r="L190" i="24" s="1"/>
  <c r="N190" i="24" s="1"/>
  <c r="E229" i="24"/>
  <c r="J229" i="24" s="1"/>
  <c r="L229" i="24" s="1"/>
  <c r="N229" i="24" s="1"/>
  <c r="E257" i="24"/>
  <c r="J257" i="24" s="1"/>
  <c r="L257" i="24" s="1"/>
  <c r="N257" i="24" s="1"/>
  <c r="E210" i="24"/>
  <c r="J210" i="24" s="1"/>
  <c r="L210" i="24" s="1"/>
  <c r="N210" i="24" s="1"/>
  <c r="E170" i="24"/>
  <c r="J170" i="24" s="1"/>
  <c r="L170" i="24" s="1"/>
  <c r="N170" i="24" s="1"/>
  <c r="E197" i="24"/>
  <c r="J197" i="24" s="1"/>
  <c r="L197" i="24" s="1"/>
  <c r="N197" i="24" s="1"/>
  <c r="E116" i="24"/>
  <c r="J116" i="24" s="1"/>
  <c r="L116" i="24" s="1"/>
  <c r="N116" i="24" s="1"/>
  <c r="E251" i="24"/>
  <c r="J251" i="24" s="1"/>
  <c r="L251" i="24" s="1"/>
  <c r="N251" i="24" s="1"/>
  <c r="E267" i="24"/>
  <c r="J267" i="24" s="1"/>
  <c r="L267" i="24" s="1"/>
  <c r="N267" i="24" s="1"/>
  <c r="E154" i="24"/>
  <c r="J154" i="24" s="1"/>
  <c r="L154" i="24" s="1"/>
  <c r="N154" i="24" s="1"/>
  <c r="E246" i="24"/>
  <c r="J246" i="24" s="1"/>
  <c r="L246" i="24" s="1"/>
  <c r="N246" i="24" s="1"/>
  <c r="E146" i="24"/>
  <c r="J146" i="24" s="1"/>
  <c r="L146" i="24" s="1"/>
  <c r="N146" i="24" s="1"/>
  <c r="E183" i="24"/>
  <c r="J183" i="24" s="1"/>
  <c r="L183" i="24" s="1"/>
  <c r="N183" i="24" s="1"/>
  <c r="E115" i="24"/>
  <c r="J115" i="24" s="1"/>
  <c r="L115" i="24" s="1"/>
  <c r="N115" i="24" s="1"/>
  <c r="E121" i="24"/>
  <c r="J121" i="24" s="1"/>
  <c r="L121" i="24" s="1"/>
  <c r="N121" i="24" s="1"/>
  <c r="E194" i="24"/>
  <c r="J194" i="24" s="1"/>
  <c r="L194" i="24" s="1"/>
  <c r="N194" i="24" s="1"/>
  <c r="E203" i="24"/>
  <c r="J203" i="24" s="1"/>
  <c r="L203" i="24" s="1"/>
  <c r="N203" i="24" s="1"/>
  <c r="E231" i="24"/>
  <c r="J231" i="24" s="1"/>
  <c r="L231" i="24" s="1"/>
  <c r="N231" i="24" s="1"/>
  <c r="E259" i="24"/>
  <c r="J259" i="24" s="1"/>
  <c r="L259" i="24" s="1"/>
  <c r="N259" i="24" s="1"/>
  <c r="E159" i="24"/>
  <c r="J159" i="24" s="1"/>
  <c r="L159" i="24" s="1"/>
  <c r="N159" i="24" s="1"/>
  <c r="E177" i="24"/>
  <c r="J177" i="24" s="1"/>
  <c r="L177" i="24" s="1"/>
  <c r="N177" i="24" s="1"/>
  <c r="E111" i="24"/>
  <c r="J111" i="24" s="1"/>
  <c r="L111" i="24" s="1"/>
  <c r="N111" i="24" s="1"/>
  <c r="E133" i="24"/>
  <c r="J133" i="24" s="1"/>
  <c r="L133" i="24" s="1"/>
  <c r="N133" i="24" s="1"/>
  <c r="E130" i="24"/>
  <c r="J130" i="24" s="1"/>
  <c r="L130" i="24" s="1"/>
  <c r="N130" i="24" s="1"/>
  <c r="E108" i="24"/>
  <c r="J108" i="24" s="1"/>
  <c r="L108" i="24" s="1"/>
  <c r="N108" i="24" s="1"/>
  <c r="E167" i="24"/>
  <c r="J167" i="24" s="1"/>
  <c r="L167" i="24" s="1"/>
  <c r="N167" i="24" s="1"/>
  <c r="E195" i="24"/>
  <c r="J195" i="24" s="1"/>
  <c r="L195" i="24" s="1"/>
  <c r="N195" i="24" s="1"/>
  <c r="E260" i="24"/>
  <c r="J260" i="24" s="1"/>
  <c r="L260" i="24" s="1"/>
  <c r="N260" i="24" s="1"/>
  <c r="E193" i="24"/>
  <c r="J193" i="24" s="1"/>
  <c r="L193" i="24" s="1"/>
  <c r="N193" i="24" s="1"/>
  <c r="E145" i="24"/>
  <c r="J145" i="24" s="1"/>
  <c r="L145" i="24" s="1"/>
  <c r="N145" i="24" s="1"/>
  <c r="E149" i="24"/>
  <c r="J149" i="24" s="1"/>
  <c r="L149" i="24" s="1"/>
  <c r="N149" i="24" s="1"/>
  <c r="E164" i="24"/>
  <c r="J164" i="24" s="1"/>
  <c r="L164" i="24" s="1"/>
  <c r="N164" i="24" s="1"/>
  <c r="E192" i="24"/>
  <c r="J192" i="24" s="1"/>
  <c r="L192" i="24" s="1"/>
  <c r="N192" i="24" s="1"/>
  <c r="E200" i="24"/>
  <c r="J200" i="24" s="1"/>
  <c r="L200" i="24" s="1"/>
  <c r="N200" i="24" s="1"/>
  <c r="E268" i="24"/>
  <c r="J268" i="24" s="1"/>
  <c r="L268" i="24" s="1"/>
  <c r="N268" i="24" s="1"/>
  <c r="E219" i="24"/>
  <c r="J219" i="24" s="1"/>
  <c r="L219" i="24" s="1"/>
  <c r="N219" i="24" s="1"/>
  <c r="E221" i="24"/>
  <c r="J221" i="24" s="1"/>
  <c r="L221" i="24" s="1"/>
  <c r="N221" i="24" s="1"/>
  <c r="E198" i="24"/>
  <c r="J198" i="24" s="1"/>
  <c r="L198" i="24" s="1"/>
  <c r="N198" i="24" s="1"/>
  <c r="E209" i="24"/>
  <c r="J209" i="24" s="1"/>
  <c r="L209" i="24" s="1"/>
  <c r="N209" i="24" s="1"/>
  <c r="E142" i="24"/>
  <c r="J142" i="24" s="1"/>
  <c r="L142" i="24" s="1"/>
  <c r="N142" i="24" s="1"/>
  <c r="E238" i="24"/>
  <c r="J238" i="24" s="1"/>
  <c r="L238" i="24" s="1"/>
  <c r="N238" i="24" s="1"/>
  <c r="E141" i="24"/>
  <c r="J141" i="24" s="1"/>
  <c r="L141" i="24" s="1"/>
  <c r="N141" i="24" s="1"/>
  <c r="E184" i="24"/>
  <c r="J184" i="24" s="1"/>
  <c r="L184" i="24" s="1"/>
  <c r="N184" i="24" s="1"/>
  <c r="E245" i="24"/>
  <c r="J245" i="24" s="1"/>
  <c r="L245" i="24" s="1"/>
  <c r="N245" i="24" s="1"/>
  <c r="E206" i="24"/>
  <c r="J206" i="24" s="1"/>
  <c r="L206" i="24" s="1"/>
  <c r="N206" i="24" s="1"/>
  <c r="E96" i="24"/>
  <c r="J96" i="24" s="1"/>
  <c r="L96" i="24" s="1"/>
  <c r="N96" i="24" s="1"/>
  <c r="E224" i="24"/>
  <c r="J224" i="24" s="1"/>
  <c r="L224" i="24" s="1"/>
  <c r="N224" i="24" s="1"/>
  <c r="E207" i="24"/>
  <c r="J207" i="24" s="1"/>
  <c r="L207" i="24" s="1"/>
  <c r="N207" i="24" s="1"/>
  <c r="E248" i="24"/>
  <c r="J248" i="24" s="1"/>
  <c r="L248" i="24" s="1"/>
  <c r="N248" i="24" s="1"/>
  <c r="E265" i="24"/>
  <c r="J265" i="24" s="1"/>
  <c r="L265" i="24" s="1"/>
  <c r="N265" i="24" s="1"/>
  <c r="E234" i="24"/>
  <c r="J234" i="24" s="1"/>
  <c r="L234" i="24" s="1"/>
  <c r="N234" i="24" s="1"/>
  <c r="E113" i="24"/>
  <c r="J113" i="24" s="1"/>
  <c r="L113" i="24" s="1"/>
  <c r="N113" i="24" s="1"/>
  <c r="E172" i="24"/>
  <c r="J172" i="24" s="1"/>
  <c r="L172" i="24" s="1"/>
  <c r="N172" i="24" s="1"/>
  <c r="E114" i="24"/>
  <c r="J114" i="24" s="1"/>
  <c r="L114" i="24" s="1"/>
  <c r="N114" i="24" s="1"/>
  <c r="E101" i="24"/>
  <c r="J101" i="24" s="1"/>
  <c r="L101" i="24" s="1"/>
  <c r="N101" i="24" s="1"/>
  <c r="E132" i="24"/>
  <c r="J132" i="24" s="1"/>
  <c r="L132" i="24" s="1"/>
  <c r="N132" i="24" s="1"/>
  <c r="E134" i="24"/>
  <c r="J134" i="24" s="1"/>
  <c r="L134" i="24" s="1"/>
  <c r="N134" i="24" s="1"/>
  <c r="E216" i="24"/>
  <c r="J216" i="24" s="1"/>
  <c r="L216" i="24" s="1"/>
  <c r="N216" i="24" s="1"/>
  <c r="E175" i="24"/>
  <c r="J175" i="24" s="1"/>
  <c r="L175" i="24" s="1"/>
  <c r="N175" i="24" s="1"/>
  <c r="E189" i="24"/>
  <c r="J189" i="24" s="1"/>
  <c r="L189" i="24" s="1"/>
  <c r="N189" i="24" s="1"/>
  <c r="H4" i="2"/>
  <c r="E153" i="15"/>
  <c r="J153" i="15" s="1"/>
  <c r="L153" i="15" s="1"/>
  <c r="N153" i="15" s="1"/>
  <c r="E151" i="15"/>
  <c r="J151" i="15" s="1"/>
  <c r="L151" i="15" s="1"/>
  <c r="N151" i="15" s="1"/>
  <c r="E115" i="15"/>
  <c r="J115" i="15" s="1"/>
  <c r="L115" i="15" s="1"/>
  <c r="N115" i="15" s="1"/>
  <c r="E218" i="15"/>
  <c r="J218" i="15" s="1"/>
  <c r="L218" i="15" s="1"/>
  <c r="N218" i="15" s="1"/>
  <c r="E228" i="15"/>
  <c r="J228" i="15" s="1"/>
  <c r="L228" i="15" s="1"/>
  <c r="N228" i="15" s="1"/>
  <c r="E192" i="15"/>
  <c r="J192" i="15" s="1"/>
  <c r="L192" i="15" s="1"/>
  <c r="N192" i="15" s="1"/>
  <c r="E259" i="15"/>
  <c r="J259" i="15" s="1"/>
  <c r="L259" i="15" s="1"/>
  <c r="N259" i="15" s="1"/>
  <c r="E106" i="15"/>
  <c r="J106" i="15" s="1"/>
  <c r="L106" i="15" s="1"/>
  <c r="N106" i="15" s="1"/>
  <c r="E173" i="15"/>
  <c r="J173" i="15" s="1"/>
  <c r="L173" i="15" s="1"/>
  <c r="N173" i="15" s="1"/>
  <c r="E159" i="15"/>
  <c r="J159" i="15" s="1"/>
  <c r="L159" i="15" s="1"/>
  <c r="N159" i="15" s="1"/>
  <c r="E184" i="15"/>
  <c r="J184" i="15" s="1"/>
  <c r="L184" i="15" s="1"/>
  <c r="N184" i="15" s="1"/>
  <c r="E126" i="15"/>
  <c r="J126" i="15" s="1"/>
  <c r="L126" i="15" s="1"/>
  <c r="N126" i="15" s="1"/>
  <c r="E140" i="15"/>
  <c r="J140" i="15" s="1"/>
  <c r="L140" i="15" s="1"/>
  <c r="N140" i="15" s="1"/>
  <c r="E201" i="15"/>
  <c r="J201" i="15" s="1"/>
  <c r="L201" i="15" s="1"/>
  <c r="N201" i="15" s="1"/>
  <c r="E187" i="15"/>
  <c r="J187" i="15" s="1"/>
  <c r="L187" i="15" s="1"/>
  <c r="N187" i="15" s="1"/>
  <c r="E104" i="15"/>
  <c r="J104" i="15" s="1"/>
  <c r="L104" i="15" s="1"/>
  <c r="N104" i="15" s="1"/>
  <c r="E121" i="15"/>
  <c r="J121" i="15" s="1"/>
  <c r="L121" i="15" s="1"/>
  <c r="N121" i="15" s="1"/>
  <c r="E194" i="15"/>
  <c r="J194" i="15" s="1"/>
  <c r="L194" i="15" s="1"/>
  <c r="N194" i="15" s="1"/>
  <c r="E261" i="15"/>
  <c r="J261" i="15" s="1"/>
  <c r="L261" i="15" s="1"/>
  <c r="N261" i="15" s="1"/>
  <c r="E230" i="15"/>
  <c r="J230" i="15" s="1"/>
  <c r="L230" i="15" s="1"/>
  <c r="N230" i="15" s="1"/>
  <c r="E252" i="15"/>
  <c r="J252" i="15" s="1"/>
  <c r="L252" i="15" s="1"/>
  <c r="N252" i="15" s="1"/>
  <c r="E256" i="15"/>
  <c r="J256" i="15" s="1"/>
  <c r="L256" i="15" s="1"/>
  <c r="N256" i="15" s="1"/>
  <c r="E254" i="15"/>
  <c r="J254" i="15" s="1"/>
  <c r="L254" i="15" s="1"/>
  <c r="N254" i="15" s="1"/>
  <c r="E109" i="15"/>
  <c r="J109" i="15" s="1"/>
  <c r="L109" i="15" s="1"/>
  <c r="N109" i="15" s="1"/>
  <c r="E146" i="15"/>
  <c r="J146" i="15" s="1"/>
  <c r="L146" i="15" s="1"/>
  <c r="N146" i="15" s="1"/>
  <c r="E186" i="15"/>
  <c r="J186" i="15" s="1"/>
  <c r="L186" i="15" s="1"/>
  <c r="N186" i="15" s="1"/>
  <c r="E148" i="15"/>
  <c r="J148" i="15" s="1"/>
  <c r="L148" i="15" s="1"/>
  <c r="N148" i="15" s="1"/>
  <c r="E241" i="15"/>
  <c r="J241" i="15" s="1"/>
  <c r="L241" i="15" s="1"/>
  <c r="N241" i="15" s="1"/>
  <c r="E227" i="15"/>
  <c r="J227" i="15" s="1"/>
  <c r="L227" i="15" s="1"/>
  <c r="N227" i="15" s="1"/>
  <c r="E164" i="15"/>
  <c r="J164" i="15" s="1"/>
  <c r="L164" i="15" s="1"/>
  <c r="N164" i="15" s="1"/>
  <c r="E141" i="15"/>
  <c r="J141" i="15" s="1"/>
  <c r="L141" i="15" s="1"/>
  <c r="N141" i="15" s="1"/>
  <c r="E129" i="15"/>
  <c r="J129" i="15" s="1"/>
  <c r="L129" i="15" s="1"/>
  <c r="N129" i="15" s="1"/>
  <c r="E123" i="15"/>
  <c r="J123" i="15" s="1"/>
  <c r="L123" i="15" s="1"/>
  <c r="N123" i="15" s="1"/>
  <c r="E150" i="15"/>
  <c r="J150" i="15" s="1"/>
  <c r="L150" i="15" s="1"/>
  <c r="N150" i="15" s="1"/>
  <c r="E244" i="15"/>
  <c r="J244" i="15" s="1"/>
  <c r="L244" i="15" s="1"/>
  <c r="N244" i="15" s="1"/>
  <c r="E169" i="15"/>
  <c r="J169" i="15" s="1"/>
  <c r="L169" i="15" s="1"/>
  <c r="N169" i="15" s="1"/>
  <c r="E176" i="15"/>
  <c r="J176" i="15" s="1"/>
  <c r="L176" i="15" s="1"/>
  <c r="N176" i="15" s="1"/>
  <c r="E116" i="15"/>
  <c r="J116" i="15" s="1"/>
  <c r="L116" i="15" s="1"/>
  <c r="N116" i="15" s="1"/>
  <c r="E196" i="15"/>
  <c r="J196" i="15" s="1"/>
  <c r="L196" i="15" s="1"/>
  <c r="N196" i="15" s="1"/>
  <c r="E239" i="15"/>
  <c r="J239" i="15" s="1"/>
  <c r="L239" i="15" s="1"/>
  <c r="N239" i="15" s="1"/>
  <c r="E170" i="15"/>
  <c r="J170" i="15" s="1"/>
  <c r="L170" i="15" s="1"/>
  <c r="N170" i="15" s="1"/>
  <c r="E198" i="15"/>
  <c r="J198" i="15" s="1"/>
  <c r="L198" i="15" s="1"/>
  <c r="N198" i="15" s="1"/>
  <c r="E188" i="15"/>
  <c r="J188" i="15" s="1"/>
  <c r="L188" i="15" s="1"/>
  <c r="N188" i="15" s="1"/>
  <c r="E222" i="15"/>
  <c r="J222" i="15" s="1"/>
  <c r="L222" i="15" s="1"/>
  <c r="N222" i="15" s="1"/>
  <c r="E236" i="15"/>
  <c r="J236" i="15" s="1"/>
  <c r="L236" i="15" s="1"/>
  <c r="N236" i="15" s="1"/>
  <c r="E100" i="15"/>
  <c r="J100" i="15" s="1"/>
  <c r="L100" i="15" s="1"/>
  <c r="N100" i="15" s="1"/>
  <c r="E263" i="15"/>
  <c r="J263" i="15" s="1"/>
  <c r="L263" i="15" s="1"/>
  <c r="N263" i="15" s="1"/>
  <c r="E110" i="15"/>
  <c r="J110" i="15" s="1"/>
  <c r="L110" i="15" s="1"/>
  <c r="N110" i="15" s="1"/>
  <c r="E209" i="15"/>
  <c r="J209" i="15" s="1"/>
  <c r="L209" i="15" s="1"/>
  <c r="N209" i="15" s="1"/>
  <c r="E195" i="15"/>
  <c r="J195" i="15" s="1"/>
  <c r="L195" i="15" s="1"/>
  <c r="N195" i="15" s="1"/>
  <c r="E136" i="15"/>
  <c r="J136" i="15" s="1"/>
  <c r="L136" i="15" s="1"/>
  <c r="N136" i="15" s="1"/>
  <c r="E242" i="15"/>
  <c r="J242" i="15" s="1"/>
  <c r="L242" i="15" s="1"/>
  <c r="N242" i="15" s="1"/>
  <c r="E97" i="15"/>
  <c r="J97" i="15" s="1"/>
  <c r="L97" i="15" s="1"/>
  <c r="N97" i="15" s="1"/>
  <c r="E197" i="15"/>
  <c r="J197" i="15" s="1"/>
  <c r="L197" i="15" s="1"/>
  <c r="N197" i="15" s="1"/>
  <c r="E108" i="15"/>
  <c r="J108" i="15" s="1"/>
  <c r="L108" i="15" s="1"/>
  <c r="N108" i="15" s="1"/>
  <c r="E118" i="15"/>
  <c r="J118" i="15" s="1"/>
  <c r="L118" i="15" s="1"/>
  <c r="N118" i="15" s="1"/>
  <c r="E137" i="15"/>
  <c r="J137" i="15" s="1"/>
  <c r="L137" i="15" s="1"/>
  <c r="N137" i="15" s="1"/>
  <c r="E125" i="15"/>
  <c r="J125" i="15" s="1"/>
  <c r="L125" i="15" s="1"/>
  <c r="N125" i="15" s="1"/>
  <c r="E96" i="15"/>
  <c r="J96" i="15" s="1"/>
  <c r="L96" i="15" s="1"/>
  <c r="N96" i="15" s="1"/>
  <c r="E160" i="15"/>
  <c r="J160" i="15" s="1"/>
  <c r="L160" i="15" s="1"/>
  <c r="N160" i="15" s="1"/>
  <c r="E175" i="15"/>
  <c r="J175" i="15" s="1"/>
  <c r="L175" i="15" s="1"/>
  <c r="N175" i="15" s="1"/>
  <c r="E99" i="15"/>
  <c r="J99" i="15" s="1"/>
  <c r="L99" i="15" s="1"/>
  <c r="N99" i="15" s="1"/>
  <c r="E166" i="15"/>
  <c r="J166" i="15" s="1"/>
  <c r="L166" i="15" s="1"/>
  <c r="N166" i="15" s="1"/>
  <c r="E122" i="15"/>
  <c r="J122" i="15" s="1"/>
  <c r="L122" i="15" s="1"/>
  <c r="N122" i="15" s="1"/>
  <c r="E224" i="15"/>
  <c r="J224" i="15" s="1"/>
  <c r="L224" i="15" s="1"/>
  <c r="N224" i="15" s="1"/>
  <c r="E190" i="15"/>
  <c r="J190" i="15" s="1"/>
  <c r="L190" i="15" s="1"/>
  <c r="N190" i="15" s="1"/>
  <c r="E155" i="15"/>
  <c r="J155" i="15" s="1"/>
  <c r="L155" i="15" s="1"/>
  <c r="N155" i="15" s="1"/>
  <c r="E245" i="15"/>
  <c r="J245" i="15" s="1"/>
  <c r="L245" i="15" s="1"/>
  <c r="N245" i="15" s="1"/>
  <c r="E231" i="15"/>
  <c r="J231" i="15" s="1"/>
  <c r="L231" i="15" s="1"/>
  <c r="N231" i="15" s="1"/>
  <c r="J95" i="15"/>
  <c r="L95" i="15" s="1"/>
  <c r="N95" i="15" s="1"/>
  <c r="E177" i="15"/>
  <c r="J177" i="15" s="1"/>
  <c r="L177" i="15" s="1"/>
  <c r="N177" i="15" s="1"/>
  <c r="E163" i="15"/>
  <c r="J163" i="15" s="1"/>
  <c r="L163" i="15" s="1"/>
  <c r="N163" i="15" s="1"/>
  <c r="E200" i="15"/>
  <c r="J200" i="15" s="1"/>
  <c r="L200" i="15" s="1"/>
  <c r="N200" i="15" s="1"/>
  <c r="E210" i="15"/>
  <c r="J210" i="15" s="1"/>
  <c r="L210" i="15" s="1"/>
  <c r="N210" i="15" s="1"/>
  <c r="E212" i="15"/>
  <c r="J212" i="15" s="1"/>
  <c r="L212" i="15" s="1"/>
  <c r="N212" i="15" s="1"/>
  <c r="E165" i="15"/>
  <c r="J165" i="15" s="1"/>
  <c r="L165" i="15" s="1"/>
  <c r="N165" i="15" s="1"/>
  <c r="E221" i="15"/>
  <c r="J221" i="15" s="1"/>
  <c r="L221" i="15" s="1"/>
  <c r="N221" i="15" s="1"/>
  <c r="E124" i="15"/>
  <c r="J124" i="15" s="1"/>
  <c r="L124" i="15" s="1"/>
  <c r="N124" i="15" s="1"/>
  <c r="E238" i="15"/>
  <c r="J238" i="15" s="1"/>
  <c r="L238" i="15" s="1"/>
  <c r="N238" i="15" s="1"/>
  <c r="E268" i="15"/>
  <c r="J268" i="15" s="1"/>
  <c r="L268" i="15" s="1"/>
  <c r="N268" i="15" s="1"/>
  <c r="E208" i="15"/>
  <c r="J208" i="15" s="1"/>
  <c r="L208" i="15" s="1"/>
  <c r="N208" i="15" s="1"/>
  <c r="E111" i="15"/>
  <c r="J111" i="15" s="1"/>
  <c r="L111" i="15" s="1"/>
  <c r="N111" i="15" s="1"/>
  <c r="E113" i="15"/>
  <c r="J113" i="15" s="1"/>
  <c r="L113" i="15" s="1"/>
  <c r="N113" i="15" s="1"/>
  <c r="E257" i="15"/>
  <c r="J257" i="15" s="1"/>
  <c r="L257" i="15" s="1"/>
  <c r="N257" i="15" s="1"/>
  <c r="E243" i="15"/>
  <c r="J243" i="15" s="1"/>
  <c r="L243" i="15" s="1"/>
  <c r="N243" i="15" s="1"/>
  <c r="E158" i="15"/>
  <c r="J158" i="15" s="1"/>
  <c r="L158" i="15" s="1"/>
  <c r="N158" i="15" s="1"/>
  <c r="E127" i="15"/>
  <c r="J127" i="15" s="1"/>
  <c r="L127" i="15" s="1"/>
  <c r="N127" i="15" s="1"/>
  <c r="E267" i="15"/>
  <c r="J267" i="15" s="1"/>
  <c r="L267" i="15" s="1"/>
  <c r="N267" i="15" s="1"/>
  <c r="E114" i="15"/>
  <c r="J114" i="15" s="1"/>
  <c r="L114" i="15" s="1"/>
  <c r="N114" i="15" s="1"/>
  <c r="E213" i="15"/>
  <c r="J213" i="15" s="1"/>
  <c r="L213" i="15" s="1"/>
  <c r="N213" i="15" s="1"/>
  <c r="E199" i="15"/>
  <c r="J199" i="15" s="1"/>
  <c r="L199" i="15" s="1"/>
  <c r="N199" i="15" s="1"/>
  <c r="E172" i="15"/>
  <c r="J172" i="15" s="1"/>
  <c r="L172" i="15" s="1"/>
  <c r="N172" i="15" s="1"/>
  <c r="E145" i="15"/>
  <c r="J145" i="15" s="1"/>
  <c r="L145" i="15" s="1"/>
  <c r="N145" i="15" s="1"/>
  <c r="E133" i="15"/>
  <c r="J133" i="15" s="1"/>
  <c r="L133" i="15" s="1"/>
  <c r="N133" i="15" s="1"/>
  <c r="E128" i="15"/>
  <c r="J128" i="15" s="1"/>
  <c r="L128" i="15" s="1"/>
  <c r="N128" i="15" s="1"/>
  <c r="E178" i="15"/>
  <c r="J178" i="15" s="1"/>
  <c r="L178" i="15" s="1"/>
  <c r="N178" i="15" s="1"/>
  <c r="E134" i="15"/>
  <c r="J134" i="15" s="1"/>
  <c r="L134" i="15" s="1"/>
  <c r="N134" i="15" s="1"/>
  <c r="E234" i="15"/>
  <c r="J234" i="15" s="1"/>
  <c r="L234" i="15" s="1"/>
  <c r="N234" i="15" s="1"/>
  <c r="E157" i="15"/>
  <c r="J157" i="15" s="1"/>
  <c r="L157" i="15" s="1"/>
  <c r="N157" i="15" s="1"/>
  <c r="E135" i="15"/>
  <c r="J135" i="15" s="1"/>
  <c r="L135" i="15" s="1"/>
  <c r="N135" i="15" s="1"/>
  <c r="E206" i="15"/>
  <c r="J206" i="15" s="1"/>
  <c r="L206" i="15" s="1"/>
  <c r="N206" i="15" s="1"/>
  <c r="E204" i="15"/>
  <c r="J204" i="15" s="1"/>
  <c r="L204" i="15" s="1"/>
  <c r="N204" i="15" s="1"/>
  <c r="E229" i="15"/>
  <c r="J229" i="15" s="1"/>
  <c r="L229" i="15" s="1"/>
  <c r="N229" i="15" s="1"/>
  <c r="E139" i="15"/>
  <c r="J139" i="15" s="1"/>
  <c r="L139" i="15" s="1"/>
  <c r="N139" i="15" s="1"/>
  <c r="E180" i="15"/>
  <c r="J180" i="15" s="1"/>
  <c r="L180" i="15" s="1"/>
  <c r="N180" i="15" s="1"/>
  <c r="E225" i="15"/>
  <c r="J225" i="15" s="1"/>
  <c r="L225" i="15" s="1"/>
  <c r="N225" i="15" s="1"/>
  <c r="E211" i="15"/>
  <c r="J211" i="15" s="1"/>
  <c r="L211" i="15" s="1"/>
  <c r="N211" i="15" s="1"/>
  <c r="E143" i="15"/>
  <c r="J143" i="15" s="1"/>
  <c r="L143" i="15" s="1"/>
  <c r="N143" i="15" s="1"/>
  <c r="E249" i="15"/>
  <c r="J249" i="15" s="1"/>
  <c r="L249" i="15" s="1"/>
  <c r="N249" i="15" s="1"/>
  <c r="E235" i="15"/>
  <c r="J235" i="15" s="1"/>
  <c r="L235" i="15" s="1"/>
  <c r="N235" i="15" s="1"/>
  <c r="E138" i="15"/>
  <c r="J138" i="15" s="1"/>
  <c r="L138" i="15" s="1"/>
  <c r="N138" i="15" s="1"/>
  <c r="E181" i="15"/>
  <c r="J181" i="15" s="1"/>
  <c r="L181" i="15" s="1"/>
  <c r="N181" i="15" s="1"/>
  <c r="E167" i="15"/>
  <c r="J167" i="15" s="1"/>
  <c r="L167" i="15" s="1"/>
  <c r="N167" i="15" s="1"/>
  <c r="E216" i="15"/>
  <c r="J216" i="15" s="1"/>
  <c r="L216" i="15" s="1"/>
  <c r="N216" i="15" s="1"/>
  <c r="E246" i="15"/>
  <c r="J246" i="15" s="1"/>
  <c r="L246" i="15" s="1"/>
  <c r="N246" i="15" s="1"/>
  <c r="E101" i="15"/>
  <c r="J101" i="15" s="1"/>
  <c r="L101" i="15" s="1"/>
  <c r="N101" i="15" s="1"/>
  <c r="E154" i="15"/>
  <c r="J154" i="15" s="1"/>
  <c r="L154" i="15" s="1"/>
  <c r="N154" i="15" s="1"/>
  <c r="E255" i="15"/>
  <c r="J255" i="15" s="1"/>
  <c r="L255" i="15" s="1"/>
  <c r="N255" i="15" s="1"/>
  <c r="E102" i="15"/>
  <c r="J102" i="15" s="1"/>
  <c r="L102" i="15" s="1"/>
  <c r="N102" i="15" s="1"/>
  <c r="E247" i="15"/>
  <c r="J247" i="15" s="1"/>
  <c r="L247" i="15" s="1"/>
  <c r="N247" i="15" s="1"/>
  <c r="E226" i="15"/>
  <c r="J226" i="15" s="1"/>
  <c r="L226" i="15" s="1"/>
  <c r="N226" i="15" s="1"/>
  <c r="E132" i="15"/>
  <c r="J132" i="15" s="1"/>
  <c r="L132" i="15" s="1"/>
  <c r="N132" i="15" s="1"/>
  <c r="E174" i="15"/>
  <c r="J174" i="15" s="1"/>
  <c r="L174" i="15" s="1"/>
  <c r="N174" i="15" s="1"/>
  <c r="E130" i="15"/>
  <c r="J130" i="15" s="1"/>
  <c r="L130" i="15" s="1"/>
  <c r="N130" i="15" s="1"/>
  <c r="E266" i="15"/>
  <c r="J266" i="15" s="1"/>
  <c r="L266" i="15" s="1"/>
  <c r="N266" i="15" s="1"/>
  <c r="E253" i="15"/>
  <c r="J253" i="15" s="1"/>
  <c r="L253" i="15" s="1"/>
  <c r="N253" i="15" s="1"/>
  <c r="E156" i="15"/>
  <c r="J156" i="15" s="1"/>
  <c r="L156" i="15" s="1"/>
  <c r="N156" i="15" s="1"/>
  <c r="E193" i="15"/>
  <c r="J193" i="15" s="1"/>
  <c r="L193" i="15" s="1"/>
  <c r="N193" i="15" s="1"/>
  <c r="E179" i="15"/>
  <c r="J179" i="15" s="1"/>
  <c r="L179" i="15" s="1"/>
  <c r="N179" i="15" s="1"/>
  <c r="E264" i="15"/>
  <c r="J264" i="15" s="1"/>
  <c r="L264" i="15" s="1"/>
  <c r="N264" i="15" s="1"/>
  <c r="E217" i="15"/>
  <c r="J217" i="15" s="1"/>
  <c r="L217" i="15" s="1"/>
  <c r="N217" i="15" s="1"/>
  <c r="E203" i="15"/>
  <c r="J203" i="15" s="1"/>
  <c r="L203" i="15" s="1"/>
  <c r="N203" i="15" s="1"/>
  <c r="E119" i="15"/>
  <c r="J119" i="15" s="1"/>
  <c r="L119" i="15" s="1"/>
  <c r="N119" i="15" s="1"/>
  <c r="E149" i="15"/>
  <c r="J149" i="15" s="1"/>
  <c r="L149" i="15" s="1"/>
  <c r="N149" i="15" s="1"/>
  <c r="E144" i="15"/>
  <c r="J144" i="15" s="1"/>
  <c r="L144" i="15" s="1"/>
  <c r="N144" i="15" s="1"/>
  <c r="E142" i="15"/>
  <c r="J142" i="15" s="1"/>
  <c r="L142" i="15" s="1"/>
  <c r="N142" i="15" s="1"/>
  <c r="E214" i="15"/>
  <c r="J214" i="15" s="1"/>
  <c r="L214" i="15" s="1"/>
  <c r="N214" i="15" s="1"/>
  <c r="E220" i="15"/>
  <c r="J220" i="15" s="1"/>
  <c r="L220" i="15" s="1"/>
  <c r="N220" i="15" s="1"/>
  <c r="E237" i="15"/>
  <c r="J237" i="15" s="1"/>
  <c r="L237" i="15" s="1"/>
  <c r="N237" i="15" s="1"/>
  <c r="E223" i="15"/>
  <c r="J223" i="15" s="1"/>
  <c r="L223" i="15" s="1"/>
  <c r="N223" i="15" s="1"/>
  <c r="E112" i="15"/>
  <c r="J112" i="15" s="1"/>
  <c r="L112" i="15" s="1"/>
  <c r="N112" i="15" s="1"/>
  <c r="E183" i="15"/>
  <c r="J183" i="15" s="1"/>
  <c r="L183" i="15" s="1"/>
  <c r="N183" i="15" s="1"/>
  <c r="E162" i="15"/>
  <c r="J162" i="15" s="1"/>
  <c r="L162" i="15" s="1"/>
  <c r="N162" i="15" s="1"/>
  <c r="E265" i="15"/>
  <c r="J265" i="15" s="1"/>
  <c r="L265" i="15" s="1"/>
  <c r="N265" i="15" s="1"/>
  <c r="E251" i="15"/>
  <c r="J251" i="15" s="1"/>
  <c r="L251" i="15" s="1"/>
  <c r="N251" i="15" s="1"/>
  <c r="E98" i="15"/>
  <c r="J98" i="15" s="1"/>
  <c r="L98" i="15" s="1"/>
  <c r="N98" i="15" s="1"/>
  <c r="E202" i="15"/>
  <c r="J202" i="15" s="1"/>
  <c r="L202" i="15" s="1"/>
  <c r="N202" i="15" s="1"/>
  <c r="E189" i="15"/>
  <c r="J189" i="15" s="1"/>
  <c r="L189" i="15" s="1"/>
  <c r="N189" i="15" s="1"/>
  <c r="E248" i="15"/>
  <c r="J248" i="15" s="1"/>
  <c r="L248" i="15" s="1"/>
  <c r="N248" i="15" s="1"/>
  <c r="E161" i="15"/>
  <c r="J161" i="15" s="1"/>
  <c r="L161" i="15" s="1"/>
  <c r="N161" i="15" s="1"/>
  <c r="E147" i="15"/>
  <c r="J147" i="15" s="1"/>
  <c r="L147" i="15" s="1"/>
  <c r="N147" i="15" s="1"/>
  <c r="E168" i="15"/>
  <c r="J168" i="15" s="1"/>
  <c r="L168" i="15" s="1"/>
  <c r="N168" i="15" s="1"/>
  <c r="E171" i="15"/>
  <c r="J171" i="15" s="1"/>
  <c r="L171" i="15" s="1"/>
  <c r="N171" i="15" s="1"/>
  <c r="E191" i="15"/>
  <c r="J191" i="15" s="1"/>
  <c r="L191" i="15" s="1"/>
  <c r="N191" i="15" s="1"/>
  <c r="E258" i="15"/>
  <c r="J258" i="15" s="1"/>
  <c r="L258" i="15" s="1"/>
  <c r="N258" i="15" s="1"/>
  <c r="E232" i="15"/>
  <c r="J232" i="15" s="1"/>
  <c r="L232" i="15" s="1"/>
  <c r="N232" i="15" s="1"/>
  <c r="E131" i="15"/>
  <c r="J131" i="15" s="1"/>
  <c r="L131" i="15" s="1"/>
  <c r="N131" i="15" s="1"/>
  <c r="E120" i="15"/>
  <c r="J120" i="15" s="1"/>
  <c r="L120" i="15" s="1"/>
  <c r="N120" i="15" s="1"/>
  <c r="E250" i="15"/>
  <c r="J250" i="15" s="1"/>
  <c r="L250" i="15" s="1"/>
  <c r="N250" i="15" s="1"/>
  <c r="E260" i="15"/>
  <c r="J260" i="15" s="1"/>
  <c r="L260" i="15" s="1"/>
  <c r="N260" i="15" s="1"/>
  <c r="E262" i="15"/>
  <c r="J262" i="15" s="1"/>
  <c r="L262" i="15" s="1"/>
  <c r="N262" i="15" s="1"/>
  <c r="E105" i="15"/>
  <c r="J105" i="15" s="1"/>
  <c r="L105" i="15" s="1"/>
  <c r="N105" i="15" s="1"/>
  <c r="E207" i="15"/>
  <c r="J207" i="15" s="1"/>
  <c r="L207" i="15" s="1"/>
  <c r="N207" i="15" s="1"/>
  <c r="E117" i="15"/>
  <c r="J117" i="15" s="1"/>
  <c r="L117" i="15" s="1"/>
  <c r="N117" i="15" s="1"/>
  <c r="E240" i="15"/>
  <c r="J240" i="15" s="1"/>
  <c r="L240" i="15" s="1"/>
  <c r="N240" i="15" s="1"/>
  <c r="E233" i="15"/>
  <c r="J233" i="15" s="1"/>
  <c r="L233" i="15" s="1"/>
  <c r="N233" i="15" s="1"/>
  <c r="E103" i="15"/>
  <c r="J103" i="15" s="1"/>
  <c r="L103" i="15" s="1"/>
  <c r="N103" i="15" s="1"/>
  <c r="E182" i="15"/>
  <c r="J182" i="15" s="1"/>
  <c r="L182" i="15" s="1"/>
  <c r="N182" i="15" s="1"/>
  <c r="E219" i="15"/>
  <c r="J219" i="15" s="1"/>
  <c r="L219" i="15" s="1"/>
  <c r="N219" i="15" s="1"/>
  <c r="E185" i="15"/>
  <c r="J185" i="15" s="1"/>
  <c r="L185" i="15" s="1"/>
  <c r="N185" i="15" s="1"/>
  <c r="E205" i="15"/>
  <c r="J205" i="15" s="1"/>
  <c r="L205" i="15" s="1"/>
  <c r="N205" i="15" s="1"/>
  <c r="E215" i="15"/>
  <c r="J215" i="15" s="1"/>
  <c r="L215" i="15" s="1"/>
  <c r="N215" i="15" s="1"/>
  <c r="E152" i="15"/>
  <c r="J152" i="15" s="1"/>
  <c r="L152" i="15" s="1"/>
  <c r="N152" i="15" s="1"/>
  <c r="E107" i="15"/>
  <c r="J107" i="15" s="1"/>
  <c r="L107" i="15" s="1"/>
  <c r="N107" i="15" s="1"/>
  <c r="J89" i="31"/>
  <c r="I36" i="41" s="1"/>
  <c r="J89" i="8"/>
  <c r="I17" i="41" s="1"/>
  <c r="J89" i="25"/>
  <c r="I30" i="41" s="1"/>
  <c r="E243" i="10"/>
  <c r="J243" i="10" s="1"/>
  <c r="L243" i="10" s="1"/>
  <c r="N243" i="10" s="1"/>
  <c r="E132" i="10"/>
  <c r="J132" i="10" s="1"/>
  <c r="L132" i="10" s="1"/>
  <c r="N132" i="10" s="1"/>
  <c r="E117" i="10"/>
  <c r="J117" i="10" s="1"/>
  <c r="L117" i="10" s="1"/>
  <c r="N117" i="10" s="1"/>
  <c r="E246" i="10"/>
  <c r="J246" i="10" s="1"/>
  <c r="L246" i="10" s="1"/>
  <c r="N246" i="10" s="1"/>
  <c r="J95" i="10"/>
  <c r="L95" i="10" s="1"/>
  <c r="N95" i="10" s="1"/>
  <c r="E173" i="10"/>
  <c r="J173" i="10" s="1"/>
  <c r="L173" i="10" s="1"/>
  <c r="N173" i="10" s="1"/>
  <c r="E185" i="10"/>
  <c r="J185" i="10" s="1"/>
  <c r="L185" i="10" s="1"/>
  <c r="N185" i="10" s="1"/>
  <c r="E184" i="10"/>
  <c r="J184" i="10" s="1"/>
  <c r="L184" i="10" s="1"/>
  <c r="N184" i="10" s="1"/>
  <c r="E187" i="10"/>
  <c r="J187" i="10" s="1"/>
  <c r="L187" i="10" s="1"/>
  <c r="N187" i="10" s="1"/>
  <c r="E174" i="10"/>
  <c r="J174" i="10" s="1"/>
  <c r="L174" i="10" s="1"/>
  <c r="N174" i="10" s="1"/>
  <c r="E241" i="10"/>
  <c r="J241" i="10" s="1"/>
  <c r="L241" i="10" s="1"/>
  <c r="N241" i="10" s="1"/>
  <c r="E240" i="10"/>
  <c r="J240" i="10" s="1"/>
  <c r="L240" i="10" s="1"/>
  <c r="N240" i="10" s="1"/>
  <c r="E105" i="10"/>
  <c r="J105" i="10" s="1"/>
  <c r="L105" i="10" s="1"/>
  <c r="N105" i="10" s="1"/>
  <c r="E169" i="10"/>
  <c r="J169" i="10" s="1"/>
  <c r="L169" i="10" s="1"/>
  <c r="N169" i="10" s="1"/>
  <c r="E103" i="10"/>
  <c r="J103" i="10" s="1"/>
  <c r="L103" i="10" s="1"/>
  <c r="N103" i="10" s="1"/>
  <c r="E219" i="10"/>
  <c r="J219" i="10" s="1"/>
  <c r="L219" i="10" s="1"/>
  <c r="N219" i="10" s="1"/>
  <c r="E158" i="10"/>
  <c r="J158" i="10" s="1"/>
  <c r="L158" i="10" s="1"/>
  <c r="N158" i="10" s="1"/>
  <c r="E133" i="10"/>
  <c r="J133" i="10" s="1"/>
  <c r="L133" i="10" s="1"/>
  <c r="N133" i="10" s="1"/>
  <c r="E204" i="10"/>
  <c r="J204" i="10" s="1"/>
  <c r="L204" i="10" s="1"/>
  <c r="N204" i="10" s="1"/>
  <c r="E250" i="10"/>
  <c r="J250" i="10" s="1"/>
  <c r="L250" i="10" s="1"/>
  <c r="N250" i="10" s="1"/>
  <c r="E255" i="10"/>
  <c r="J255" i="10" s="1"/>
  <c r="L255" i="10" s="1"/>
  <c r="N255" i="10" s="1"/>
  <c r="E205" i="10"/>
  <c r="J205" i="10" s="1"/>
  <c r="L205" i="10" s="1"/>
  <c r="N205" i="10" s="1"/>
  <c r="E163" i="10"/>
  <c r="J163" i="10" s="1"/>
  <c r="L163" i="10" s="1"/>
  <c r="N163" i="10" s="1"/>
  <c r="E104" i="10"/>
  <c r="J104" i="10" s="1"/>
  <c r="L104" i="10" s="1"/>
  <c r="N104" i="10" s="1"/>
  <c r="E96" i="10"/>
  <c r="J96" i="10" s="1"/>
  <c r="L96" i="10" s="1"/>
  <c r="N96" i="10" s="1"/>
  <c r="E214" i="10"/>
  <c r="J214" i="10" s="1"/>
  <c r="L214" i="10" s="1"/>
  <c r="N214" i="10" s="1"/>
  <c r="E267" i="10"/>
  <c r="J267" i="10" s="1"/>
  <c r="L267" i="10" s="1"/>
  <c r="N267" i="10" s="1"/>
  <c r="E230" i="10"/>
  <c r="J230" i="10" s="1"/>
  <c r="L230" i="10" s="1"/>
  <c r="N230" i="10" s="1"/>
  <c r="E153" i="10"/>
  <c r="J153" i="10" s="1"/>
  <c r="L153" i="10" s="1"/>
  <c r="N153" i="10" s="1"/>
  <c r="E137" i="10"/>
  <c r="J137" i="10" s="1"/>
  <c r="L137" i="10" s="1"/>
  <c r="N137" i="10" s="1"/>
  <c r="E172" i="10"/>
  <c r="J172" i="10" s="1"/>
  <c r="L172" i="10" s="1"/>
  <c r="N172" i="10" s="1"/>
  <c r="E155" i="10"/>
  <c r="J155" i="10" s="1"/>
  <c r="L155" i="10" s="1"/>
  <c r="N155" i="10" s="1"/>
  <c r="E209" i="10"/>
  <c r="J209" i="10" s="1"/>
  <c r="L209" i="10" s="1"/>
  <c r="N209" i="10" s="1"/>
  <c r="E208" i="10"/>
  <c r="J208" i="10" s="1"/>
  <c r="L208" i="10" s="1"/>
  <c r="N208" i="10" s="1"/>
  <c r="E112" i="10"/>
  <c r="J112" i="10" s="1"/>
  <c r="L112" i="10" s="1"/>
  <c r="N112" i="10" s="1"/>
  <c r="E258" i="10"/>
  <c r="J258" i="10" s="1"/>
  <c r="L258" i="10" s="1"/>
  <c r="N258" i="10" s="1"/>
  <c r="E191" i="10"/>
  <c r="J191" i="10" s="1"/>
  <c r="L191" i="10" s="1"/>
  <c r="N191" i="10" s="1"/>
  <c r="E261" i="10"/>
  <c r="J261" i="10" s="1"/>
  <c r="L261" i="10" s="1"/>
  <c r="N261" i="10" s="1"/>
  <c r="E260" i="10"/>
  <c r="J260" i="10" s="1"/>
  <c r="L260" i="10" s="1"/>
  <c r="N260" i="10" s="1"/>
  <c r="E195" i="10"/>
  <c r="J195" i="10" s="1"/>
  <c r="L195" i="10" s="1"/>
  <c r="N195" i="10" s="1"/>
  <c r="E148" i="10"/>
  <c r="J148" i="10" s="1"/>
  <c r="L148" i="10" s="1"/>
  <c r="N148" i="10" s="1"/>
  <c r="E218" i="10"/>
  <c r="J218" i="10" s="1"/>
  <c r="L218" i="10" s="1"/>
  <c r="N218" i="10" s="1"/>
  <c r="E235" i="10"/>
  <c r="J235" i="10" s="1"/>
  <c r="L235" i="10" s="1"/>
  <c r="N235" i="10" s="1"/>
  <c r="E166" i="10"/>
  <c r="J166" i="10" s="1"/>
  <c r="L166" i="10" s="1"/>
  <c r="N166" i="10" s="1"/>
  <c r="E126" i="10"/>
  <c r="J126" i="10" s="1"/>
  <c r="L126" i="10" s="1"/>
  <c r="N126" i="10" s="1"/>
  <c r="E199" i="10"/>
  <c r="J199" i="10" s="1"/>
  <c r="L199" i="10" s="1"/>
  <c r="N199" i="10" s="1"/>
  <c r="E171" i="10"/>
  <c r="J171" i="10" s="1"/>
  <c r="L171" i="10" s="1"/>
  <c r="N171" i="10" s="1"/>
  <c r="E182" i="10"/>
  <c r="J182" i="10" s="1"/>
  <c r="L182" i="10" s="1"/>
  <c r="N182" i="10" s="1"/>
  <c r="E122" i="10"/>
  <c r="J122" i="10" s="1"/>
  <c r="L122" i="10" s="1"/>
  <c r="N122" i="10" s="1"/>
  <c r="E236" i="10"/>
  <c r="J236" i="10" s="1"/>
  <c r="L236" i="10" s="1"/>
  <c r="N236" i="10" s="1"/>
  <c r="E242" i="10"/>
  <c r="J242" i="10" s="1"/>
  <c r="L242" i="10" s="1"/>
  <c r="N242" i="10" s="1"/>
  <c r="E125" i="10"/>
  <c r="J125" i="10" s="1"/>
  <c r="L125" i="10" s="1"/>
  <c r="N125" i="10" s="1"/>
  <c r="E245" i="10"/>
  <c r="J245" i="10" s="1"/>
  <c r="L245" i="10" s="1"/>
  <c r="N245" i="10" s="1"/>
  <c r="E244" i="10"/>
  <c r="J244" i="10" s="1"/>
  <c r="L244" i="10" s="1"/>
  <c r="N244" i="10" s="1"/>
  <c r="E177" i="10"/>
  <c r="J177" i="10" s="1"/>
  <c r="L177" i="10" s="1"/>
  <c r="N177" i="10" s="1"/>
  <c r="E156" i="10"/>
  <c r="J156" i="10" s="1"/>
  <c r="L156" i="10" s="1"/>
  <c r="N156" i="10" s="1"/>
  <c r="E251" i="10"/>
  <c r="J251" i="10" s="1"/>
  <c r="L251" i="10" s="1"/>
  <c r="N251" i="10" s="1"/>
  <c r="E226" i="10"/>
  <c r="J226" i="10" s="1"/>
  <c r="L226" i="10" s="1"/>
  <c r="N226" i="10" s="1"/>
  <c r="E145" i="10"/>
  <c r="J145" i="10" s="1"/>
  <c r="L145" i="10" s="1"/>
  <c r="N145" i="10" s="1"/>
  <c r="E229" i="10"/>
  <c r="J229" i="10" s="1"/>
  <c r="L229" i="10" s="1"/>
  <c r="N229" i="10" s="1"/>
  <c r="E228" i="10"/>
  <c r="J228" i="10" s="1"/>
  <c r="L228" i="10" s="1"/>
  <c r="N228" i="10" s="1"/>
  <c r="E124" i="10"/>
  <c r="J124" i="10" s="1"/>
  <c r="L124" i="10" s="1"/>
  <c r="N124" i="10" s="1"/>
  <c r="E167" i="10"/>
  <c r="J167" i="10" s="1"/>
  <c r="L167" i="10" s="1"/>
  <c r="N167" i="10" s="1"/>
  <c r="E186" i="10"/>
  <c r="J186" i="10" s="1"/>
  <c r="L186" i="10" s="1"/>
  <c r="N186" i="10" s="1"/>
  <c r="E119" i="10"/>
  <c r="J119" i="10" s="1"/>
  <c r="L119" i="10" s="1"/>
  <c r="N119" i="10" s="1"/>
  <c r="E134" i="10"/>
  <c r="J134" i="10" s="1"/>
  <c r="L134" i="10" s="1"/>
  <c r="N134" i="10" s="1"/>
  <c r="E108" i="10"/>
  <c r="J108" i="10" s="1"/>
  <c r="L108" i="10" s="1"/>
  <c r="N108" i="10" s="1"/>
  <c r="E176" i="10"/>
  <c r="J176" i="10" s="1"/>
  <c r="L176" i="10" s="1"/>
  <c r="N176" i="10" s="1"/>
  <c r="E120" i="10"/>
  <c r="J120" i="10" s="1"/>
  <c r="L120" i="10" s="1"/>
  <c r="N120" i="10" s="1"/>
  <c r="E150" i="10"/>
  <c r="J150" i="10" s="1"/>
  <c r="L150" i="10" s="1"/>
  <c r="N150" i="10" s="1"/>
  <c r="E139" i="10"/>
  <c r="J139" i="10" s="1"/>
  <c r="L139" i="10" s="1"/>
  <c r="N139" i="10" s="1"/>
  <c r="E99" i="10"/>
  <c r="J99" i="10" s="1"/>
  <c r="L99" i="10" s="1"/>
  <c r="N99" i="10" s="1"/>
  <c r="E210" i="10"/>
  <c r="J210" i="10" s="1"/>
  <c r="L210" i="10" s="1"/>
  <c r="N210" i="10" s="1"/>
  <c r="E98" i="10"/>
  <c r="J98" i="10" s="1"/>
  <c r="L98" i="10" s="1"/>
  <c r="N98" i="10" s="1"/>
  <c r="E213" i="10"/>
  <c r="J213" i="10" s="1"/>
  <c r="L213" i="10" s="1"/>
  <c r="N213" i="10" s="1"/>
  <c r="E212" i="10"/>
  <c r="J212" i="10" s="1"/>
  <c r="L212" i="10" s="1"/>
  <c r="N212" i="10" s="1"/>
  <c r="E266" i="10"/>
  <c r="J266" i="10" s="1"/>
  <c r="L266" i="10" s="1"/>
  <c r="N266" i="10" s="1"/>
  <c r="E143" i="10"/>
  <c r="J143" i="10" s="1"/>
  <c r="L143" i="10" s="1"/>
  <c r="N143" i="10" s="1"/>
  <c r="E268" i="10"/>
  <c r="J268" i="10" s="1"/>
  <c r="L268" i="10" s="1"/>
  <c r="N268" i="10" s="1"/>
  <c r="E194" i="10"/>
  <c r="J194" i="10" s="1"/>
  <c r="L194" i="10" s="1"/>
  <c r="N194" i="10" s="1"/>
  <c r="E113" i="10"/>
  <c r="J113" i="10" s="1"/>
  <c r="L113" i="10" s="1"/>
  <c r="N113" i="10" s="1"/>
  <c r="E197" i="10"/>
  <c r="J197" i="10" s="1"/>
  <c r="L197" i="10" s="1"/>
  <c r="N197" i="10" s="1"/>
  <c r="E196" i="10"/>
  <c r="J196" i="10" s="1"/>
  <c r="L196" i="10" s="1"/>
  <c r="N196" i="10" s="1"/>
  <c r="E141" i="10"/>
  <c r="J141" i="10" s="1"/>
  <c r="L141" i="10" s="1"/>
  <c r="N141" i="10" s="1"/>
  <c r="E115" i="10"/>
  <c r="J115" i="10" s="1"/>
  <c r="L115" i="10" s="1"/>
  <c r="N115" i="10" s="1"/>
  <c r="E154" i="10"/>
  <c r="J154" i="10" s="1"/>
  <c r="L154" i="10" s="1"/>
  <c r="N154" i="10" s="1"/>
  <c r="E136" i="10"/>
  <c r="J136" i="10" s="1"/>
  <c r="L136" i="10" s="1"/>
  <c r="N136" i="10" s="1"/>
  <c r="E231" i="10"/>
  <c r="J231" i="10" s="1"/>
  <c r="L231" i="10" s="1"/>
  <c r="N231" i="10" s="1"/>
  <c r="E135" i="10"/>
  <c r="J135" i="10" s="1"/>
  <c r="L135" i="10" s="1"/>
  <c r="N135" i="10" s="1"/>
  <c r="E253" i="10"/>
  <c r="J253" i="10" s="1"/>
  <c r="L253" i="10" s="1"/>
  <c r="N253" i="10" s="1"/>
  <c r="E252" i="10"/>
  <c r="J252" i="10" s="1"/>
  <c r="L252" i="10" s="1"/>
  <c r="N252" i="10" s="1"/>
  <c r="E259" i="10"/>
  <c r="J259" i="10" s="1"/>
  <c r="L259" i="10" s="1"/>
  <c r="N259" i="10" s="1"/>
  <c r="E110" i="10"/>
  <c r="J110" i="10" s="1"/>
  <c r="L110" i="10" s="1"/>
  <c r="N110" i="10" s="1"/>
  <c r="E178" i="10"/>
  <c r="J178" i="10" s="1"/>
  <c r="L178" i="10" s="1"/>
  <c r="N178" i="10" s="1"/>
  <c r="E164" i="10"/>
  <c r="J164" i="10" s="1"/>
  <c r="L164" i="10" s="1"/>
  <c r="N164" i="10" s="1"/>
  <c r="E181" i="10"/>
  <c r="J181" i="10" s="1"/>
  <c r="L181" i="10" s="1"/>
  <c r="N181" i="10" s="1"/>
  <c r="E180" i="10"/>
  <c r="J180" i="10" s="1"/>
  <c r="L180" i="10" s="1"/>
  <c r="N180" i="10" s="1"/>
  <c r="E234" i="10"/>
  <c r="J234" i="10" s="1"/>
  <c r="L234" i="10" s="1"/>
  <c r="N234" i="10" s="1"/>
  <c r="E131" i="10"/>
  <c r="J131" i="10" s="1"/>
  <c r="L131" i="10" s="1"/>
  <c r="N131" i="10" s="1"/>
  <c r="E215" i="10"/>
  <c r="J215" i="10" s="1"/>
  <c r="L215" i="10" s="1"/>
  <c r="N215" i="10" s="1"/>
  <c r="E162" i="10"/>
  <c r="J162" i="10" s="1"/>
  <c r="L162" i="10" s="1"/>
  <c r="N162" i="10" s="1"/>
  <c r="E247" i="10"/>
  <c r="J247" i="10" s="1"/>
  <c r="L247" i="10" s="1"/>
  <c r="N247" i="10" s="1"/>
  <c r="E165" i="10"/>
  <c r="J165" i="10" s="1"/>
  <c r="L165" i="10" s="1"/>
  <c r="N165" i="10" s="1"/>
  <c r="E107" i="10"/>
  <c r="J107" i="10" s="1"/>
  <c r="L107" i="10" s="1"/>
  <c r="N107" i="10" s="1"/>
  <c r="E239" i="10"/>
  <c r="J239" i="10" s="1"/>
  <c r="L239" i="10" s="1"/>
  <c r="N239" i="10" s="1"/>
  <c r="E257" i="10"/>
  <c r="J257" i="10" s="1"/>
  <c r="L257" i="10" s="1"/>
  <c r="N257" i="10" s="1"/>
  <c r="E256" i="10"/>
  <c r="J256" i="10" s="1"/>
  <c r="L256" i="10" s="1"/>
  <c r="N256" i="10" s="1"/>
  <c r="E227" i="10"/>
  <c r="J227" i="10" s="1"/>
  <c r="L227" i="10" s="1"/>
  <c r="N227" i="10" s="1"/>
  <c r="E263" i="10"/>
  <c r="J263" i="10" s="1"/>
  <c r="L263" i="10" s="1"/>
  <c r="N263" i="10" s="1"/>
  <c r="E129" i="10"/>
  <c r="J129" i="10" s="1"/>
  <c r="L129" i="10" s="1"/>
  <c r="N129" i="10" s="1"/>
  <c r="E100" i="10"/>
  <c r="J100" i="10" s="1"/>
  <c r="L100" i="10" s="1"/>
  <c r="N100" i="10" s="1"/>
  <c r="E221" i="10"/>
  <c r="J221" i="10" s="1"/>
  <c r="L221" i="10" s="1"/>
  <c r="N221" i="10" s="1"/>
  <c r="E220" i="10"/>
  <c r="J220" i="10" s="1"/>
  <c r="L220" i="10" s="1"/>
  <c r="N220" i="10" s="1"/>
  <c r="E130" i="10"/>
  <c r="J130" i="10" s="1"/>
  <c r="L130" i="10" s="1"/>
  <c r="N130" i="10" s="1"/>
  <c r="E109" i="10"/>
  <c r="J109" i="10" s="1"/>
  <c r="L109" i="10" s="1"/>
  <c r="N109" i="10" s="1"/>
  <c r="E146" i="10"/>
  <c r="J146" i="10" s="1"/>
  <c r="L146" i="10" s="1"/>
  <c r="N146" i="10" s="1"/>
  <c r="E142" i="10"/>
  <c r="J142" i="10" s="1"/>
  <c r="L142" i="10" s="1"/>
  <c r="N142" i="10" s="1"/>
  <c r="E149" i="10"/>
  <c r="J149" i="10" s="1"/>
  <c r="L149" i="10" s="1"/>
  <c r="N149" i="10" s="1"/>
  <c r="E140" i="10"/>
  <c r="J140" i="10" s="1"/>
  <c r="L140" i="10" s="1"/>
  <c r="N140" i="10" s="1"/>
  <c r="E202" i="10"/>
  <c r="J202" i="10" s="1"/>
  <c r="L202" i="10" s="1"/>
  <c r="N202" i="10" s="1"/>
  <c r="E106" i="10"/>
  <c r="J106" i="10" s="1"/>
  <c r="L106" i="10" s="1"/>
  <c r="N106" i="10" s="1"/>
  <c r="E265" i="10"/>
  <c r="J265" i="10" s="1"/>
  <c r="L265" i="10" s="1"/>
  <c r="N265" i="10" s="1"/>
  <c r="E264" i="10"/>
  <c r="J264" i="10" s="1"/>
  <c r="L264" i="10" s="1"/>
  <c r="N264" i="10" s="1"/>
  <c r="E175" i="10"/>
  <c r="J175" i="10" s="1"/>
  <c r="L175" i="10" s="1"/>
  <c r="N175" i="10" s="1"/>
  <c r="E254" i="10"/>
  <c r="J254" i="10" s="1"/>
  <c r="L254" i="10" s="1"/>
  <c r="N254" i="10" s="1"/>
  <c r="E223" i="10"/>
  <c r="J223" i="10" s="1"/>
  <c r="L223" i="10" s="1"/>
  <c r="N223" i="10" s="1"/>
  <c r="E237" i="10"/>
  <c r="J237" i="10" s="1"/>
  <c r="L237" i="10" s="1"/>
  <c r="N237" i="10" s="1"/>
  <c r="E225" i="10"/>
  <c r="J225" i="10" s="1"/>
  <c r="L225" i="10" s="1"/>
  <c r="N225" i="10" s="1"/>
  <c r="E224" i="10"/>
  <c r="J224" i="10" s="1"/>
  <c r="L224" i="10" s="1"/>
  <c r="N224" i="10" s="1"/>
  <c r="E127" i="10"/>
  <c r="J127" i="10" s="1"/>
  <c r="L127" i="10" s="1"/>
  <c r="N127" i="10" s="1"/>
  <c r="E160" i="10"/>
  <c r="J160" i="10" s="1"/>
  <c r="L160" i="10" s="1"/>
  <c r="N160" i="10" s="1"/>
  <c r="E179" i="10"/>
  <c r="J179" i="10" s="1"/>
  <c r="L179" i="10" s="1"/>
  <c r="N179" i="10" s="1"/>
  <c r="E138" i="10"/>
  <c r="J138" i="10" s="1"/>
  <c r="L138" i="10" s="1"/>
  <c r="N138" i="10" s="1"/>
  <c r="E189" i="10"/>
  <c r="J189" i="10" s="1"/>
  <c r="L189" i="10" s="1"/>
  <c r="N189" i="10" s="1"/>
  <c r="E188" i="10"/>
  <c r="J188" i="10" s="1"/>
  <c r="L188" i="10" s="1"/>
  <c r="N188" i="10" s="1"/>
  <c r="E151" i="10"/>
  <c r="J151" i="10" s="1"/>
  <c r="L151" i="10" s="1"/>
  <c r="N151" i="10" s="1"/>
  <c r="E249" i="10"/>
  <c r="J249" i="10" s="1"/>
  <c r="L249" i="10" s="1"/>
  <c r="N249" i="10" s="1"/>
  <c r="E248" i="10"/>
  <c r="J248" i="10" s="1"/>
  <c r="L248" i="10" s="1"/>
  <c r="N248" i="10" s="1"/>
  <c r="E97" i="10"/>
  <c r="J97" i="10" s="1"/>
  <c r="L97" i="10" s="1"/>
  <c r="N97" i="10" s="1"/>
  <c r="E238" i="10"/>
  <c r="J238" i="10" s="1"/>
  <c r="L238" i="10" s="1"/>
  <c r="N238" i="10" s="1"/>
  <c r="E128" i="10"/>
  <c r="J128" i="10" s="1"/>
  <c r="L128" i="10" s="1"/>
  <c r="N128" i="10" s="1"/>
  <c r="E170" i="10"/>
  <c r="J170" i="10" s="1"/>
  <c r="L170" i="10" s="1"/>
  <c r="N170" i="10" s="1"/>
  <c r="E183" i="10"/>
  <c r="J183" i="10" s="1"/>
  <c r="L183" i="10" s="1"/>
  <c r="N183" i="10" s="1"/>
  <c r="E233" i="10"/>
  <c r="J233" i="10" s="1"/>
  <c r="L233" i="10" s="1"/>
  <c r="N233" i="10" s="1"/>
  <c r="E232" i="10"/>
  <c r="J232" i="10" s="1"/>
  <c r="L232" i="10" s="1"/>
  <c r="N232" i="10" s="1"/>
  <c r="E121" i="10"/>
  <c r="J121" i="10" s="1"/>
  <c r="L121" i="10" s="1"/>
  <c r="N121" i="10" s="1"/>
  <c r="E222" i="10"/>
  <c r="J222" i="10" s="1"/>
  <c r="L222" i="10" s="1"/>
  <c r="N222" i="10" s="1"/>
  <c r="E203" i="10"/>
  <c r="J203" i="10" s="1"/>
  <c r="L203" i="10" s="1"/>
  <c r="N203" i="10" s="1"/>
  <c r="E262" i="10"/>
  <c r="J262" i="10" s="1"/>
  <c r="L262" i="10" s="1"/>
  <c r="N262" i="10" s="1"/>
  <c r="E193" i="10"/>
  <c r="J193" i="10" s="1"/>
  <c r="L193" i="10" s="1"/>
  <c r="N193" i="10" s="1"/>
  <c r="E192" i="10"/>
  <c r="J192" i="10" s="1"/>
  <c r="L192" i="10" s="1"/>
  <c r="N192" i="10" s="1"/>
  <c r="E144" i="10"/>
  <c r="J144" i="10" s="1"/>
  <c r="L144" i="10" s="1"/>
  <c r="N144" i="10" s="1"/>
  <c r="E217" i="10"/>
  <c r="J217" i="10" s="1"/>
  <c r="L217" i="10" s="1"/>
  <c r="N217" i="10" s="1"/>
  <c r="E200" i="10"/>
  <c r="J200" i="10" s="1"/>
  <c r="L200" i="10" s="1"/>
  <c r="N200" i="10" s="1"/>
  <c r="E216" i="10"/>
  <c r="J216" i="10" s="1"/>
  <c r="L216" i="10" s="1"/>
  <c r="N216" i="10" s="1"/>
  <c r="E118" i="10"/>
  <c r="J118" i="10" s="1"/>
  <c r="L118" i="10" s="1"/>
  <c r="N118" i="10" s="1"/>
  <c r="E123" i="10"/>
  <c r="J123" i="10" s="1"/>
  <c r="L123" i="10" s="1"/>
  <c r="N123" i="10" s="1"/>
  <c r="E207" i="10"/>
  <c r="J207" i="10" s="1"/>
  <c r="L207" i="10" s="1"/>
  <c r="N207" i="10" s="1"/>
  <c r="E190" i="10"/>
  <c r="J190" i="10" s="1"/>
  <c r="L190" i="10" s="1"/>
  <c r="N190" i="10" s="1"/>
  <c r="E211" i="10"/>
  <c r="J211" i="10" s="1"/>
  <c r="L211" i="10" s="1"/>
  <c r="N211" i="10" s="1"/>
  <c r="E206" i="10"/>
  <c r="J206" i="10" s="1"/>
  <c r="L206" i="10" s="1"/>
  <c r="N206" i="10" s="1"/>
  <c r="E116" i="10"/>
  <c r="J116" i="10" s="1"/>
  <c r="L116" i="10" s="1"/>
  <c r="N116" i="10" s="1"/>
  <c r="E168" i="10"/>
  <c r="J168" i="10" s="1"/>
  <c r="L168" i="10" s="1"/>
  <c r="N168" i="10" s="1"/>
  <c r="E102" i="10"/>
  <c r="J102" i="10" s="1"/>
  <c r="L102" i="10" s="1"/>
  <c r="N102" i="10" s="1"/>
  <c r="E198" i="10"/>
  <c r="J198" i="10" s="1"/>
  <c r="L198" i="10" s="1"/>
  <c r="N198" i="10" s="1"/>
  <c r="E157" i="10"/>
  <c r="J157" i="10" s="1"/>
  <c r="L157" i="10" s="1"/>
  <c r="N157" i="10" s="1"/>
  <c r="E152" i="10"/>
  <c r="J152" i="10" s="1"/>
  <c r="L152" i="10" s="1"/>
  <c r="N152" i="10" s="1"/>
  <c r="E161" i="10"/>
  <c r="J161" i="10" s="1"/>
  <c r="L161" i="10" s="1"/>
  <c r="N161" i="10" s="1"/>
  <c r="E147" i="10"/>
  <c r="J147" i="10" s="1"/>
  <c r="L147" i="10" s="1"/>
  <c r="N147" i="10" s="1"/>
  <c r="E111" i="10"/>
  <c r="J111" i="10" s="1"/>
  <c r="L111" i="10" s="1"/>
  <c r="N111" i="10" s="1"/>
  <c r="E101" i="10"/>
  <c r="J101" i="10" s="1"/>
  <c r="L101" i="10" s="1"/>
  <c r="N101" i="10" s="1"/>
  <c r="E159" i="10"/>
  <c r="J159" i="10" s="1"/>
  <c r="L159" i="10" s="1"/>
  <c r="N159" i="10" s="1"/>
  <c r="E114" i="10"/>
  <c r="J114" i="10" s="1"/>
  <c r="L114" i="10" s="1"/>
  <c r="N114" i="10" s="1"/>
  <c r="E201" i="10"/>
  <c r="J201" i="10" s="1"/>
  <c r="L201" i="10" s="1"/>
  <c r="N201" i="10" s="1"/>
  <c r="E180" i="40"/>
  <c r="J180" i="40" s="1"/>
  <c r="L180" i="40" s="1"/>
  <c r="N180" i="40" s="1"/>
  <c r="E259" i="40"/>
  <c r="J259" i="40" s="1"/>
  <c r="L259" i="40" s="1"/>
  <c r="N259" i="40" s="1"/>
  <c r="E118" i="40"/>
  <c r="J118" i="40" s="1"/>
  <c r="L118" i="40" s="1"/>
  <c r="N118" i="40" s="1"/>
  <c r="E215" i="40"/>
  <c r="J215" i="40" s="1"/>
  <c r="L215" i="40" s="1"/>
  <c r="N215" i="40" s="1"/>
  <c r="E225" i="40"/>
  <c r="J225" i="40" s="1"/>
  <c r="L225" i="40" s="1"/>
  <c r="N225" i="40" s="1"/>
  <c r="E112" i="40"/>
  <c r="J112" i="40" s="1"/>
  <c r="L112" i="40" s="1"/>
  <c r="N112" i="40" s="1"/>
  <c r="E266" i="40"/>
  <c r="J266" i="40" s="1"/>
  <c r="L266" i="40" s="1"/>
  <c r="N266" i="40" s="1"/>
  <c r="E221" i="40"/>
  <c r="J221" i="40" s="1"/>
  <c r="L221" i="40" s="1"/>
  <c r="N221" i="40" s="1"/>
  <c r="E108" i="40"/>
  <c r="J108" i="40" s="1"/>
  <c r="L108" i="40" s="1"/>
  <c r="N108" i="40" s="1"/>
  <c r="E234" i="40"/>
  <c r="J234" i="40" s="1"/>
  <c r="L234" i="40" s="1"/>
  <c r="N234" i="40" s="1"/>
  <c r="E185" i="40"/>
  <c r="J185" i="40" s="1"/>
  <c r="L185" i="40" s="1"/>
  <c r="N185" i="40" s="1"/>
  <c r="E260" i="40"/>
  <c r="J260" i="40" s="1"/>
  <c r="L260" i="40" s="1"/>
  <c r="N260" i="40" s="1"/>
  <c r="E245" i="40"/>
  <c r="J245" i="40" s="1"/>
  <c r="L245" i="40" s="1"/>
  <c r="N245" i="40" s="1"/>
  <c r="E132" i="40"/>
  <c r="J132" i="40" s="1"/>
  <c r="L132" i="40" s="1"/>
  <c r="N132" i="40" s="1"/>
  <c r="E177" i="40"/>
  <c r="J177" i="40" s="1"/>
  <c r="L177" i="40" s="1"/>
  <c r="N177" i="40" s="1"/>
  <c r="E205" i="40"/>
  <c r="J205" i="40" s="1"/>
  <c r="L205" i="40" s="1"/>
  <c r="N205" i="40" s="1"/>
  <c r="E184" i="40"/>
  <c r="J184" i="40" s="1"/>
  <c r="L184" i="40" s="1"/>
  <c r="N184" i="40" s="1"/>
  <c r="E261" i="40"/>
  <c r="J261" i="40" s="1"/>
  <c r="L261" i="40" s="1"/>
  <c r="N261" i="40" s="1"/>
  <c r="E159" i="40"/>
  <c r="J159" i="40" s="1"/>
  <c r="L159" i="40" s="1"/>
  <c r="N159" i="40" s="1"/>
  <c r="E201" i="40"/>
  <c r="J201" i="40" s="1"/>
  <c r="L201" i="40" s="1"/>
  <c r="N201" i="40" s="1"/>
  <c r="E179" i="40"/>
  <c r="J179" i="40" s="1"/>
  <c r="L179" i="40" s="1"/>
  <c r="N179" i="40" s="1"/>
  <c r="E119" i="40"/>
  <c r="J119" i="40" s="1"/>
  <c r="L119" i="40" s="1"/>
  <c r="N119" i="40" s="1"/>
  <c r="E151" i="40"/>
  <c r="J151" i="40" s="1"/>
  <c r="L151" i="40" s="1"/>
  <c r="N151" i="40" s="1"/>
  <c r="E125" i="40"/>
  <c r="J125" i="40" s="1"/>
  <c r="L125" i="40" s="1"/>
  <c r="N125" i="40" s="1"/>
  <c r="E98" i="40"/>
  <c r="J98" i="40" s="1"/>
  <c r="L98" i="40" s="1"/>
  <c r="N98" i="40" s="1"/>
  <c r="E200" i="40"/>
  <c r="J200" i="40" s="1"/>
  <c r="L200" i="40" s="1"/>
  <c r="N200" i="40" s="1"/>
  <c r="E193" i="40"/>
  <c r="J193" i="40" s="1"/>
  <c r="L193" i="40" s="1"/>
  <c r="N193" i="40" s="1"/>
  <c r="E268" i="40"/>
  <c r="J268" i="40" s="1"/>
  <c r="L268" i="40" s="1"/>
  <c r="N268" i="40" s="1"/>
  <c r="E202" i="40"/>
  <c r="J202" i="40" s="1"/>
  <c r="L202" i="40" s="1"/>
  <c r="N202" i="40" s="1"/>
  <c r="E189" i="40"/>
  <c r="J189" i="40" s="1"/>
  <c r="L189" i="40" s="1"/>
  <c r="N189" i="40" s="1"/>
  <c r="E264" i="40"/>
  <c r="J264" i="40" s="1"/>
  <c r="L264" i="40" s="1"/>
  <c r="N264" i="40" s="1"/>
  <c r="E196" i="40"/>
  <c r="J196" i="40" s="1"/>
  <c r="L196" i="40" s="1"/>
  <c r="N196" i="40" s="1"/>
  <c r="E153" i="40"/>
  <c r="J153" i="40" s="1"/>
  <c r="L153" i="40" s="1"/>
  <c r="N153" i="40" s="1"/>
  <c r="E228" i="40"/>
  <c r="J228" i="40" s="1"/>
  <c r="L228" i="40" s="1"/>
  <c r="N228" i="40" s="1"/>
  <c r="E213" i="40"/>
  <c r="J213" i="40" s="1"/>
  <c r="L213" i="40" s="1"/>
  <c r="N213" i="40" s="1"/>
  <c r="E100" i="40"/>
  <c r="J100" i="40" s="1"/>
  <c r="L100" i="40" s="1"/>
  <c r="N100" i="40" s="1"/>
  <c r="E170" i="40"/>
  <c r="J170" i="40" s="1"/>
  <c r="L170" i="40" s="1"/>
  <c r="N170" i="40" s="1"/>
  <c r="E173" i="40"/>
  <c r="J173" i="40" s="1"/>
  <c r="L173" i="40" s="1"/>
  <c r="N173" i="40" s="1"/>
  <c r="E248" i="40"/>
  <c r="J248" i="40" s="1"/>
  <c r="L248" i="40" s="1"/>
  <c r="N248" i="40" s="1"/>
  <c r="E229" i="40"/>
  <c r="J229" i="40" s="1"/>
  <c r="L229" i="40" s="1"/>
  <c r="N229" i="40" s="1"/>
  <c r="E116" i="40"/>
  <c r="J116" i="40" s="1"/>
  <c r="L116" i="40" s="1"/>
  <c r="N116" i="40" s="1"/>
  <c r="E169" i="40"/>
  <c r="J169" i="40" s="1"/>
  <c r="L169" i="40" s="1"/>
  <c r="N169" i="40" s="1"/>
  <c r="E244" i="40"/>
  <c r="J244" i="40" s="1"/>
  <c r="L244" i="40" s="1"/>
  <c r="N244" i="40" s="1"/>
  <c r="E106" i="40"/>
  <c r="J106" i="40" s="1"/>
  <c r="L106" i="40" s="1"/>
  <c r="N106" i="40" s="1"/>
  <c r="E122" i="40"/>
  <c r="J122" i="40" s="1"/>
  <c r="L122" i="40" s="1"/>
  <c r="N122" i="40" s="1"/>
  <c r="E235" i="40"/>
  <c r="J235" i="40" s="1"/>
  <c r="L235" i="40" s="1"/>
  <c r="N235" i="40" s="1"/>
  <c r="E137" i="40"/>
  <c r="J137" i="40" s="1"/>
  <c r="L137" i="40" s="1"/>
  <c r="N137" i="40" s="1"/>
  <c r="E161" i="40"/>
  <c r="J161" i="40" s="1"/>
  <c r="L161" i="40" s="1"/>
  <c r="N161" i="40" s="1"/>
  <c r="E236" i="40"/>
  <c r="J236" i="40" s="1"/>
  <c r="L236" i="40" s="1"/>
  <c r="N236" i="40" s="1"/>
  <c r="E252" i="40"/>
  <c r="J252" i="40" s="1"/>
  <c r="L252" i="40" s="1"/>
  <c r="N252" i="40" s="1"/>
  <c r="E157" i="40"/>
  <c r="J157" i="40" s="1"/>
  <c r="L157" i="40" s="1"/>
  <c r="N157" i="40" s="1"/>
  <c r="E232" i="40"/>
  <c r="J232" i="40" s="1"/>
  <c r="L232" i="40" s="1"/>
  <c r="N232" i="40" s="1"/>
  <c r="E220" i="40"/>
  <c r="J220" i="40" s="1"/>
  <c r="L220" i="40" s="1"/>
  <c r="N220" i="40" s="1"/>
  <c r="E242" i="40"/>
  <c r="J242" i="40" s="1"/>
  <c r="L242" i="40" s="1"/>
  <c r="N242" i="40" s="1"/>
  <c r="E187" i="40"/>
  <c r="J187" i="40" s="1"/>
  <c r="L187" i="40" s="1"/>
  <c r="N187" i="40" s="1"/>
  <c r="E181" i="40"/>
  <c r="J181" i="40" s="1"/>
  <c r="L181" i="40" s="1"/>
  <c r="N181" i="40" s="1"/>
  <c r="E256" i="40"/>
  <c r="J256" i="40" s="1"/>
  <c r="L256" i="40" s="1"/>
  <c r="N256" i="40" s="1"/>
  <c r="E128" i="40"/>
  <c r="J128" i="40" s="1"/>
  <c r="L128" i="40" s="1"/>
  <c r="N128" i="40" s="1"/>
  <c r="E262" i="40"/>
  <c r="J262" i="40" s="1"/>
  <c r="L262" i="40" s="1"/>
  <c r="N262" i="40" s="1"/>
  <c r="E216" i="40"/>
  <c r="J216" i="40" s="1"/>
  <c r="L216" i="40" s="1"/>
  <c r="N216" i="40" s="1"/>
  <c r="E197" i="40"/>
  <c r="J197" i="40" s="1"/>
  <c r="L197" i="40" s="1"/>
  <c r="N197" i="40" s="1"/>
  <c r="E240" i="40"/>
  <c r="J240" i="40" s="1"/>
  <c r="L240" i="40" s="1"/>
  <c r="N240" i="40" s="1"/>
  <c r="E258" i="40"/>
  <c r="J258" i="40" s="1"/>
  <c r="L258" i="40" s="1"/>
  <c r="N258" i="40" s="1"/>
  <c r="E212" i="40"/>
  <c r="J212" i="40" s="1"/>
  <c r="L212" i="40" s="1"/>
  <c r="N212" i="40" s="1"/>
  <c r="E263" i="40"/>
  <c r="J263" i="40" s="1"/>
  <c r="L263" i="40" s="1"/>
  <c r="N263" i="40" s="1"/>
  <c r="E99" i="40"/>
  <c r="J99" i="40" s="1"/>
  <c r="L99" i="40" s="1"/>
  <c r="N99" i="40" s="1"/>
  <c r="E115" i="40"/>
  <c r="J115" i="40" s="1"/>
  <c r="L115" i="40" s="1"/>
  <c r="N115" i="40" s="1"/>
  <c r="E175" i="40"/>
  <c r="J175" i="40" s="1"/>
  <c r="L175" i="40" s="1"/>
  <c r="N175" i="40" s="1"/>
  <c r="E134" i="40"/>
  <c r="J134" i="40" s="1"/>
  <c r="L134" i="40" s="1"/>
  <c r="N134" i="40" s="1"/>
  <c r="E250" i="40"/>
  <c r="J250" i="40" s="1"/>
  <c r="L250" i="40" s="1"/>
  <c r="N250" i="40" s="1"/>
  <c r="E204" i="40"/>
  <c r="J204" i="40" s="1"/>
  <c r="L204" i="40" s="1"/>
  <c r="N204" i="40" s="1"/>
  <c r="E171" i="40"/>
  <c r="J171" i="40" s="1"/>
  <c r="L171" i="40" s="1"/>
  <c r="N171" i="40" s="1"/>
  <c r="E246" i="40"/>
  <c r="J246" i="40" s="1"/>
  <c r="L246" i="40" s="1"/>
  <c r="N246" i="40" s="1"/>
  <c r="E192" i="40"/>
  <c r="J192" i="40" s="1"/>
  <c r="L192" i="40" s="1"/>
  <c r="N192" i="40" s="1"/>
  <c r="E97" i="40"/>
  <c r="J97" i="40" s="1"/>
  <c r="L97" i="40" s="1"/>
  <c r="N97" i="40" s="1"/>
  <c r="E210" i="40"/>
  <c r="J210" i="40" s="1"/>
  <c r="L210" i="40" s="1"/>
  <c r="N210" i="40" s="1"/>
  <c r="E152" i="40"/>
  <c r="J152" i="40" s="1"/>
  <c r="L152" i="40" s="1"/>
  <c r="N152" i="40" s="1"/>
  <c r="E149" i="40"/>
  <c r="J149" i="40" s="1"/>
  <c r="L149" i="40" s="1"/>
  <c r="N149" i="40" s="1"/>
  <c r="E224" i="40"/>
  <c r="J224" i="40" s="1"/>
  <c r="L224" i="40" s="1"/>
  <c r="N224" i="40" s="1"/>
  <c r="E145" i="40"/>
  <c r="J145" i="40" s="1"/>
  <c r="L145" i="40" s="1"/>
  <c r="N145" i="40" s="1"/>
  <c r="E230" i="40"/>
  <c r="J230" i="40" s="1"/>
  <c r="L230" i="40" s="1"/>
  <c r="N230" i="40" s="1"/>
  <c r="E103" i="40"/>
  <c r="J103" i="40" s="1"/>
  <c r="L103" i="40" s="1"/>
  <c r="N103" i="40" s="1"/>
  <c r="E165" i="40"/>
  <c r="J165" i="40" s="1"/>
  <c r="L165" i="40" s="1"/>
  <c r="N165" i="40" s="1"/>
  <c r="E208" i="40"/>
  <c r="J208" i="40" s="1"/>
  <c r="L208" i="40" s="1"/>
  <c r="N208" i="40" s="1"/>
  <c r="E226" i="40"/>
  <c r="J226" i="40" s="1"/>
  <c r="L226" i="40" s="1"/>
  <c r="N226" i="40" s="1"/>
  <c r="E111" i="40"/>
  <c r="J111" i="40" s="1"/>
  <c r="L111" i="40" s="1"/>
  <c r="N111" i="40" s="1"/>
  <c r="E203" i="40"/>
  <c r="J203" i="40" s="1"/>
  <c r="L203" i="40" s="1"/>
  <c r="N203" i="40" s="1"/>
  <c r="E267" i="40"/>
  <c r="J267" i="40" s="1"/>
  <c r="L267" i="40" s="1"/>
  <c r="N267" i="40" s="1"/>
  <c r="E247" i="40"/>
  <c r="J247" i="40" s="1"/>
  <c r="L247" i="40" s="1"/>
  <c r="N247" i="40" s="1"/>
  <c r="E168" i="40"/>
  <c r="J168" i="40" s="1"/>
  <c r="L168" i="40" s="1"/>
  <c r="N168" i="40" s="1"/>
  <c r="E110" i="40"/>
  <c r="J110" i="40" s="1"/>
  <c r="L110" i="40" s="1"/>
  <c r="N110" i="40" s="1"/>
  <c r="E218" i="40"/>
  <c r="J218" i="40" s="1"/>
  <c r="L218" i="40" s="1"/>
  <c r="N218" i="40" s="1"/>
  <c r="E139" i="40"/>
  <c r="J139" i="40" s="1"/>
  <c r="L139" i="40" s="1"/>
  <c r="N139" i="40" s="1"/>
  <c r="E207" i="40"/>
  <c r="J207" i="40" s="1"/>
  <c r="L207" i="40" s="1"/>
  <c r="N207" i="40" s="1"/>
  <c r="E214" i="40"/>
  <c r="J214" i="40" s="1"/>
  <c r="L214" i="40" s="1"/>
  <c r="N214" i="40" s="1"/>
  <c r="E141" i="40"/>
  <c r="J141" i="40" s="1"/>
  <c r="L141" i="40" s="1"/>
  <c r="N141" i="40" s="1"/>
  <c r="E155" i="40"/>
  <c r="J155" i="40" s="1"/>
  <c r="L155" i="40" s="1"/>
  <c r="N155" i="40" s="1"/>
  <c r="E178" i="40"/>
  <c r="J178" i="40" s="1"/>
  <c r="L178" i="40" s="1"/>
  <c r="N178" i="40" s="1"/>
  <c r="E156" i="40"/>
  <c r="J156" i="40" s="1"/>
  <c r="L156" i="40" s="1"/>
  <c r="N156" i="40" s="1"/>
  <c r="E238" i="40"/>
  <c r="J238" i="40" s="1"/>
  <c r="L238" i="40" s="1"/>
  <c r="N238" i="40" s="1"/>
  <c r="E160" i="40"/>
  <c r="J160" i="40" s="1"/>
  <c r="L160" i="40" s="1"/>
  <c r="N160" i="40" s="1"/>
  <c r="E121" i="40"/>
  <c r="J121" i="40" s="1"/>
  <c r="L121" i="40" s="1"/>
  <c r="N121" i="40" s="1"/>
  <c r="E198" i="40"/>
  <c r="J198" i="40" s="1"/>
  <c r="L198" i="40" s="1"/>
  <c r="N198" i="40" s="1"/>
  <c r="E188" i="40"/>
  <c r="J188" i="40" s="1"/>
  <c r="L188" i="40" s="1"/>
  <c r="N188" i="40" s="1"/>
  <c r="E254" i="40"/>
  <c r="J254" i="40" s="1"/>
  <c r="L254" i="40" s="1"/>
  <c r="N254" i="40" s="1"/>
  <c r="E251" i="40"/>
  <c r="J251" i="40" s="1"/>
  <c r="L251" i="40" s="1"/>
  <c r="N251" i="40" s="1"/>
  <c r="E194" i="40"/>
  <c r="J194" i="40" s="1"/>
  <c r="L194" i="40" s="1"/>
  <c r="N194" i="40" s="1"/>
  <c r="E219" i="40"/>
  <c r="J219" i="40" s="1"/>
  <c r="L219" i="40" s="1"/>
  <c r="N219" i="40" s="1"/>
  <c r="E163" i="40"/>
  <c r="J163" i="40" s="1"/>
  <c r="L163" i="40" s="1"/>
  <c r="N163" i="40" s="1"/>
  <c r="E183" i="40"/>
  <c r="J183" i="40" s="1"/>
  <c r="L183" i="40" s="1"/>
  <c r="N183" i="40" s="1"/>
  <c r="E172" i="40"/>
  <c r="J172" i="40" s="1"/>
  <c r="L172" i="40" s="1"/>
  <c r="N172" i="40" s="1"/>
  <c r="E227" i="40"/>
  <c r="J227" i="40" s="1"/>
  <c r="L227" i="40" s="1"/>
  <c r="N227" i="40" s="1"/>
  <c r="E127" i="40"/>
  <c r="J127" i="40" s="1"/>
  <c r="L127" i="40" s="1"/>
  <c r="N127" i="40" s="1"/>
  <c r="E186" i="40"/>
  <c r="J186" i="40" s="1"/>
  <c r="L186" i="40" s="1"/>
  <c r="N186" i="40" s="1"/>
  <c r="E126" i="40"/>
  <c r="J126" i="40" s="1"/>
  <c r="L126" i="40" s="1"/>
  <c r="N126" i="40" s="1"/>
  <c r="E129" i="40"/>
  <c r="J129" i="40" s="1"/>
  <c r="L129" i="40" s="1"/>
  <c r="N129" i="40" s="1"/>
  <c r="E182" i="40"/>
  <c r="J182" i="40" s="1"/>
  <c r="L182" i="40" s="1"/>
  <c r="N182" i="40" s="1"/>
  <c r="E143" i="40"/>
  <c r="J143" i="40" s="1"/>
  <c r="L143" i="40" s="1"/>
  <c r="N143" i="40" s="1"/>
  <c r="E199" i="40"/>
  <c r="J199" i="40" s="1"/>
  <c r="L199" i="40" s="1"/>
  <c r="N199" i="40" s="1"/>
  <c r="E146" i="40"/>
  <c r="J146" i="40" s="1"/>
  <c r="L146" i="40" s="1"/>
  <c r="N146" i="40" s="1"/>
  <c r="E96" i="40"/>
  <c r="J96" i="40" s="1"/>
  <c r="L96" i="40" s="1"/>
  <c r="N96" i="40" s="1"/>
  <c r="E206" i="40"/>
  <c r="J206" i="40" s="1"/>
  <c r="L206" i="40" s="1"/>
  <c r="N206" i="40" s="1"/>
  <c r="E167" i="40"/>
  <c r="J167" i="40" s="1"/>
  <c r="L167" i="40" s="1"/>
  <c r="N167" i="40" s="1"/>
  <c r="E101" i="40"/>
  <c r="J101" i="40" s="1"/>
  <c r="L101" i="40" s="1"/>
  <c r="N101" i="40" s="1"/>
  <c r="E166" i="40"/>
  <c r="J166" i="40" s="1"/>
  <c r="L166" i="40" s="1"/>
  <c r="N166" i="40" s="1"/>
  <c r="E105" i="40"/>
  <c r="J105" i="40" s="1"/>
  <c r="L105" i="40" s="1"/>
  <c r="N105" i="40" s="1"/>
  <c r="E222" i="40"/>
  <c r="J222" i="40" s="1"/>
  <c r="L222" i="40" s="1"/>
  <c r="N222" i="40" s="1"/>
  <c r="E109" i="40"/>
  <c r="J109" i="40" s="1"/>
  <c r="L109" i="40" s="1"/>
  <c r="N109" i="40" s="1"/>
  <c r="E162" i="40"/>
  <c r="J162" i="40" s="1"/>
  <c r="L162" i="40" s="1"/>
  <c r="N162" i="40" s="1"/>
  <c r="E113" i="40"/>
  <c r="J113" i="40" s="1"/>
  <c r="L113" i="40" s="1"/>
  <c r="N113" i="40" s="1"/>
  <c r="E130" i="40"/>
  <c r="J130" i="40" s="1"/>
  <c r="L130" i="40" s="1"/>
  <c r="N130" i="40" s="1"/>
  <c r="E176" i="40"/>
  <c r="J176" i="40" s="1"/>
  <c r="L176" i="40" s="1"/>
  <c r="N176" i="40" s="1"/>
  <c r="E138" i="40"/>
  <c r="J138" i="40" s="1"/>
  <c r="L138" i="40" s="1"/>
  <c r="N138" i="40" s="1"/>
  <c r="E114" i="40"/>
  <c r="J114" i="40" s="1"/>
  <c r="L114" i="40" s="1"/>
  <c r="N114" i="40" s="1"/>
  <c r="E133" i="40"/>
  <c r="J133" i="40" s="1"/>
  <c r="L133" i="40" s="1"/>
  <c r="N133" i="40" s="1"/>
  <c r="E154" i="40"/>
  <c r="J154" i="40" s="1"/>
  <c r="L154" i="40" s="1"/>
  <c r="N154" i="40" s="1"/>
  <c r="E255" i="40"/>
  <c r="J255" i="40" s="1"/>
  <c r="L255" i="40" s="1"/>
  <c r="N255" i="40" s="1"/>
  <c r="E148" i="40"/>
  <c r="J148" i="40" s="1"/>
  <c r="L148" i="40" s="1"/>
  <c r="N148" i="40" s="1"/>
  <c r="E150" i="40"/>
  <c r="J150" i="40" s="1"/>
  <c r="L150" i="40" s="1"/>
  <c r="N150" i="40" s="1"/>
  <c r="E243" i="40"/>
  <c r="J243" i="40" s="1"/>
  <c r="L243" i="40" s="1"/>
  <c r="N243" i="40" s="1"/>
  <c r="E249" i="40"/>
  <c r="J249" i="40" s="1"/>
  <c r="L249" i="40" s="1"/>
  <c r="N249" i="40" s="1"/>
  <c r="E136" i="40"/>
  <c r="J136" i="40" s="1"/>
  <c r="L136" i="40" s="1"/>
  <c r="N136" i="40" s="1"/>
  <c r="E223" i="40"/>
  <c r="J223" i="40" s="1"/>
  <c r="L223" i="40" s="1"/>
  <c r="N223" i="40" s="1"/>
  <c r="E174" i="40"/>
  <c r="J174" i="40" s="1"/>
  <c r="L174" i="40" s="1"/>
  <c r="N174" i="40" s="1"/>
  <c r="J95" i="40"/>
  <c r="L95" i="40" s="1"/>
  <c r="N95" i="40" s="1"/>
  <c r="E231" i="40"/>
  <c r="J231" i="40" s="1"/>
  <c r="L231" i="40" s="1"/>
  <c r="N231" i="40" s="1"/>
  <c r="E191" i="40"/>
  <c r="J191" i="40" s="1"/>
  <c r="L191" i="40" s="1"/>
  <c r="N191" i="40" s="1"/>
  <c r="E239" i="40"/>
  <c r="J239" i="40" s="1"/>
  <c r="L239" i="40" s="1"/>
  <c r="N239" i="40" s="1"/>
  <c r="E190" i="40"/>
  <c r="J190" i="40" s="1"/>
  <c r="L190" i="40" s="1"/>
  <c r="N190" i="40" s="1"/>
  <c r="E265" i="40"/>
  <c r="J265" i="40" s="1"/>
  <c r="L265" i="40" s="1"/>
  <c r="N265" i="40" s="1"/>
  <c r="E164" i="40"/>
  <c r="J164" i="40" s="1"/>
  <c r="L164" i="40" s="1"/>
  <c r="N164" i="40" s="1"/>
  <c r="E117" i="40"/>
  <c r="J117" i="40" s="1"/>
  <c r="L117" i="40" s="1"/>
  <c r="N117" i="40" s="1"/>
  <c r="E135" i="40"/>
  <c r="J135" i="40" s="1"/>
  <c r="L135" i="40" s="1"/>
  <c r="N135" i="40" s="1"/>
  <c r="E217" i="40"/>
  <c r="J217" i="40" s="1"/>
  <c r="L217" i="40" s="1"/>
  <c r="N217" i="40" s="1"/>
  <c r="E158" i="40"/>
  <c r="J158" i="40" s="1"/>
  <c r="L158" i="40" s="1"/>
  <c r="N158" i="40" s="1"/>
  <c r="E107" i="40"/>
  <c r="J107" i="40" s="1"/>
  <c r="L107" i="40" s="1"/>
  <c r="N107" i="40" s="1"/>
  <c r="E104" i="40"/>
  <c r="J104" i="40" s="1"/>
  <c r="L104" i="40" s="1"/>
  <c r="N104" i="40" s="1"/>
  <c r="E233" i="40"/>
  <c r="J233" i="40" s="1"/>
  <c r="L233" i="40" s="1"/>
  <c r="N233" i="40" s="1"/>
  <c r="E257" i="40"/>
  <c r="J257" i="40" s="1"/>
  <c r="L257" i="40" s="1"/>
  <c r="N257" i="40" s="1"/>
  <c r="E211" i="40"/>
  <c r="J211" i="40" s="1"/>
  <c r="L211" i="40" s="1"/>
  <c r="N211" i="40" s="1"/>
  <c r="E120" i="40"/>
  <c r="J120" i="40" s="1"/>
  <c r="L120" i="40" s="1"/>
  <c r="N120" i="40" s="1"/>
  <c r="E147" i="40"/>
  <c r="J147" i="40" s="1"/>
  <c r="L147" i="40" s="1"/>
  <c r="N147" i="40" s="1"/>
  <c r="E142" i="40"/>
  <c r="J142" i="40" s="1"/>
  <c r="L142" i="40" s="1"/>
  <c r="N142" i="40" s="1"/>
  <c r="E144" i="40"/>
  <c r="J144" i="40" s="1"/>
  <c r="L144" i="40" s="1"/>
  <c r="N144" i="40" s="1"/>
  <c r="E241" i="40"/>
  <c r="J241" i="40" s="1"/>
  <c r="L241" i="40" s="1"/>
  <c r="N241" i="40" s="1"/>
  <c r="E195" i="40"/>
  <c r="J195" i="40" s="1"/>
  <c r="L195" i="40" s="1"/>
  <c r="N195" i="40" s="1"/>
  <c r="E253" i="40"/>
  <c r="J253" i="40" s="1"/>
  <c r="L253" i="40" s="1"/>
  <c r="N253" i="40" s="1"/>
  <c r="E237" i="40"/>
  <c r="J237" i="40" s="1"/>
  <c r="L237" i="40" s="1"/>
  <c r="N237" i="40" s="1"/>
  <c r="E102" i="40"/>
  <c r="J102" i="40" s="1"/>
  <c r="L102" i="40" s="1"/>
  <c r="N102" i="40" s="1"/>
  <c r="E209" i="40"/>
  <c r="J209" i="40" s="1"/>
  <c r="L209" i="40" s="1"/>
  <c r="N209" i="40" s="1"/>
  <c r="E131" i="40"/>
  <c r="J131" i="40" s="1"/>
  <c r="L131" i="40" s="1"/>
  <c r="N131" i="40" s="1"/>
  <c r="E123" i="40"/>
  <c r="J123" i="40" s="1"/>
  <c r="L123" i="40" s="1"/>
  <c r="N123" i="40" s="1"/>
  <c r="E140" i="40"/>
  <c r="J140" i="40" s="1"/>
  <c r="L140" i="40" s="1"/>
  <c r="N140" i="40" s="1"/>
  <c r="E124" i="40"/>
  <c r="J124" i="40" s="1"/>
  <c r="L124" i="40" s="1"/>
  <c r="N124" i="40" s="1"/>
  <c r="J89" i="7"/>
  <c r="I12" i="41" s="1"/>
  <c r="J89" i="5"/>
  <c r="I10" i="41" s="1"/>
  <c r="E258" i="36"/>
  <c r="J258" i="36" s="1"/>
  <c r="L258" i="36" s="1"/>
  <c r="N258" i="36" s="1"/>
  <c r="E226" i="36"/>
  <c r="J226" i="36" s="1"/>
  <c r="L226" i="36" s="1"/>
  <c r="N226" i="36" s="1"/>
  <c r="E194" i="36"/>
  <c r="J194" i="36" s="1"/>
  <c r="L194" i="36" s="1"/>
  <c r="N194" i="36" s="1"/>
  <c r="E220" i="36"/>
  <c r="J220" i="36" s="1"/>
  <c r="L220" i="36" s="1"/>
  <c r="N220" i="36" s="1"/>
  <c r="E202" i="36"/>
  <c r="J202" i="36" s="1"/>
  <c r="L202" i="36" s="1"/>
  <c r="N202" i="36" s="1"/>
  <c r="E235" i="36"/>
  <c r="J235" i="36" s="1"/>
  <c r="L235" i="36" s="1"/>
  <c r="N235" i="36" s="1"/>
  <c r="E232" i="36"/>
  <c r="J232" i="36" s="1"/>
  <c r="L232" i="36" s="1"/>
  <c r="N232" i="36" s="1"/>
  <c r="E169" i="36"/>
  <c r="J169" i="36" s="1"/>
  <c r="L169" i="36" s="1"/>
  <c r="N169" i="36" s="1"/>
  <c r="E231" i="36"/>
  <c r="J231" i="36" s="1"/>
  <c r="L231" i="36" s="1"/>
  <c r="N231" i="36" s="1"/>
  <c r="E212" i="36"/>
  <c r="J212" i="36" s="1"/>
  <c r="L212" i="36" s="1"/>
  <c r="N212" i="36" s="1"/>
  <c r="E122" i="36"/>
  <c r="J122" i="36" s="1"/>
  <c r="L122" i="36" s="1"/>
  <c r="N122" i="36" s="1"/>
  <c r="E259" i="36"/>
  <c r="J259" i="36" s="1"/>
  <c r="L259" i="36" s="1"/>
  <c r="N259" i="36" s="1"/>
  <c r="E173" i="36"/>
  <c r="J173" i="36" s="1"/>
  <c r="L173" i="36" s="1"/>
  <c r="N173" i="36" s="1"/>
  <c r="E141" i="36"/>
  <c r="J141" i="36" s="1"/>
  <c r="L141" i="36" s="1"/>
  <c r="N141" i="36" s="1"/>
  <c r="E255" i="36"/>
  <c r="J255" i="36" s="1"/>
  <c r="L255" i="36" s="1"/>
  <c r="N255" i="36" s="1"/>
  <c r="E155" i="36"/>
  <c r="J155" i="36" s="1"/>
  <c r="L155" i="36" s="1"/>
  <c r="N155" i="36" s="1"/>
  <c r="E172" i="36"/>
  <c r="J172" i="36" s="1"/>
  <c r="L172" i="36" s="1"/>
  <c r="N172" i="36" s="1"/>
  <c r="E129" i="36"/>
  <c r="J129" i="36" s="1"/>
  <c r="L129" i="36" s="1"/>
  <c r="N129" i="36" s="1"/>
  <c r="E233" i="36"/>
  <c r="J233" i="36" s="1"/>
  <c r="L233" i="36" s="1"/>
  <c r="N233" i="36" s="1"/>
  <c r="E228" i="36"/>
  <c r="J228" i="36" s="1"/>
  <c r="L228" i="36" s="1"/>
  <c r="N228" i="36" s="1"/>
  <c r="E124" i="36"/>
  <c r="J124" i="36" s="1"/>
  <c r="L124" i="36" s="1"/>
  <c r="N124" i="36" s="1"/>
  <c r="E119" i="36"/>
  <c r="J119" i="36" s="1"/>
  <c r="L119" i="36" s="1"/>
  <c r="N119" i="36" s="1"/>
  <c r="E113" i="36"/>
  <c r="J113" i="36" s="1"/>
  <c r="L113" i="36" s="1"/>
  <c r="N113" i="36" s="1"/>
  <c r="E99" i="36"/>
  <c r="J99" i="36" s="1"/>
  <c r="L99" i="36" s="1"/>
  <c r="N99" i="36" s="1"/>
  <c r="E162" i="36"/>
  <c r="J162" i="36" s="1"/>
  <c r="L162" i="36" s="1"/>
  <c r="N162" i="36" s="1"/>
  <c r="E249" i="36"/>
  <c r="J249" i="36" s="1"/>
  <c r="L249" i="36" s="1"/>
  <c r="N249" i="36" s="1"/>
  <c r="E240" i="36"/>
  <c r="J240" i="36" s="1"/>
  <c r="L240" i="36" s="1"/>
  <c r="N240" i="36" s="1"/>
  <c r="E203" i="36"/>
  <c r="J203" i="36" s="1"/>
  <c r="L203" i="36" s="1"/>
  <c r="N203" i="36" s="1"/>
  <c r="E229" i="36"/>
  <c r="J229" i="36" s="1"/>
  <c r="L229" i="36" s="1"/>
  <c r="N229" i="36" s="1"/>
  <c r="E184" i="36"/>
  <c r="J184" i="36" s="1"/>
  <c r="L184" i="36" s="1"/>
  <c r="N184" i="36" s="1"/>
  <c r="E199" i="36"/>
  <c r="J199" i="36" s="1"/>
  <c r="L199" i="36" s="1"/>
  <c r="N199" i="36" s="1"/>
  <c r="E144" i="36"/>
  <c r="J144" i="36" s="1"/>
  <c r="L144" i="36" s="1"/>
  <c r="N144" i="36" s="1"/>
  <c r="E234" i="36"/>
  <c r="J234" i="36" s="1"/>
  <c r="L234" i="36" s="1"/>
  <c r="N234" i="36" s="1"/>
  <c r="E227" i="36"/>
  <c r="J227" i="36" s="1"/>
  <c r="L227" i="36" s="1"/>
  <c r="N227" i="36" s="1"/>
  <c r="E200" i="36"/>
  <c r="J200" i="36" s="1"/>
  <c r="L200" i="36" s="1"/>
  <c r="N200" i="36" s="1"/>
  <c r="E253" i="36"/>
  <c r="J253" i="36" s="1"/>
  <c r="L253" i="36" s="1"/>
  <c r="N253" i="36" s="1"/>
  <c r="E223" i="36"/>
  <c r="J223" i="36" s="1"/>
  <c r="L223" i="36" s="1"/>
  <c r="N223" i="36" s="1"/>
  <c r="E185" i="36"/>
  <c r="J185" i="36" s="1"/>
  <c r="L185" i="36" s="1"/>
  <c r="N185" i="36" s="1"/>
  <c r="E160" i="36"/>
  <c r="J160" i="36" s="1"/>
  <c r="L160" i="36" s="1"/>
  <c r="N160" i="36" s="1"/>
  <c r="E201" i="36"/>
  <c r="J201" i="36" s="1"/>
  <c r="L201" i="36" s="1"/>
  <c r="N201" i="36" s="1"/>
  <c r="E262" i="36"/>
  <c r="J262" i="36" s="1"/>
  <c r="L262" i="36" s="1"/>
  <c r="N262" i="36" s="1"/>
  <c r="E146" i="36"/>
  <c r="J146" i="36" s="1"/>
  <c r="L146" i="36" s="1"/>
  <c r="N146" i="36" s="1"/>
  <c r="E256" i="36"/>
  <c r="J256" i="36" s="1"/>
  <c r="L256" i="36" s="1"/>
  <c r="N256" i="36" s="1"/>
  <c r="E216" i="36"/>
  <c r="J216" i="36" s="1"/>
  <c r="L216" i="36" s="1"/>
  <c r="N216" i="36" s="1"/>
  <c r="E189" i="36"/>
  <c r="J189" i="36" s="1"/>
  <c r="L189" i="36" s="1"/>
  <c r="N189" i="36" s="1"/>
  <c r="E239" i="36"/>
  <c r="J239" i="36" s="1"/>
  <c r="L239" i="36" s="1"/>
  <c r="N239" i="36" s="1"/>
  <c r="E244" i="36"/>
  <c r="J244" i="36" s="1"/>
  <c r="L244" i="36" s="1"/>
  <c r="N244" i="36" s="1"/>
  <c r="E128" i="36"/>
  <c r="J128" i="36" s="1"/>
  <c r="L128" i="36" s="1"/>
  <c r="N128" i="36" s="1"/>
  <c r="E171" i="36"/>
  <c r="J171" i="36" s="1"/>
  <c r="L171" i="36" s="1"/>
  <c r="N171" i="36" s="1"/>
  <c r="E148" i="36"/>
  <c r="J148" i="36" s="1"/>
  <c r="L148" i="36" s="1"/>
  <c r="N148" i="36" s="1"/>
  <c r="E102" i="36"/>
  <c r="J102" i="36" s="1"/>
  <c r="L102" i="36" s="1"/>
  <c r="N102" i="36" s="1"/>
  <c r="E167" i="36"/>
  <c r="J167" i="36" s="1"/>
  <c r="L167" i="36" s="1"/>
  <c r="N167" i="36" s="1"/>
  <c r="E112" i="36"/>
  <c r="J112" i="36" s="1"/>
  <c r="L112" i="36" s="1"/>
  <c r="N112" i="36" s="1"/>
  <c r="E150" i="36"/>
  <c r="J150" i="36" s="1"/>
  <c r="L150" i="36" s="1"/>
  <c r="N150" i="36" s="1"/>
  <c r="E195" i="36"/>
  <c r="J195" i="36" s="1"/>
  <c r="L195" i="36" s="1"/>
  <c r="N195" i="36" s="1"/>
  <c r="E197" i="36"/>
  <c r="J197" i="36" s="1"/>
  <c r="L197" i="36" s="1"/>
  <c r="N197" i="36" s="1"/>
  <c r="E174" i="36"/>
  <c r="J174" i="36" s="1"/>
  <c r="L174" i="36" s="1"/>
  <c r="N174" i="36" s="1"/>
  <c r="E191" i="36"/>
  <c r="J191" i="36" s="1"/>
  <c r="L191" i="36" s="1"/>
  <c r="N191" i="36" s="1"/>
  <c r="E180" i="36"/>
  <c r="J180" i="36" s="1"/>
  <c r="L180" i="36" s="1"/>
  <c r="N180" i="36" s="1"/>
  <c r="E206" i="36"/>
  <c r="J206" i="36" s="1"/>
  <c r="L206" i="36" s="1"/>
  <c r="N206" i="36" s="1"/>
  <c r="E247" i="36"/>
  <c r="J247" i="36" s="1"/>
  <c r="L247" i="36" s="1"/>
  <c r="N247" i="36" s="1"/>
  <c r="E230" i="36"/>
  <c r="J230" i="36" s="1"/>
  <c r="L230" i="36" s="1"/>
  <c r="N230" i="36" s="1"/>
  <c r="E114" i="36"/>
  <c r="J114" i="36" s="1"/>
  <c r="L114" i="36" s="1"/>
  <c r="N114" i="36" s="1"/>
  <c r="E101" i="36"/>
  <c r="J101" i="36" s="1"/>
  <c r="L101" i="36" s="1"/>
  <c r="N101" i="36" s="1"/>
  <c r="E238" i="36"/>
  <c r="J238" i="36" s="1"/>
  <c r="L238" i="36" s="1"/>
  <c r="N238" i="36" s="1"/>
  <c r="E266" i="36"/>
  <c r="J266" i="36" s="1"/>
  <c r="L266" i="36" s="1"/>
  <c r="N266" i="36" s="1"/>
  <c r="E221" i="36"/>
  <c r="J221" i="36" s="1"/>
  <c r="L221" i="36" s="1"/>
  <c r="N221" i="36" s="1"/>
  <c r="E207" i="36"/>
  <c r="J207" i="36" s="1"/>
  <c r="L207" i="36" s="1"/>
  <c r="N207" i="36" s="1"/>
  <c r="E152" i="36"/>
  <c r="J152" i="36" s="1"/>
  <c r="L152" i="36" s="1"/>
  <c r="N152" i="36" s="1"/>
  <c r="E248" i="36"/>
  <c r="J248" i="36" s="1"/>
  <c r="L248" i="36" s="1"/>
  <c r="N248" i="36" s="1"/>
  <c r="E196" i="36"/>
  <c r="J196" i="36" s="1"/>
  <c r="L196" i="36" s="1"/>
  <c r="N196" i="36" s="1"/>
  <c r="E116" i="36"/>
  <c r="J116" i="36" s="1"/>
  <c r="L116" i="36" s="1"/>
  <c r="N116" i="36" s="1"/>
  <c r="E268" i="36"/>
  <c r="J268" i="36" s="1"/>
  <c r="L268" i="36" s="1"/>
  <c r="N268" i="36" s="1"/>
  <c r="E181" i="36"/>
  <c r="J181" i="36" s="1"/>
  <c r="L181" i="36" s="1"/>
  <c r="N181" i="36" s="1"/>
  <c r="E209" i="36"/>
  <c r="J209" i="36" s="1"/>
  <c r="L209" i="36" s="1"/>
  <c r="N209" i="36" s="1"/>
  <c r="E264" i="36"/>
  <c r="J264" i="36" s="1"/>
  <c r="L264" i="36" s="1"/>
  <c r="N264" i="36" s="1"/>
  <c r="E163" i="36"/>
  <c r="J163" i="36" s="1"/>
  <c r="L163" i="36" s="1"/>
  <c r="N163" i="36" s="1"/>
  <c r="E140" i="36"/>
  <c r="J140" i="36" s="1"/>
  <c r="L140" i="36" s="1"/>
  <c r="N140" i="36" s="1"/>
  <c r="E168" i="36"/>
  <c r="J168" i="36" s="1"/>
  <c r="L168" i="36" s="1"/>
  <c r="N168" i="36" s="1"/>
  <c r="E159" i="36"/>
  <c r="J159" i="36" s="1"/>
  <c r="L159" i="36" s="1"/>
  <c r="N159" i="36" s="1"/>
  <c r="E136" i="36"/>
  <c r="J136" i="36" s="1"/>
  <c r="L136" i="36" s="1"/>
  <c r="N136" i="36" s="1"/>
  <c r="E219" i="36"/>
  <c r="J219" i="36" s="1"/>
  <c r="L219" i="36" s="1"/>
  <c r="N219" i="36" s="1"/>
  <c r="E183" i="36"/>
  <c r="J183" i="36" s="1"/>
  <c r="L183" i="36" s="1"/>
  <c r="N183" i="36" s="1"/>
  <c r="E198" i="36"/>
  <c r="J198" i="36" s="1"/>
  <c r="L198" i="36" s="1"/>
  <c r="N198" i="36" s="1"/>
  <c r="E225" i="36"/>
  <c r="J225" i="36" s="1"/>
  <c r="L225" i="36" s="1"/>
  <c r="N225" i="36" s="1"/>
  <c r="E117" i="36"/>
  <c r="J117" i="36" s="1"/>
  <c r="L117" i="36" s="1"/>
  <c r="N117" i="36" s="1"/>
  <c r="E251" i="36"/>
  <c r="J251" i="36" s="1"/>
  <c r="L251" i="36" s="1"/>
  <c r="N251" i="36" s="1"/>
  <c r="E170" i="36"/>
  <c r="J170" i="36" s="1"/>
  <c r="L170" i="36" s="1"/>
  <c r="N170" i="36" s="1"/>
  <c r="E204" i="36"/>
  <c r="J204" i="36" s="1"/>
  <c r="L204" i="36" s="1"/>
  <c r="N204" i="36" s="1"/>
  <c r="E213" i="36"/>
  <c r="J213" i="36" s="1"/>
  <c r="L213" i="36" s="1"/>
  <c r="N213" i="36" s="1"/>
  <c r="E103" i="36"/>
  <c r="J103" i="36" s="1"/>
  <c r="L103" i="36" s="1"/>
  <c r="N103" i="36" s="1"/>
  <c r="E222" i="36"/>
  <c r="J222" i="36" s="1"/>
  <c r="L222" i="36" s="1"/>
  <c r="N222" i="36" s="1"/>
  <c r="E106" i="36"/>
  <c r="J106" i="36" s="1"/>
  <c r="L106" i="36" s="1"/>
  <c r="N106" i="36" s="1"/>
  <c r="E105" i="36"/>
  <c r="J105" i="36" s="1"/>
  <c r="L105" i="36" s="1"/>
  <c r="N105" i="36" s="1"/>
  <c r="E218" i="36"/>
  <c r="J218" i="36" s="1"/>
  <c r="L218" i="36" s="1"/>
  <c r="N218" i="36" s="1"/>
  <c r="E176" i="36"/>
  <c r="J176" i="36" s="1"/>
  <c r="L176" i="36" s="1"/>
  <c r="N176" i="36" s="1"/>
  <c r="E123" i="36"/>
  <c r="J123" i="36" s="1"/>
  <c r="L123" i="36" s="1"/>
  <c r="N123" i="36" s="1"/>
  <c r="E246" i="36"/>
  <c r="J246" i="36" s="1"/>
  <c r="L246" i="36" s="1"/>
  <c r="N246" i="36" s="1"/>
  <c r="E130" i="36"/>
  <c r="J130" i="36" s="1"/>
  <c r="L130" i="36" s="1"/>
  <c r="N130" i="36" s="1"/>
  <c r="E192" i="36"/>
  <c r="J192" i="36" s="1"/>
  <c r="L192" i="36" s="1"/>
  <c r="N192" i="36" s="1"/>
  <c r="E242" i="36"/>
  <c r="J242" i="36" s="1"/>
  <c r="L242" i="36" s="1"/>
  <c r="N242" i="36" s="1"/>
  <c r="E126" i="36"/>
  <c r="J126" i="36" s="1"/>
  <c r="L126" i="36" s="1"/>
  <c r="N126" i="36" s="1"/>
  <c r="E177" i="36"/>
  <c r="J177" i="36" s="1"/>
  <c r="L177" i="36" s="1"/>
  <c r="N177" i="36" s="1"/>
  <c r="E151" i="36"/>
  <c r="J151" i="36" s="1"/>
  <c r="L151" i="36" s="1"/>
  <c r="N151" i="36" s="1"/>
  <c r="E147" i="36"/>
  <c r="J147" i="36" s="1"/>
  <c r="L147" i="36" s="1"/>
  <c r="N147" i="36" s="1"/>
  <c r="E243" i="36"/>
  <c r="J243" i="36" s="1"/>
  <c r="L243" i="36" s="1"/>
  <c r="N243" i="36" s="1"/>
  <c r="E143" i="36"/>
  <c r="J143" i="36" s="1"/>
  <c r="L143" i="36" s="1"/>
  <c r="N143" i="36" s="1"/>
  <c r="E149" i="36"/>
  <c r="J149" i="36" s="1"/>
  <c r="L149" i="36" s="1"/>
  <c r="N149" i="36" s="1"/>
  <c r="E257" i="36"/>
  <c r="J257" i="36" s="1"/>
  <c r="L257" i="36" s="1"/>
  <c r="N257" i="36" s="1"/>
  <c r="E245" i="36"/>
  <c r="J245" i="36" s="1"/>
  <c r="L245" i="36" s="1"/>
  <c r="N245" i="36" s="1"/>
  <c r="E175" i="36"/>
  <c r="J175" i="36" s="1"/>
  <c r="L175" i="36" s="1"/>
  <c r="N175" i="36" s="1"/>
  <c r="E267" i="36"/>
  <c r="J267" i="36" s="1"/>
  <c r="L267" i="36" s="1"/>
  <c r="N267" i="36" s="1"/>
  <c r="E186" i="36"/>
  <c r="J186" i="36" s="1"/>
  <c r="L186" i="36" s="1"/>
  <c r="N186" i="36" s="1"/>
  <c r="E115" i="36"/>
  <c r="J115" i="36" s="1"/>
  <c r="L115" i="36" s="1"/>
  <c r="N115" i="36" s="1"/>
  <c r="E125" i="36"/>
  <c r="J125" i="36" s="1"/>
  <c r="L125" i="36" s="1"/>
  <c r="N125" i="36" s="1"/>
  <c r="E111" i="36"/>
  <c r="J111" i="36" s="1"/>
  <c r="L111" i="36" s="1"/>
  <c r="N111" i="36" s="1"/>
  <c r="E166" i="36"/>
  <c r="J166" i="36" s="1"/>
  <c r="L166" i="36" s="1"/>
  <c r="N166" i="36" s="1"/>
  <c r="E241" i="36"/>
  <c r="J241" i="36" s="1"/>
  <c r="L241" i="36" s="1"/>
  <c r="N241" i="36" s="1"/>
  <c r="E142" i="36"/>
  <c r="J142" i="36" s="1"/>
  <c r="L142" i="36" s="1"/>
  <c r="N142" i="36" s="1"/>
  <c r="E138" i="36"/>
  <c r="J138" i="36" s="1"/>
  <c r="L138" i="36" s="1"/>
  <c r="N138" i="36" s="1"/>
  <c r="E263" i="36"/>
  <c r="J263" i="36" s="1"/>
  <c r="L263" i="36" s="1"/>
  <c r="N263" i="36" s="1"/>
  <c r="E214" i="36"/>
  <c r="J214" i="36" s="1"/>
  <c r="L214" i="36" s="1"/>
  <c r="N214" i="36" s="1"/>
  <c r="E153" i="36"/>
  <c r="J153" i="36" s="1"/>
  <c r="L153" i="36" s="1"/>
  <c r="N153" i="36" s="1"/>
  <c r="E127" i="36"/>
  <c r="J127" i="36" s="1"/>
  <c r="L127" i="36" s="1"/>
  <c r="N127" i="36" s="1"/>
  <c r="E211" i="36"/>
  <c r="J211" i="36" s="1"/>
  <c r="L211" i="36" s="1"/>
  <c r="N211" i="36" s="1"/>
  <c r="E187" i="36"/>
  <c r="J187" i="36" s="1"/>
  <c r="L187" i="36" s="1"/>
  <c r="N187" i="36" s="1"/>
  <c r="E208" i="36"/>
  <c r="J208" i="36" s="1"/>
  <c r="L208" i="36" s="1"/>
  <c r="N208" i="36" s="1"/>
  <c r="E193" i="36"/>
  <c r="J193" i="36" s="1"/>
  <c r="L193" i="36" s="1"/>
  <c r="N193" i="36" s="1"/>
  <c r="E134" i="36"/>
  <c r="J134" i="36" s="1"/>
  <c r="L134" i="36" s="1"/>
  <c r="N134" i="36" s="1"/>
  <c r="E182" i="36"/>
  <c r="J182" i="36" s="1"/>
  <c r="L182" i="36" s="1"/>
  <c r="N182" i="36" s="1"/>
  <c r="E210" i="36"/>
  <c r="J210" i="36" s="1"/>
  <c r="L210" i="36" s="1"/>
  <c r="N210" i="36" s="1"/>
  <c r="E154" i="36"/>
  <c r="J154" i="36" s="1"/>
  <c r="L154" i="36" s="1"/>
  <c r="N154" i="36" s="1"/>
  <c r="E179" i="36"/>
  <c r="J179" i="36" s="1"/>
  <c r="L179" i="36" s="1"/>
  <c r="N179" i="36" s="1"/>
  <c r="E165" i="36"/>
  <c r="J165" i="36" s="1"/>
  <c r="L165" i="36" s="1"/>
  <c r="N165" i="36" s="1"/>
  <c r="E120" i="36"/>
  <c r="J120" i="36" s="1"/>
  <c r="L120" i="36" s="1"/>
  <c r="N120" i="36" s="1"/>
  <c r="E205" i="36"/>
  <c r="J205" i="36" s="1"/>
  <c r="L205" i="36" s="1"/>
  <c r="N205" i="36" s="1"/>
  <c r="E188" i="36"/>
  <c r="J188" i="36" s="1"/>
  <c r="L188" i="36" s="1"/>
  <c r="N188" i="36" s="1"/>
  <c r="E164" i="36"/>
  <c r="J164" i="36" s="1"/>
  <c r="L164" i="36" s="1"/>
  <c r="N164" i="36" s="1"/>
  <c r="E178" i="36"/>
  <c r="J178" i="36" s="1"/>
  <c r="L178" i="36" s="1"/>
  <c r="N178" i="36" s="1"/>
  <c r="E132" i="36"/>
  <c r="J132" i="36" s="1"/>
  <c r="L132" i="36" s="1"/>
  <c r="N132" i="36" s="1"/>
  <c r="E237" i="36"/>
  <c r="J237" i="36" s="1"/>
  <c r="L237" i="36" s="1"/>
  <c r="N237" i="36" s="1"/>
  <c r="E100" i="36"/>
  <c r="J100" i="36" s="1"/>
  <c r="L100" i="36" s="1"/>
  <c r="N100" i="36" s="1"/>
  <c r="E135" i="36"/>
  <c r="J135" i="36" s="1"/>
  <c r="L135" i="36" s="1"/>
  <c r="N135" i="36" s="1"/>
  <c r="E224" i="36"/>
  <c r="J224" i="36" s="1"/>
  <c r="L224" i="36" s="1"/>
  <c r="N224" i="36" s="1"/>
  <c r="E217" i="36"/>
  <c r="J217" i="36" s="1"/>
  <c r="L217" i="36" s="1"/>
  <c r="N217" i="36" s="1"/>
  <c r="E98" i="36"/>
  <c r="J98" i="36" s="1"/>
  <c r="L98" i="36" s="1"/>
  <c r="N98" i="36" s="1"/>
  <c r="E157" i="36"/>
  <c r="J157" i="36" s="1"/>
  <c r="L157" i="36" s="1"/>
  <c r="N157" i="36" s="1"/>
  <c r="E97" i="36"/>
  <c r="J97" i="36" s="1"/>
  <c r="L97" i="36" s="1"/>
  <c r="N97" i="36" s="1"/>
  <c r="E261" i="36"/>
  <c r="J261" i="36" s="1"/>
  <c r="L261" i="36" s="1"/>
  <c r="N261" i="36" s="1"/>
  <c r="E215" i="36"/>
  <c r="J215" i="36" s="1"/>
  <c r="L215" i="36" s="1"/>
  <c r="N215" i="36" s="1"/>
  <c r="E260" i="36"/>
  <c r="J260" i="36" s="1"/>
  <c r="L260" i="36" s="1"/>
  <c r="N260" i="36" s="1"/>
  <c r="E121" i="36"/>
  <c r="J121" i="36" s="1"/>
  <c r="L121" i="36" s="1"/>
  <c r="N121" i="36" s="1"/>
  <c r="E107" i="36"/>
  <c r="J107" i="36" s="1"/>
  <c r="L107" i="36" s="1"/>
  <c r="N107" i="36" s="1"/>
  <c r="E161" i="36"/>
  <c r="J161" i="36" s="1"/>
  <c r="L161" i="36" s="1"/>
  <c r="N161" i="36" s="1"/>
  <c r="E265" i="36"/>
  <c r="J265" i="36" s="1"/>
  <c r="L265" i="36" s="1"/>
  <c r="N265" i="36" s="1"/>
  <c r="E118" i="36"/>
  <c r="J118" i="36" s="1"/>
  <c r="L118" i="36" s="1"/>
  <c r="N118" i="36" s="1"/>
  <c r="E156" i="36"/>
  <c r="J156" i="36" s="1"/>
  <c r="L156" i="36" s="1"/>
  <c r="N156" i="36" s="1"/>
  <c r="E252" i="36"/>
  <c r="J252" i="36" s="1"/>
  <c r="L252" i="36" s="1"/>
  <c r="N252" i="36" s="1"/>
  <c r="E145" i="36"/>
  <c r="J145" i="36" s="1"/>
  <c r="L145" i="36" s="1"/>
  <c r="N145" i="36" s="1"/>
  <c r="E190" i="36"/>
  <c r="J190" i="36" s="1"/>
  <c r="L190" i="36" s="1"/>
  <c r="N190" i="36" s="1"/>
  <c r="E250" i="36"/>
  <c r="J250" i="36" s="1"/>
  <c r="L250" i="36" s="1"/>
  <c r="N250" i="36" s="1"/>
  <c r="E236" i="36"/>
  <c r="J236" i="36" s="1"/>
  <c r="L236" i="36" s="1"/>
  <c r="N236" i="36" s="1"/>
  <c r="E109" i="36"/>
  <c r="J109" i="36" s="1"/>
  <c r="L109" i="36" s="1"/>
  <c r="N109" i="36" s="1"/>
  <c r="E104" i="36"/>
  <c r="J104" i="36" s="1"/>
  <c r="L104" i="36" s="1"/>
  <c r="N104" i="36" s="1"/>
  <c r="E131" i="36"/>
  <c r="J131" i="36" s="1"/>
  <c r="L131" i="36" s="1"/>
  <c r="N131" i="36" s="1"/>
  <c r="E110" i="36"/>
  <c r="J110" i="36" s="1"/>
  <c r="L110" i="36" s="1"/>
  <c r="N110" i="36" s="1"/>
  <c r="E254" i="36"/>
  <c r="J254" i="36" s="1"/>
  <c r="L254" i="36" s="1"/>
  <c r="N254" i="36" s="1"/>
  <c r="E137" i="36"/>
  <c r="J137" i="36" s="1"/>
  <c r="L137" i="36" s="1"/>
  <c r="N137" i="36" s="1"/>
  <c r="E139" i="36"/>
  <c r="J139" i="36" s="1"/>
  <c r="L139" i="36" s="1"/>
  <c r="N139" i="36" s="1"/>
  <c r="E108" i="36"/>
  <c r="J108" i="36" s="1"/>
  <c r="L108" i="36" s="1"/>
  <c r="N108" i="36" s="1"/>
  <c r="J95" i="36"/>
  <c r="L95" i="36" s="1"/>
  <c r="N95" i="36" s="1"/>
  <c r="E158" i="36"/>
  <c r="J158" i="36" s="1"/>
  <c r="L158" i="36" s="1"/>
  <c r="N158" i="36" s="1"/>
  <c r="E96" i="36"/>
  <c r="J96" i="36" s="1"/>
  <c r="L96" i="36" s="1"/>
  <c r="N96" i="36" s="1"/>
  <c r="E133" i="36"/>
  <c r="J133" i="36" s="1"/>
  <c r="L133" i="36" s="1"/>
  <c r="N133" i="36" s="1"/>
  <c r="J89" i="16"/>
  <c r="I21" i="41" s="1"/>
  <c r="E188" i="25"/>
  <c r="J188" i="25" s="1"/>
  <c r="L188" i="25" s="1"/>
  <c r="N188" i="25" s="1"/>
  <c r="E217" i="25"/>
  <c r="J217" i="25" s="1"/>
  <c r="L217" i="25" s="1"/>
  <c r="N217" i="25" s="1"/>
  <c r="E220" i="25"/>
  <c r="J220" i="25" s="1"/>
  <c r="L220" i="25" s="1"/>
  <c r="N220" i="25" s="1"/>
  <c r="E145" i="25"/>
  <c r="J145" i="25" s="1"/>
  <c r="L145" i="25" s="1"/>
  <c r="N145" i="25" s="1"/>
  <c r="E133" i="25"/>
  <c r="J133" i="25" s="1"/>
  <c r="L133" i="25" s="1"/>
  <c r="N133" i="25" s="1"/>
  <c r="E204" i="25"/>
  <c r="J204" i="25" s="1"/>
  <c r="L204" i="25" s="1"/>
  <c r="N204" i="25" s="1"/>
  <c r="E141" i="25"/>
  <c r="J141" i="25" s="1"/>
  <c r="L141" i="25" s="1"/>
  <c r="N141" i="25" s="1"/>
  <c r="E176" i="25"/>
  <c r="J176" i="25" s="1"/>
  <c r="L176" i="25" s="1"/>
  <c r="N176" i="25" s="1"/>
  <c r="E195" i="25"/>
  <c r="J195" i="25" s="1"/>
  <c r="L195" i="25" s="1"/>
  <c r="N195" i="25" s="1"/>
  <c r="E132" i="25"/>
  <c r="J132" i="25" s="1"/>
  <c r="L132" i="25" s="1"/>
  <c r="N132" i="25" s="1"/>
  <c r="E223" i="25"/>
  <c r="J223" i="25" s="1"/>
  <c r="L223" i="25" s="1"/>
  <c r="N223" i="25" s="1"/>
  <c r="E235" i="25"/>
  <c r="J235" i="25" s="1"/>
  <c r="L235" i="25" s="1"/>
  <c r="N235" i="25" s="1"/>
  <c r="E194" i="25"/>
  <c r="J194" i="25" s="1"/>
  <c r="L194" i="25" s="1"/>
  <c r="N194" i="25" s="1"/>
  <c r="E135" i="25"/>
  <c r="J135" i="25" s="1"/>
  <c r="L135" i="25" s="1"/>
  <c r="N135" i="25" s="1"/>
  <c r="E254" i="25"/>
  <c r="J254" i="25" s="1"/>
  <c r="L254" i="25" s="1"/>
  <c r="N254" i="25" s="1"/>
  <c r="E233" i="25"/>
  <c r="J233" i="25" s="1"/>
  <c r="L233" i="25" s="1"/>
  <c r="N233" i="25" s="1"/>
  <c r="E186" i="25"/>
  <c r="J186" i="25" s="1"/>
  <c r="L186" i="25" s="1"/>
  <c r="N186" i="25" s="1"/>
  <c r="E242" i="25"/>
  <c r="J242" i="25" s="1"/>
  <c r="L242" i="25" s="1"/>
  <c r="N242" i="25" s="1"/>
  <c r="E214" i="25"/>
  <c r="J214" i="25" s="1"/>
  <c r="L214" i="25" s="1"/>
  <c r="N214" i="25" s="1"/>
  <c r="E192" i="25"/>
  <c r="J192" i="25" s="1"/>
  <c r="L192" i="25" s="1"/>
  <c r="N192" i="25" s="1"/>
  <c r="E161" i="25"/>
  <c r="J161" i="25" s="1"/>
  <c r="L161" i="25" s="1"/>
  <c r="N161" i="25" s="1"/>
  <c r="E199" i="25"/>
  <c r="J199" i="25" s="1"/>
  <c r="L199" i="25" s="1"/>
  <c r="N199" i="25" s="1"/>
  <c r="E173" i="25"/>
  <c r="J173" i="25" s="1"/>
  <c r="L173" i="25" s="1"/>
  <c r="N173" i="25" s="1"/>
  <c r="E152" i="25"/>
  <c r="J152" i="25" s="1"/>
  <c r="L152" i="25" s="1"/>
  <c r="N152" i="25" s="1"/>
  <c r="E205" i="25"/>
  <c r="J205" i="25" s="1"/>
  <c r="L205" i="25" s="1"/>
  <c r="N205" i="25" s="1"/>
  <c r="E142" i="25"/>
  <c r="J142" i="25" s="1"/>
  <c r="L142" i="25" s="1"/>
  <c r="N142" i="25" s="1"/>
  <c r="E130" i="25"/>
  <c r="J130" i="25" s="1"/>
  <c r="L130" i="25" s="1"/>
  <c r="N130" i="25" s="1"/>
  <c r="E189" i="25"/>
  <c r="J189" i="25" s="1"/>
  <c r="L189" i="25" s="1"/>
  <c r="N189" i="25" s="1"/>
  <c r="E138" i="25"/>
  <c r="J138" i="25" s="1"/>
  <c r="L138" i="25" s="1"/>
  <c r="N138" i="25" s="1"/>
  <c r="E196" i="25"/>
  <c r="J196" i="25" s="1"/>
  <c r="L196" i="25" s="1"/>
  <c r="N196" i="25" s="1"/>
  <c r="E163" i="25"/>
  <c r="J163" i="25" s="1"/>
  <c r="L163" i="25" s="1"/>
  <c r="N163" i="25" s="1"/>
  <c r="E193" i="25"/>
  <c r="J193" i="25" s="1"/>
  <c r="L193" i="25" s="1"/>
  <c r="N193" i="25" s="1"/>
  <c r="E191" i="25"/>
  <c r="J191" i="25" s="1"/>
  <c r="L191" i="25" s="1"/>
  <c r="N191" i="25" s="1"/>
  <c r="E147" i="25"/>
  <c r="J147" i="25" s="1"/>
  <c r="L147" i="25" s="1"/>
  <c r="N147" i="25" s="1"/>
  <c r="E162" i="25"/>
  <c r="J162" i="25" s="1"/>
  <c r="L162" i="25" s="1"/>
  <c r="N162" i="25" s="1"/>
  <c r="E197" i="25"/>
  <c r="J197" i="25" s="1"/>
  <c r="L197" i="25" s="1"/>
  <c r="N197" i="25" s="1"/>
  <c r="E222" i="25"/>
  <c r="J222" i="25" s="1"/>
  <c r="L222" i="25" s="1"/>
  <c r="N222" i="25" s="1"/>
  <c r="E165" i="25"/>
  <c r="J165" i="25" s="1"/>
  <c r="L165" i="25" s="1"/>
  <c r="N165" i="25" s="1"/>
  <c r="E154" i="25"/>
  <c r="J154" i="25" s="1"/>
  <c r="L154" i="25" s="1"/>
  <c r="N154" i="25" s="1"/>
  <c r="E177" i="25"/>
  <c r="J177" i="25" s="1"/>
  <c r="L177" i="25" s="1"/>
  <c r="N177" i="25" s="1"/>
  <c r="E182" i="25"/>
  <c r="J182" i="25" s="1"/>
  <c r="L182" i="25" s="1"/>
  <c r="N182" i="25" s="1"/>
  <c r="E164" i="25"/>
  <c r="J164" i="25" s="1"/>
  <c r="L164" i="25" s="1"/>
  <c r="N164" i="25" s="1"/>
  <c r="E181" i="25"/>
  <c r="J181" i="25" s="1"/>
  <c r="L181" i="25" s="1"/>
  <c r="N181" i="25" s="1"/>
  <c r="E167" i="25"/>
  <c r="J167" i="25" s="1"/>
  <c r="L167" i="25" s="1"/>
  <c r="N167" i="25" s="1"/>
  <c r="E156" i="25"/>
  <c r="J156" i="25" s="1"/>
  <c r="L156" i="25" s="1"/>
  <c r="N156" i="25" s="1"/>
  <c r="E137" i="25"/>
  <c r="J137" i="25" s="1"/>
  <c r="L137" i="25" s="1"/>
  <c r="N137" i="25" s="1"/>
  <c r="E125" i="25"/>
  <c r="J125" i="25" s="1"/>
  <c r="L125" i="25" s="1"/>
  <c r="N125" i="25" s="1"/>
  <c r="E113" i="25"/>
  <c r="J113" i="25" s="1"/>
  <c r="L113" i="25" s="1"/>
  <c r="N113" i="25" s="1"/>
  <c r="E100" i="25"/>
  <c r="J100" i="25" s="1"/>
  <c r="L100" i="25" s="1"/>
  <c r="N100" i="25" s="1"/>
  <c r="E157" i="25"/>
  <c r="J157" i="25" s="1"/>
  <c r="L157" i="25" s="1"/>
  <c r="N157" i="25" s="1"/>
  <c r="E109" i="25"/>
  <c r="J109" i="25" s="1"/>
  <c r="L109" i="25" s="1"/>
  <c r="N109" i="25" s="1"/>
  <c r="E266" i="25"/>
  <c r="J266" i="25" s="1"/>
  <c r="L266" i="25" s="1"/>
  <c r="N266" i="25" s="1"/>
  <c r="E123" i="25"/>
  <c r="J123" i="25" s="1"/>
  <c r="L123" i="25" s="1"/>
  <c r="N123" i="25" s="1"/>
  <c r="E213" i="25"/>
  <c r="J213" i="25" s="1"/>
  <c r="L213" i="25" s="1"/>
  <c r="N213" i="25" s="1"/>
  <c r="E159" i="25"/>
  <c r="J159" i="25" s="1"/>
  <c r="L159" i="25" s="1"/>
  <c r="N159" i="25" s="1"/>
  <c r="E252" i="25"/>
  <c r="J252" i="25" s="1"/>
  <c r="L252" i="25" s="1"/>
  <c r="N252" i="25" s="1"/>
  <c r="E251" i="25"/>
  <c r="J251" i="25" s="1"/>
  <c r="L251" i="25" s="1"/>
  <c r="N251" i="25" s="1"/>
  <c r="E203" i="25"/>
  <c r="J203" i="25" s="1"/>
  <c r="L203" i="25" s="1"/>
  <c r="N203" i="25" s="1"/>
  <c r="E190" i="25"/>
  <c r="J190" i="25" s="1"/>
  <c r="L190" i="25" s="1"/>
  <c r="N190" i="25" s="1"/>
  <c r="E112" i="25"/>
  <c r="J112" i="25" s="1"/>
  <c r="L112" i="25" s="1"/>
  <c r="N112" i="25" s="1"/>
  <c r="E243" i="25"/>
  <c r="J243" i="25" s="1"/>
  <c r="L243" i="25" s="1"/>
  <c r="N243" i="25" s="1"/>
  <c r="E180" i="25"/>
  <c r="J180" i="25" s="1"/>
  <c r="L180" i="25" s="1"/>
  <c r="N180" i="25" s="1"/>
  <c r="E150" i="25"/>
  <c r="J150" i="25" s="1"/>
  <c r="L150" i="25" s="1"/>
  <c r="N150" i="25" s="1"/>
  <c r="E210" i="25"/>
  <c r="J210" i="25" s="1"/>
  <c r="L210" i="25" s="1"/>
  <c r="N210" i="25" s="1"/>
  <c r="E249" i="25"/>
  <c r="J249" i="25" s="1"/>
  <c r="L249" i="25" s="1"/>
  <c r="N249" i="25" s="1"/>
  <c r="E119" i="25"/>
  <c r="J119" i="25" s="1"/>
  <c r="L119" i="25" s="1"/>
  <c r="N119" i="25" s="1"/>
  <c r="E149" i="25"/>
  <c r="J149" i="25" s="1"/>
  <c r="L149" i="25" s="1"/>
  <c r="N149" i="25" s="1"/>
  <c r="E134" i="25"/>
  <c r="J134" i="25" s="1"/>
  <c r="L134" i="25" s="1"/>
  <c r="N134" i="25" s="1"/>
  <c r="E122" i="25"/>
  <c r="J122" i="25" s="1"/>
  <c r="L122" i="25" s="1"/>
  <c r="N122" i="25" s="1"/>
  <c r="E110" i="25"/>
  <c r="J110" i="25" s="1"/>
  <c r="L110" i="25" s="1"/>
  <c r="N110" i="25" s="1"/>
  <c r="E97" i="25"/>
  <c r="J97" i="25" s="1"/>
  <c r="L97" i="25" s="1"/>
  <c r="N97" i="25" s="1"/>
  <c r="E121" i="25"/>
  <c r="J121" i="25" s="1"/>
  <c r="L121" i="25" s="1"/>
  <c r="N121" i="25" s="1"/>
  <c r="E106" i="25"/>
  <c r="J106" i="25" s="1"/>
  <c r="L106" i="25" s="1"/>
  <c r="N106" i="25" s="1"/>
  <c r="E234" i="25"/>
  <c r="J234" i="25" s="1"/>
  <c r="L234" i="25" s="1"/>
  <c r="N234" i="25" s="1"/>
  <c r="E184" i="25"/>
  <c r="J184" i="25" s="1"/>
  <c r="L184" i="25" s="1"/>
  <c r="N184" i="25" s="1"/>
  <c r="E262" i="25"/>
  <c r="J262" i="25" s="1"/>
  <c r="L262" i="25" s="1"/>
  <c r="N262" i="25" s="1"/>
  <c r="E127" i="25"/>
  <c r="J127" i="25" s="1"/>
  <c r="L127" i="25" s="1"/>
  <c r="N127" i="25" s="1"/>
  <c r="E136" i="25"/>
  <c r="J136" i="25" s="1"/>
  <c r="L136" i="25" s="1"/>
  <c r="N136" i="25" s="1"/>
  <c r="E219" i="25"/>
  <c r="J219" i="25" s="1"/>
  <c r="L219" i="25" s="1"/>
  <c r="N219" i="25" s="1"/>
  <c r="E153" i="25"/>
  <c r="J153" i="25" s="1"/>
  <c r="L153" i="25" s="1"/>
  <c r="N153" i="25" s="1"/>
  <c r="E158" i="25"/>
  <c r="J158" i="25" s="1"/>
  <c r="L158" i="25" s="1"/>
  <c r="N158" i="25" s="1"/>
  <c r="E144" i="25"/>
  <c r="J144" i="25" s="1"/>
  <c r="L144" i="25" s="1"/>
  <c r="N144" i="25" s="1"/>
  <c r="E211" i="25"/>
  <c r="J211" i="25" s="1"/>
  <c r="L211" i="25" s="1"/>
  <c r="N211" i="25" s="1"/>
  <c r="E116" i="25"/>
  <c r="J116" i="25" s="1"/>
  <c r="L116" i="25" s="1"/>
  <c r="N116" i="25" s="1"/>
  <c r="E239" i="25"/>
  <c r="J239" i="25" s="1"/>
  <c r="L239" i="25" s="1"/>
  <c r="N239" i="25" s="1"/>
  <c r="E267" i="25"/>
  <c r="J267" i="25" s="1"/>
  <c r="L267" i="25" s="1"/>
  <c r="N267" i="25" s="1"/>
  <c r="E238" i="25"/>
  <c r="J238" i="25" s="1"/>
  <c r="L238" i="25" s="1"/>
  <c r="N238" i="25" s="1"/>
  <c r="E169" i="25"/>
  <c r="J169" i="25" s="1"/>
  <c r="L169" i="25" s="1"/>
  <c r="N169" i="25" s="1"/>
  <c r="E146" i="25"/>
  <c r="J146" i="25" s="1"/>
  <c r="L146" i="25" s="1"/>
  <c r="N146" i="25" s="1"/>
  <c r="E105" i="25"/>
  <c r="J105" i="25" s="1"/>
  <c r="L105" i="25" s="1"/>
  <c r="N105" i="25" s="1"/>
  <c r="E126" i="25"/>
  <c r="J126" i="25" s="1"/>
  <c r="L126" i="25" s="1"/>
  <c r="N126" i="25" s="1"/>
  <c r="E102" i="25"/>
  <c r="J102" i="25" s="1"/>
  <c r="L102" i="25" s="1"/>
  <c r="N102" i="25" s="1"/>
  <c r="E236" i="25"/>
  <c r="J236" i="25" s="1"/>
  <c r="L236" i="25" s="1"/>
  <c r="N236" i="25" s="1"/>
  <c r="E118" i="25"/>
  <c r="J118" i="25" s="1"/>
  <c r="L118" i="25" s="1"/>
  <c r="N118" i="25" s="1"/>
  <c r="E104" i="25"/>
  <c r="J104" i="25" s="1"/>
  <c r="L104" i="25" s="1"/>
  <c r="N104" i="25" s="1"/>
  <c r="E202" i="25"/>
  <c r="J202" i="25" s="1"/>
  <c r="L202" i="25" s="1"/>
  <c r="N202" i="25" s="1"/>
  <c r="E155" i="25"/>
  <c r="J155" i="25" s="1"/>
  <c r="L155" i="25" s="1"/>
  <c r="N155" i="25" s="1"/>
  <c r="E230" i="25"/>
  <c r="J230" i="25" s="1"/>
  <c r="L230" i="25" s="1"/>
  <c r="N230" i="25" s="1"/>
  <c r="E201" i="25"/>
  <c r="J201" i="25" s="1"/>
  <c r="L201" i="25" s="1"/>
  <c r="N201" i="25" s="1"/>
  <c r="E208" i="25"/>
  <c r="J208" i="25" s="1"/>
  <c r="L208" i="25" s="1"/>
  <c r="N208" i="25" s="1"/>
  <c r="E187" i="25"/>
  <c r="J187" i="25" s="1"/>
  <c r="L187" i="25" s="1"/>
  <c r="N187" i="25" s="1"/>
  <c r="E108" i="25"/>
  <c r="J108" i="25" s="1"/>
  <c r="L108" i="25" s="1"/>
  <c r="N108" i="25" s="1"/>
  <c r="E247" i="25"/>
  <c r="J247" i="25" s="1"/>
  <c r="L247" i="25" s="1"/>
  <c r="N247" i="25" s="1"/>
  <c r="E268" i="25"/>
  <c r="J268" i="25" s="1"/>
  <c r="L268" i="25" s="1"/>
  <c r="N268" i="25" s="1"/>
  <c r="E179" i="25"/>
  <c r="J179" i="25" s="1"/>
  <c r="L179" i="25" s="1"/>
  <c r="N179" i="25" s="1"/>
  <c r="E148" i="25"/>
  <c r="J148" i="25" s="1"/>
  <c r="L148" i="25" s="1"/>
  <c r="N148" i="25" s="1"/>
  <c r="E207" i="25"/>
  <c r="J207" i="25" s="1"/>
  <c r="L207" i="25" s="1"/>
  <c r="N207" i="25" s="1"/>
  <c r="E171" i="25"/>
  <c r="J171" i="25" s="1"/>
  <c r="L171" i="25" s="1"/>
  <c r="N171" i="25" s="1"/>
  <c r="E206" i="25"/>
  <c r="J206" i="25" s="1"/>
  <c r="L206" i="25" s="1"/>
  <c r="N206" i="25" s="1"/>
  <c r="E117" i="25"/>
  <c r="J117" i="25" s="1"/>
  <c r="L117" i="25" s="1"/>
  <c r="N117" i="25" s="1"/>
  <c r="E98" i="25"/>
  <c r="J98" i="25" s="1"/>
  <c r="L98" i="25" s="1"/>
  <c r="N98" i="25" s="1"/>
  <c r="E248" i="25"/>
  <c r="J248" i="25" s="1"/>
  <c r="L248" i="25" s="1"/>
  <c r="N248" i="25" s="1"/>
  <c r="E221" i="25"/>
  <c r="J221" i="25" s="1"/>
  <c r="L221" i="25" s="1"/>
  <c r="N221" i="25" s="1"/>
  <c r="E185" i="25"/>
  <c r="J185" i="25" s="1"/>
  <c r="L185" i="25" s="1"/>
  <c r="N185" i="25" s="1"/>
  <c r="J95" i="25"/>
  <c r="L95" i="25" s="1"/>
  <c r="N95" i="25" s="1"/>
  <c r="E224" i="25"/>
  <c r="J224" i="25" s="1"/>
  <c r="L224" i="25" s="1"/>
  <c r="N224" i="25" s="1"/>
  <c r="E170" i="25"/>
  <c r="J170" i="25" s="1"/>
  <c r="L170" i="25" s="1"/>
  <c r="N170" i="25" s="1"/>
  <c r="E115" i="25"/>
  <c r="J115" i="25" s="1"/>
  <c r="L115" i="25" s="1"/>
  <c r="N115" i="25" s="1"/>
  <c r="E198" i="25"/>
  <c r="J198" i="25" s="1"/>
  <c r="L198" i="25" s="1"/>
  <c r="N198" i="25" s="1"/>
  <c r="E120" i="25"/>
  <c r="J120" i="25" s="1"/>
  <c r="L120" i="25" s="1"/>
  <c r="N120" i="25" s="1"/>
  <c r="E228" i="25"/>
  <c r="J228" i="25" s="1"/>
  <c r="L228" i="25" s="1"/>
  <c r="N228" i="25" s="1"/>
  <c r="E99" i="25"/>
  <c r="J99" i="25" s="1"/>
  <c r="L99" i="25" s="1"/>
  <c r="N99" i="25" s="1"/>
  <c r="E140" i="25"/>
  <c r="J140" i="25" s="1"/>
  <c r="L140" i="25" s="1"/>
  <c r="N140" i="25" s="1"/>
  <c r="E215" i="25"/>
  <c r="J215" i="25" s="1"/>
  <c r="L215" i="25" s="1"/>
  <c r="N215" i="25" s="1"/>
  <c r="E261" i="25"/>
  <c r="J261" i="25" s="1"/>
  <c r="L261" i="25" s="1"/>
  <c r="N261" i="25" s="1"/>
  <c r="E107" i="25"/>
  <c r="J107" i="25" s="1"/>
  <c r="L107" i="25" s="1"/>
  <c r="N107" i="25" s="1"/>
  <c r="E151" i="25"/>
  <c r="J151" i="25" s="1"/>
  <c r="L151" i="25" s="1"/>
  <c r="N151" i="25" s="1"/>
  <c r="E175" i="25"/>
  <c r="J175" i="25" s="1"/>
  <c r="L175" i="25" s="1"/>
  <c r="N175" i="25" s="1"/>
  <c r="E209" i="25"/>
  <c r="J209" i="25" s="1"/>
  <c r="L209" i="25" s="1"/>
  <c r="N209" i="25" s="1"/>
  <c r="E174" i="25"/>
  <c r="J174" i="25" s="1"/>
  <c r="L174" i="25" s="1"/>
  <c r="N174" i="25" s="1"/>
  <c r="E232" i="25"/>
  <c r="J232" i="25" s="1"/>
  <c r="L232" i="25" s="1"/>
  <c r="N232" i="25" s="1"/>
  <c r="E264" i="25"/>
  <c r="J264" i="25" s="1"/>
  <c r="L264" i="25" s="1"/>
  <c r="N264" i="25" s="1"/>
  <c r="E260" i="25"/>
  <c r="J260" i="25" s="1"/>
  <c r="L260" i="25" s="1"/>
  <c r="N260" i="25" s="1"/>
  <c r="E172" i="25"/>
  <c r="J172" i="25" s="1"/>
  <c r="L172" i="25" s="1"/>
  <c r="N172" i="25" s="1"/>
  <c r="E168" i="25"/>
  <c r="J168" i="25" s="1"/>
  <c r="L168" i="25" s="1"/>
  <c r="N168" i="25" s="1"/>
  <c r="E101" i="25"/>
  <c r="J101" i="25" s="1"/>
  <c r="L101" i="25" s="1"/>
  <c r="N101" i="25" s="1"/>
  <c r="E160" i="25"/>
  <c r="J160" i="25" s="1"/>
  <c r="L160" i="25" s="1"/>
  <c r="N160" i="25" s="1"/>
  <c r="E128" i="25"/>
  <c r="J128" i="25" s="1"/>
  <c r="L128" i="25" s="1"/>
  <c r="N128" i="25" s="1"/>
  <c r="E227" i="25"/>
  <c r="J227" i="25" s="1"/>
  <c r="L227" i="25" s="1"/>
  <c r="N227" i="25" s="1"/>
  <c r="E256" i="25"/>
  <c r="J256" i="25" s="1"/>
  <c r="L256" i="25" s="1"/>
  <c r="N256" i="25" s="1"/>
  <c r="E255" i="25"/>
  <c r="J255" i="25" s="1"/>
  <c r="L255" i="25" s="1"/>
  <c r="N255" i="25" s="1"/>
  <c r="E178" i="25"/>
  <c r="J178" i="25" s="1"/>
  <c r="L178" i="25" s="1"/>
  <c r="N178" i="25" s="1"/>
  <c r="E226" i="25"/>
  <c r="J226" i="25" s="1"/>
  <c r="L226" i="25" s="1"/>
  <c r="N226" i="25" s="1"/>
  <c r="E216" i="25"/>
  <c r="J216" i="25" s="1"/>
  <c r="L216" i="25" s="1"/>
  <c r="N216" i="25" s="1"/>
  <c r="E265" i="25"/>
  <c r="J265" i="25" s="1"/>
  <c r="L265" i="25" s="1"/>
  <c r="N265" i="25" s="1"/>
  <c r="E103" i="25"/>
  <c r="J103" i="25" s="1"/>
  <c r="L103" i="25" s="1"/>
  <c r="N103" i="25" s="1"/>
  <c r="E218" i="25"/>
  <c r="J218" i="25" s="1"/>
  <c r="L218" i="25" s="1"/>
  <c r="N218" i="25" s="1"/>
  <c r="E241" i="25"/>
  <c r="J241" i="25" s="1"/>
  <c r="L241" i="25" s="1"/>
  <c r="N241" i="25" s="1"/>
  <c r="E246" i="25"/>
  <c r="J246" i="25" s="1"/>
  <c r="L246" i="25" s="1"/>
  <c r="N246" i="25" s="1"/>
  <c r="E143" i="25"/>
  <c r="J143" i="25" s="1"/>
  <c r="L143" i="25" s="1"/>
  <c r="N143" i="25" s="1"/>
  <c r="E124" i="25"/>
  <c r="J124" i="25" s="1"/>
  <c r="L124" i="25" s="1"/>
  <c r="N124" i="25" s="1"/>
  <c r="E231" i="25"/>
  <c r="J231" i="25" s="1"/>
  <c r="L231" i="25" s="1"/>
  <c r="N231" i="25" s="1"/>
  <c r="E114" i="25"/>
  <c r="J114" i="25" s="1"/>
  <c r="L114" i="25" s="1"/>
  <c r="N114" i="25" s="1"/>
  <c r="E245" i="25"/>
  <c r="J245" i="25" s="1"/>
  <c r="L245" i="25" s="1"/>
  <c r="N245" i="25" s="1"/>
  <c r="E139" i="25"/>
  <c r="J139" i="25" s="1"/>
  <c r="L139" i="25" s="1"/>
  <c r="N139" i="25" s="1"/>
  <c r="E96" i="25"/>
  <c r="J96" i="25" s="1"/>
  <c r="L96" i="25" s="1"/>
  <c r="N96" i="25" s="1"/>
  <c r="E166" i="25"/>
  <c r="J166" i="25" s="1"/>
  <c r="L166" i="25" s="1"/>
  <c r="N166" i="25" s="1"/>
  <c r="E257" i="25"/>
  <c r="J257" i="25" s="1"/>
  <c r="L257" i="25" s="1"/>
  <c r="N257" i="25" s="1"/>
  <c r="E237" i="25"/>
  <c r="J237" i="25" s="1"/>
  <c r="L237" i="25" s="1"/>
  <c r="N237" i="25" s="1"/>
  <c r="E253" i="25"/>
  <c r="J253" i="25" s="1"/>
  <c r="L253" i="25" s="1"/>
  <c r="N253" i="25" s="1"/>
  <c r="E111" i="25"/>
  <c r="J111" i="25" s="1"/>
  <c r="L111" i="25" s="1"/>
  <c r="N111" i="25" s="1"/>
  <c r="E240" i="25"/>
  <c r="J240" i="25" s="1"/>
  <c r="L240" i="25" s="1"/>
  <c r="N240" i="25" s="1"/>
  <c r="E258" i="25"/>
  <c r="J258" i="25" s="1"/>
  <c r="L258" i="25" s="1"/>
  <c r="N258" i="25" s="1"/>
  <c r="E212" i="25"/>
  <c r="J212" i="25" s="1"/>
  <c r="L212" i="25" s="1"/>
  <c r="N212" i="25" s="1"/>
  <c r="E200" i="25"/>
  <c r="J200" i="25" s="1"/>
  <c r="L200" i="25" s="1"/>
  <c r="N200" i="25" s="1"/>
  <c r="E225" i="25"/>
  <c r="J225" i="25" s="1"/>
  <c r="L225" i="25" s="1"/>
  <c r="N225" i="25" s="1"/>
  <c r="E229" i="25"/>
  <c r="J229" i="25" s="1"/>
  <c r="L229" i="25" s="1"/>
  <c r="N229" i="25" s="1"/>
  <c r="E183" i="25"/>
  <c r="J183" i="25" s="1"/>
  <c r="L183" i="25" s="1"/>
  <c r="N183" i="25" s="1"/>
  <c r="E259" i="25"/>
  <c r="J259" i="25" s="1"/>
  <c r="L259" i="25" s="1"/>
  <c r="N259" i="25" s="1"/>
  <c r="E131" i="25"/>
  <c r="J131" i="25" s="1"/>
  <c r="L131" i="25" s="1"/>
  <c r="N131" i="25" s="1"/>
  <c r="E250" i="25"/>
  <c r="J250" i="25" s="1"/>
  <c r="L250" i="25" s="1"/>
  <c r="N250" i="25" s="1"/>
  <c r="E263" i="25"/>
  <c r="J263" i="25" s="1"/>
  <c r="L263" i="25" s="1"/>
  <c r="N263" i="25" s="1"/>
  <c r="E244" i="25"/>
  <c r="J244" i="25" s="1"/>
  <c r="L244" i="25" s="1"/>
  <c r="N244" i="25" s="1"/>
  <c r="E129" i="25"/>
  <c r="J129" i="25" s="1"/>
  <c r="L129" i="25" s="1"/>
  <c r="N129" i="25" s="1"/>
  <c r="E254" i="38"/>
  <c r="J254" i="38" s="1"/>
  <c r="L254" i="38" s="1"/>
  <c r="N254" i="38" s="1"/>
  <c r="E116" i="38"/>
  <c r="J116" i="38" s="1"/>
  <c r="L116" i="38" s="1"/>
  <c r="N116" i="38" s="1"/>
  <c r="E224" i="38"/>
  <c r="J224" i="38" s="1"/>
  <c r="L224" i="38" s="1"/>
  <c r="N224" i="38" s="1"/>
  <c r="E239" i="38"/>
  <c r="J239" i="38" s="1"/>
  <c r="L239" i="38" s="1"/>
  <c r="N239" i="38" s="1"/>
  <c r="E172" i="38"/>
  <c r="J172" i="38" s="1"/>
  <c r="L172" i="38" s="1"/>
  <c r="N172" i="38" s="1"/>
  <c r="E98" i="38"/>
  <c r="J98" i="38" s="1"/>
  <c r="L98" i="38" s="1"/>
  <c r="N98" i="38" s="1"/>
  <c r="E214" i="38"/>
  <c r="J214" i="38" s="1"/>
  <c r="L214" i="38" s="1"/>
  <c r="N214" i="38" s="1"/>
  <c r="E244" i="38"/>
  <c r="J244" i="38" s="1"/>
  <c r="L244" i="38" s="1"/>
  <c r="N244" i="38" s="1"/>
  <c r="E237" i="38"/>
  <c r="J237" i="38" s="1"/>
  <c r="L237" i="38" s="1"/>
  <c r="N237" i="38" s="1"/>
  <c r="E163" i="38"/>
  <c r="J163" i="38" s="1"/>
  <c r="L163" i="38" s="1"/>
  <c r="N163" i="38" s="1"/>
  <c r="E256" i="38"/>
  <c r="J256" i="38" s="1"/>
  <c r="L256" i="38" s="1"/>
  <c r="N256" i="38" s="1"/>
  <c r="E178" i="38"/>
  <c r="J178" i="38" s="1"/>
  <c r="L178" i="38" s="1"/>
  <c r="N178" i="38" s="1"/>
  <c r="E149" i="38"/>
  <c r="J149" i="38" s="1"/>
  <c r="L149" i="38" s="1"/>
  <c r="N149" i="38" s="1"/>
  <c r="E132" i="38"/>
  <c r="J132" i="38" s="1"/>
  <c r="L132" i="38" s="1"/>
  <c r="N132" i="38" s="1"/>
  <c r="E234" i="38"/>
  <c r="J234" i="38" s="1"/>
  <c r="L234" i="38" s="1"/>
  <c r="N234" i="38" s="1"/>
  <c r="E96" i="38"/>
  <c r="J96" i="38" s="1"/>
  <c r="L96" i="38" s="1"/>
  <c r="N96" i="38" s="1"/>
  <c r="E138" i="38"/>
  <c r="J138" i="38" s="1"/>
  <c r="L138" i="38" s="1"/>
  <c r="N138" i="38" s="1"/>
  <c r="E176" i="38"/>
  <c r="J176" i="38" s="1"/>
  <c r="L176" i="38" s="1"/>
  <c r="N176" i="38" s="1"/>
  <c r="E251" i="38"/>
  <c r="J251" i="38" s="1"/>
  <c r="L251" i="38" s="1"/>
  <c r="N251" i="38" s="1"/>
  <c r="E105" i="38"/>
  <c r="J105" i="38" s="1"/>
  <c r="L105" i="38" s="1"/>
  <c r="N105" i="38" s="1"/>
  <c r="E226" i="38"/>
  <c r="J226" i="38" s="1"/>
  <c r="L226" i="38" s="1"/>
  <c r="N226" i="38" s="1"/>
  <c r="J95" i="38"/>
  <c r="L95" i="38" s="1"/>
  <c r="N95" i="38" s="1"/>
  <c r="E222" i="38"/>
  <c r="J222" i="38" s="1"/>
  <c r="L222" i="38" s="1"/>
  <c r="N222" i="38" s="1"/>
  <c r="E260" i="38"/>
  <c r="J260" i="38" s="1"/>
  <c r="L260" i="38" s="1"/>
  <c r="N260" i="38" s="1"/>
  <c r="E249" i="38"/>
  <c r="J249" i="38" s="1"/>
  <c r="L249" i="38" s="1"/>
  <c r="N249" i="38" s="1"/>
  <c r="E207" i="38"/>
  <c r="J207" i="38" s="1"/>
  <c r="L207" i="38" s="1"/>
  <c r="N207" i="38" s="1"/>
  <c r="E127" i="38"/>
  <c r="J127" i="38" s="1"/>
  <c r="L127" i="38" s="1"/>
  <c r="N127" i="38" s="1"/>
  <c r="E99" i="38"/>
  <c r="J99" i="38" s="1"/>
  <c r="L99" i="38" s="1"/>
  <c r="N99" i="38" s="1"/>
  <c r="E182" i="38"/>
  <c r="J182" i="38" s="1"/>
  <c r="L182" i="38" s="1"/>
  <c r="N182" i="38" s="1"/>
  <c r="E180" i="38"/>
  <c r="J180" i="38" s="1"/>
  <c r="L180" i="38" s="1"/>
  <c r="N180" i="38" s="1"/>
  <c r="E205" i="38"/>
  <c r="J205" i="38" s="1"/>
  <c r="L205" i="38" s="1"/>
  <c r="N205" i="38" s="1"/>
  <c r="E100" i="38"/>
  <c r="J100" i="38" s="1"/>
  <c r="L100" i="38" s="1"/>
  <c r="N100" i="38" s="1"/>
  <c r="E119" i="38"/>
  <c r="J119" i="38" s="1"/>
  <c r="L119" i="38" s="1"/>
  <c r="N119" i="38" s="1"/>
  <c r="E263" i="38"/>
  <c r="J263" i="38" s="1"/>
  <c r="L263" i="38" s="1"/>
  <c r="N263" i="38" s="1"/>
  <c r="E117" i="38"/>
  <c r="J117" i="38" s="1"/>
  <c r="L117" i="38" s="1"/>
  <c r="N117" i="38" s="1"/>
  <c r="E232" i="38"/>
  <c r="J232" i="38" s="1"/>
  <c r="L232" i="38" s="1"/>
  <c r="N232" i="38" s="1"/>
  <c r="E202" i="38"/>
  <c r="J202" i="38" s="1"/>
  <c r="L202" i="38" s="1"/>
  <c r="N202" i="38" s="1"/>
  <c r="E220" i="38"/>
  <c r="J220" i="38" s="1"/>
  <c r="L220" i="38" s="1"/>
  <c r="N220" i="38" s="1"/>
  <c r="E258" i="38"/>
  <c r="J258" i="38" s="1"/>
  <c r="L258" i="38" s="1"/>
  <c r="N258" i="38" s="1"/>
  <c r="E261" i="38"/>
  <c r="J261" i="38" s="1"/>
  <c r="L261" i="38" s="1"/>
  <c r="N261" i="38" s="1"/>
  <c r="E219" i="38"/>
  <c r="J219" i="38" s="1"/>
  <c r="L219" i="38" s="1"/>
  <c r="N219" i="38" s="1"/>
  <c r="E153" i="38"/>
  <c r="J153" i="38" s="1"/>
  <c r="L153" i="38" s="1"/>
  <c r="N153" i="38" s="1"/>
  <c r="E194" i="38"/>
  <c r="J194" i="38" s="1"/>
  <c r="L194" i="38" s="1"/>
  <c r="N194" i="38" s="1"/>
  <c r="E190" i="38"/>
  <c r="J190" i="38" s="1"/>
  <c r="L190" i="38" s="1"/>
  <c r="N190" i="38" s="1"/>
  <c r="E196" i="38"/>
  <c r="J196" i="38" s="1"/>
  <c r="L196" i="38" s="1"/>
  <c r="N196" i="38" s="1"/>
  <c r="E217" i="38"/>
  <c r="J217" i="38" s="1"/>
  <c r="L217" i="38" s="1"/>
  <c r="N217" i="38" s="1"/>
  <c r="E175" i="38"/>
  <c r="J175" i="38" s="1"/>
  <c r="L175" i="38" s="1"/>
  <c r="N175" i="38" s="1"/>
  <c r="E184" i="38"/>
  <c r="J184" i="38" s="1"/>
  <c r="L184" i="38" s="1"/>
  <c r="N184" i="38" s="1"/>
  <c r="E240" i="38"/>
  <c r="J240" i="38" s="1"/>
  <c r="L240" i="38" s="1"/>
  <c r="N240" i="38" s="1"/>
  <c r="E267" i="38"/>
  <c r="J267" i="38" s="1"/>
  <c r="L267" i="38" s="1"/>
  <c r="N267" i="38" s="1"/>
  <c r="E121" i="38"/>
  <c r="J121" i="38" s="1"/>
  <c r="L121" i="38" s="1"/>
  <c r="N121" i="38" s="1"/>
  <c r="E173" i="38"/>
  <c r="J173" i="38" s="1"/>
  <c r="L173" i="38" s="1"/>
  <c r="N173" i="38" s="1"/>
  <c r="E145" i="38"/>
  <c r="J145" i="38" s="1"/>
  <c r="L145" i="38" s="1"/>
  <c r="N145" i="38" s="1"/>
  <c r="E107" i="38"/>
  <c r="J107" i="38" s="1"/>
  <c r="L107" i="38" s="1"/>
  <c r="N107" i="38" s="1"/>
  <c r="E231" i="38"/>
  <c r="J231" i="38" s="1"/>
  <c r="L231" i="38" s="1"/>
  <c r="N231" i="38" s="1"/>
  <c r="E164" i="38"/>
  <c r="J164" i="38" s="1"/>
  <c r="L164" i="38" s="1"/>
  <c r="N164" i="38" s="1"/>
  <c r="E146" i="38"/>
  <c r="J146" i="38" s="1"/>
  <c r="L146" i="38" s="1"/>
  <c r="N146" i="38" s="1"/>
  <c r="E170" i="38"/>
  <c r="J170" i="38" s="1"/>
  <c r="L170" i="38" s="1"/>
  <c r="N170" i="38" s="1"/>
  <c r="E141" i="38"/>
  <c r="J141" i="38" s="1"/>
  <c r="L141" i="38" s="1"/>
  <c r="N141" i="38" s="1"/>
  <c r="E247" i="38"/>
  <c r="J247" i="38" s="1"/>
  <c r="L247" i="38" s="1"/>
  <c r="N247" i="38" s="1"/>
  <c r="E229" i="38"/>
  <c r="J229" i="38" s="1"/>
  <c r="L229" i="38" s="1"/>
  <c r="N229" i="38" s="1"/>
  <c r="E139" i="38"/>
  <c r="J139" i="38" s="1"/>
  <c r="L139" i="38" s="1"/>
  <c r="N139" i="38" s="1"/>
  <c r="E158" i="38"/>
  <c r="J158" i="38" s="1"/>
  <c r="L158" i="38" s="1"/>
  <c r="N158" i="38" s="1"/>
  <c r="E129" i="38"/>
  <c r="J129" i="38" s="1"/>
  <c r="L129" i="38" s="1"/>
  <c r="N129" i="38" s="1"/>
  <c r="E185" i="38"/>
  <c r="J185" i="38" s="1"/>
  <c r="L185" i="38" s="1"/>
  <c r="N185" i="38" s="1"/>
  <c r="E144" i="38"/>
  <c r="J144" i="38" s="1"/>
  <c r="L144" i="38" s="1"/>
  <c r="N144" i="38" s="1"/>
  <c r="E103" i="38"/>
  <c r="J103" i="38" s="1"/>
  <c r="L103" i="38" s="1"/>
  <c r="N103" i="38" s="1"/>
  <c r="E102" i="38"/>
  <c r="J102" i="38" s="1"/>
  <c r="L102" i="38" s="1"/>
  <c r="N102" i="38" s="1"/>
  <c r="E235" i="38"/>
  <c r="J235" i="38" s="1"/>
  <c r="L235" i="38" s="1"/>
  <c r="N235" i="38" s="1"/>
  <c r="E168" i="38"/>
  <c r="J168" i="38" s="1"/>
  <c r="L168" i="38" s="1"/>
  <c r="N168" i="38" s="1"/>
  <c r="E238" i="38"/>
  <c r="J238" i="38" s="1"/>
  <c r="L238" i="38" s="1"/>
  <c r="N238" i="38" s="1"/>
  <c r="E113" i="38"/>
  <c r="J113" i="38" s="1"/>
  <c r="L113" i="38" s="1"/>
  <c r="N113" i="38" s="1"/>
  <c r="E241" i="38"/>
  <c r="J241" i="38" s="1"/>
  <c r="L241" i="38" s="1"/>
  <c r="N241" i="38" s="1"/>
  <c r="E199" i="38"/>
  <c r="J199" i="38" s="1"/>
  <c r="L199" i="38" s="1"/>
  <c r="N199" i="38" s="1"/>
  <c r="E169" i="38"/>
  <c r="J169" i="38" s="1"/>
  <c r="L169" i="38" s="1"/>
  <c r="N169" i="38" s="1"/>
  <c r="E161" i="38"/>
  <c r="J161" i="38" s="1"/>
  <c r="L161" i="38" s="1"/>
  <c r="N161" i="38" s="1"/>
  <c r="E255" i="38"/>
  <c r="J255" i="38" s="1"/>
  <c r="L255" i="38" s="1"/>
  <c r="N255" i="38" s="1"/>
  <c r="E109" i="38"/>
  <c r="J109" i="38" s="1"/>
  <c r="L109" i="38" s="1"/>
  <c r="N109" i="38" s="1"/>
  <c r="E151" i="38"/>
  <c r="J151" i="38" s="1"/>
  <c r="L151" i="38" s="1"/>
  <c r="N151" i="38" s="1"/>
  <c r="E197" i="38"/>
  <c r="J197" i="38" s="1"/>
  <c r="L197" i="38" s="1"/>
  <c r="N197" i="38" s="1"/>
  <c r="E155" i="38"/>
  <c r="J155" i="38" s="1"/>
  <c r="L155" i="38" s="1"/>
  <c r="N155" i="38" s="1"/>
  <c r="E165" i="38"/>
  <c r="J165" i="38" s="1"/>
  <c r="L165" i="38" s="1"/>
  <c r="N165" i="38" s="1"/>
  <c r="E215" i="38"/>
  <c r="J215" i="38" s="1"/>
  <c r="L215" i="38" s="1"/>
  <c r="N215" i="38" s="1"/>
  <c r="E208" i="38"/>
  <c r="J208" i="38" s="1"/>
  <c r="L208" i="38" s="1"/>
  <c r="N208" i="38" s="1"/>
  <c r="E243" i="38"/>
  <c r="J243" i="38" s="1"/>
  <c r="L243" i="38" s="1"/>
  <c r="N243" i="38" s="1"/>
  <c r="E97" i="38"/>
  <c r="J97" i="38" s="1"/>
  <c r="L97" i="38" s="1"/>
  <c r="N97" i="38" s="1"/>
  <c r="E250" i="38"/>
  <c r="J250" i="38" s="1"/>
  <c r="L250" i="38" s="1"/>
  <c r="N250" i="38" s="1"/>
  <c r="E112" i="38"/>
  <c r="J112" i="38" s="1"/>
  <c r="L112" i="38" s="1"/>
  <c r="N112" i="38" s="1"/>
  <c r="E143" i="38"/>
  <c r="J143" i="38" s="1"/>
  <c r="L143" i="38" s="1"/>
  <c r="N143" i="38" s="1"/>
  <c r="E245" i="38"/>
  <c r="J245" i="38" s="1"/>
  <c r="L245" i="38" s="1"/>
  <c r="N245" i="38" s="1"/>
  <c r="E203" i="38"/>
  <c r="J203" i="38" s="1"/>
  <c r="L203" i="38" s="1"/>
  <c r="N203" i="38" s="1"/>
  <c r="E142" i="38"/>
  <c r="J142" i="38" s="1"/>
  <c r="L142" i="38" s="1"/>
  <c r="N142" i="38" s="1"/>
  <c r="E206" i="38"/>
  <c r="J206" i="38" s="1"/>
  <c r="L206" i="38" s="1"/>
  <c r="N206" i="38" s="1"/>
  <c r="E160" i="38"/>
  <c r="J160" i="38" s="1"/>
  <c r="L160" i="38" s="1"/>
  <c r="N160" i="38" s="1"/>
  <c r="E209" i="38"/>
  <c r="J209" i="38" s="1"/>
  <c r="L209" i="38" s="1"/>
  <c r="N209" i="38" s="1"/>
  <c r="E167" i="38"/>
  <c r="J167" i="38" s="1"/>
  <c r="L167" i="38" s="1"/>
  <c r="N167" i="38" s="1"/>
  <c r="E216" i="38"/>
  <c r="J216" i="38" s="1"/>
  <c r="L216" i="38" s="1"/>
  <c r="N216" i="38" s="1"/>
  <c r="E265" i="38"/>
  <c r="J265" i="38" s="1"/>
  <c r="L265" i="38" s="1"/>
  <c r="N265" i="38" s="1"/>
  <c r="E223" i="38"/>
  <c r="J223" i="38" s="1"/>
  <c r="L223" i="38" s="1"/>
  <c r="N223" i="38" s="1"/>
  <c r="E156" i="38"/>
  <c r="J156" i="38" s="1"/>
  <c r="L156" i="38" s="1"/>
  <c r="N156" i="38" s="1"/>
  <c r="E204" i="38"/>
  <c r="J204" i="38" s="1"/>
  <c r="L204" i="38" s="1"/>
  <c r="N204" i="38" s="1"/>
  <c r="E262" i="38"/>
  <c r="J262" i="38" s="1"/>
  <c r="L262" i="38" s="1"/>
  <c r="N262" i="38" s="1"/>
  <c r="E124" i="38"/>
  <c r="J124" i="38" s="1"/>
  <c r="L124" i="38" s="1"/>
  <c r="N124" i="38" s="1"/>
  <c r="E192" i="38"/>
  <c r="J192" i="38" s="1"/>
  <c r="L192" i="38" s="1"/>
  <c r="N192" i="38" s="1"/>
  <c r="E183" i="38"/>
  <c r="J183" i="38" s="1"/>
  <c r="L183" i="38" s="1"/>
  <c r="N183" i="38" s="1"/>
  <c r="E253" i="38"/>
  <c r="J253" i="38" s="1"/>
  <c r="L253" i="38" s="1"/>
  <c r="N253" i="38" s="1"/>
  <c r="E211" i="38"/>
  <c r="J211" i="38" s="1"/>
  <c r="L211" i="38" s="1"/>
  <c r="N211" i="38" s="1"/>
  <c r="E110" i="38"/>
  <c r="J110" i="38" s="1"/>
  <c r="L110" i="38" s="1"/>
  <c r="N110" i="38" s="1"/>
  <c r="E218" i="38"/>
  <c r="J218" i="38" s="1"/>
  <c r="L218" i="38" s="1"/>
  <c r="N218" i="38" s="1"/>
  <c r="E252" i="38"/>
  <c r="J252" i="38" s="1"/>
  <c r="L252" i="38" s="1"/>
  <c r="N252" i="38" s="1"/>
  <c r="E122" i="38"/>
  <c r="J122" i="38" s="1"/>
  <c r="L122" i="38" s="1"/>
  <c r="N122" i="38" s="1"/>
  <c r="E213" i="38"/>
  <c r="J213" i="38" s="1"/>
  <c r="L213" i="38" s="1"/>
  <c r="N213" i="38" s="1"/>
  <c r="E171" i="38"/>
  <c r="J171" i="38" s="1"/>
  <c r="L171" i="38" s="1"/>
  <c r="N171" i="38" s="1"/>
  <c r="E200" i="38"/>
  <c r="J200" i="38" s="1"/>
  <c r="L200" i="38" s="1"/>
  <c r="N200" i="38" s="1"/>
  <c r="E221" i="38"/>
  <c r="J221" i="38" s="1"/>
  <c r="L221" i="38" s="1"/>
  <c r="N221" i="38" s="1"/>
  <c r="E179" i="38"/>
  <c r="J179" i="38" s="1"/>
  <c r="L179" i="38" s="1"/>
  <c r="N179" i="38" s="1"/>
  <c r="E157" i="38"/>
  <c r="J157" i="38" s="1"/>
  <c r="L157" i="38" s="1"/>
  <c r="N157" i="38" s="1"/>
  <c r="E186" i="38"/>
  <c r="J186" i="38" s="1"/>
  <c r="L186" i="38" s="1"/>
  <c r="N186" i="38" s="1"/>
  <c r="E188" i="38"/>
  <c r="J188" i="38" s="1"/>
  <c r="L188" i="38" s="1"/>
  <c r="N188" i="38" s="1"/>
  <c r="E227" i="38"/>
  <c r="J227" i="38" s="1"/>
  <c r="L227" i="38" s="1"/>
  <c r="N227" i="38" s="1"/>
  <c r="E181" i="38"/>
  <c r="J181" i="38" s="1"/>
  <c r="L181" i="38" s="1"/>
  <c r="N181" i="38" s="1"/>
  <c r="E140" i="38"/>
  <c r="J140" i="38" s="1"/>
  <c r="L140" i="38" s="1"/>
  <c r="N140" i="38" s="1"/>
  <c r="E118" i="38"/>
  <c r="J118" i="38" s="1"/>
  <c r="L118" i="38" s="1"/>
  <c r="N118" i="38" s="1"/>
  <c r="E189" i="38"/>
  <c r="J189" i="38" s="1"/>
  <c r="L189" i="38" s="1"/>
  <c r="N189" i="38" s="1"/>
  <c r="E131" i="38"/>
  <c r="J131" i="38" s="1"/>
  <c r="L131" i="38" s="1"/>
  <c r="N131" i="38" s="1"/>
  <c r="E242" i="38"/>
  <c r="J242" i="38" s="1"/>
  <c r="L242" i="38" s="1"/>
  <c r="N242" i="38" s="1"/>
  <c r="E233" i="38"/>
  <c r="J233" i="38" s="1"/>
  <c r="L233" i="38" s="1"/>
  <c r="N233" i="38" s="1"/>
  <c r="E264" i="38"/>
  <c r="J264" i="38" s="1"/>
  <c r="L264" i="38" s="1"/>
  <c r="N264" i="38" s="1"/>
  <c r="E152" i="38"/>
  <c r="J152" i="38" s="1"/>
  <c r="L152" i="38" s="1"/>
  <c r="N152" i="38" s="1"/>
  <c r="E120" i="38"/>
  <c r="J120" i="38" s="1"/>
  <c r="L120" i="38" s="1"/>
  <c r="N120" i="38" s="1"/>
  <c r="E148" i="38"/>
  <c r="J148" i="38" s="1"/>
  <c r="L148" i="38" s="1"/>
  <c r="N148" i="38" s="1"/>
  <c r="E174" i="38"/>
  <c r="J174" i="38" s="1"/>
  <c r="L174" i="38" s="1"/>
  <c r="N174" i="38" s="1"/>
  <c r="E210" i="38"/>
  <c r="J210" i="38" s="1"/>
  <c r="L210" i="38" s="1"/>
  <c r="N210" i="38" s="1"/>
  <c r="E201" i="38"/>
  <c r="J201" i="38" s="1"/>
  <c r="L201" i="38" s="1"/>
  <c r="N201" i="38" s="1"/>
  <c r="E101" i="38"/>
  <c r="J101" i="38" s="1"/>
  <c r="L101" i="38" s="1"/>
  <c r="N101" i="38" s="1"/>
  <c r="E212" i="38"/>
  <c r="J212" i="38" s="1"/>
  <c r="L212" i="38" s="1"/>
  <c r="N212" i="38" s="1"/>
  <c r="E268" i="38"/>
  <c r="J268" i="38" s="1"/>
  <c r="L268" i="38" s="1"/>
  <c r="N268" i="38" s="1"/>
  <c r="E126" i="38"/>
  <c r="J126" i="38" s="1"/>
  <c r="L126" i="38" s="1"/>
  <c r="N126" i="38" s="1"/>
  <c r="E259" i="38"/>
  <c r="J259" i="38" s="1"/>
  <c r="L259" i="38" s="1"/>
  <c r="N259" i="38" s="1"/>
  <c r="E136" i="38"/>
  <c r="J136" i="38" s="1"/>
  <c r="L136" i="38" s="1"/>
  <c r="N136" i="38" s="1"/>
  <c r="E266" i="38"/>
  <c r="J266" i="38" s="1"/>
  <c r="L266" i="38" s="1"/>
  <c r="N266" i="38" s="1"/>
  <c r="E147" i="38"/>
  <c r="J147" i="38" s="1"/>
  <c r="L147" i="38" s="1"/>
  <c r="N147" i="38" s="1"/>
  <c r="E137" i="38"/>
  <c r="J137" i="38" s="1"/>
  <c r="L137" i="38" s="1"/>
  <c r="N137" i="38" s="1"/>
  <c r="E133" i="38"/>
  <c r="J133" i="38" s="1"/>
  <c r="L133" i="38" s="1"/>
  <c r="N133" i="38" s="1"/>
  <c r="E154" i="38"/>
  <c r="J154" i="38" s="1"/>
  <c r="L154" i="38" s="1"/>
  <c r="N154" i="38" s="1"/>
  <c r="E195" i="38"/>
  <c r="J195" i="38" s="1"/>
  <c r="L195" i="38" s="1"/>
  <c r="N195" i="38" s="1"/>
  <c r="E104" i="38"/>
  <c r="J104" i="38" s="1"/>
  <c r="L104" i="38" s="1"/>
  <c r="N104" i="38" s="1"/>
  <c r="E191" i="38"/>
  <c r="J191" i="38" s="1"/>
  <c r="L191" i="38" s="1"/>
  <c r="N191" i="38" s="1"/>
  <c r="E111" i="38"/>
  <c r="J111" i="38" s="1"/>
  <c r="L111" i="38" s="1"/>
  <c r="N111" i="38" s="1"/>
  <c r="E130" i="38"/>
  <c r="J130" i="38" s="1"/>
  <c r="L130" i="38" s="1"/>
  <c r="N130" i="38" s="1"/>
  <c r="E125" i="38"/>
  <c r="J125" i="38" s="1"/>
  <c r="L125" i="38" s="1"/>
  <c r="N125" i="38" s="1"/>
  <c r="E150" i="38"/>
  <c r="J150" i="38" s="1"/>
  <c r="L150" i="38" s="1"/>
  <c r="N150" i="38" s="1"/>
  <c r="E236" i="38"/>
  <c r="J236" i="38" s="1"/>
  <c r="L236" i="38" s="1"/>
  <c r="N236" i="38" s="1"/>
  <c r="E159" i="38"/>
  <c r="J159" i="38" s="1"/>
  <c r="L159" i="38" s="1"/>
  <c r="N159" i="38" s="1"/>
  <c r="E230" i="38"/>
  <c r="J230" i="38" s="1"/>
  <c r="L230" i="38" s="1"/>
  <c r="N230" i="38" s="1"/>
  <c r="E257" i="38"/>
  <c r="J257" i="38" s="1"/>
  <c r="L257" i="38" s="1"/>
  <c r="N257" i="38" s="1"/>
  <c r="E228" i="38"/>
  <c r="J228" i="38" s="1"/>
  <c r="L228" i="38" s="1"/>
  <c r="N228" i="38" s="1"/>
  <c r="E123" i="38"/>
  <c r="J123" i="38" s="1"/>
  <c r="L123" i="38" s="1"/>
  <c r="N123" i="38" s="1"/>
  <c r="E135" i="38"/>
  <c r="J135" i="38" s="1"/>
  <c r="L135" i="38" s="1"/>
  <c r="N135" i="38" s="1"/>
  <c r="E128" i="38"/>
  <c r="J128" i="38" s="1"/>
  <c r="L128" i="38" s="1"/>
  <c r="N128" i="38" s="1"/>
  <c r="E198" i="38"/>
  <c r="J198" i="38" s="1"/>
  <c r="L198" i="38" s="1"/>
  <c r="N198" i="38" s="1"/>
  <c r="E225" i="38"/>
  <c r="J225" i="38" s="1"/>
  <c r="L225" i="38" s="1"/>
  <c r="N225" i="38" s="1"/>
  <c r="E108" i="38"/>
  <c r="J108" i="38" s="1"/>
  <c r="L108" i="38" s="1"/>
  <c r="N108" i="38" s="1"/>
  <c r="E177" i="38"/>
  <c r="J177" i="38" s="1"/>
  <c r="L177" i="38" s="1"/>
  <c r="N177" i="38" s="1"/>
  <c r="E134" i="38"/>
  <c r="J134" i="38" s="1"/>
  <c r="L134" i="38" s="1"/>
  <c r="N134" i="38" s="1"/>
  <c r="E248" i="38"/>
  <c r="J248" i="38" s="1"/>
  <c r="L248" i="38" s="1"/>
  <c r="N248" i="38" s="1"/>
  <c r="E187" i="38"/>
  <c r="J187" i="38" s="1"/>
  <c r="L187" i="38" s="1"/>
  <c r="N187" i="38" s="1"/>
  <c r="E162" i="38"/>
  <c r="J162" i="38" s="1"/>
  <c r="L162" i="38" s="1"/>
  <c r="N162" i="38" s="1"/>
  <c r="E246" i="38"/>
  <c r="J246" i="38" s="1"/>
  <c r="L246" i="38" s="1"/>
  <c r="N246" i="38" s="1"/>
  <c r="E114" i="38"/>
  <c r="J114" i="38" s="1"/>
  <c r="L114" i="38" s="1"/>
  <c r="N114" i="38" s="1"/>
  <c r="E106" i="38"/>
  <c r="J106" i="38" s="1"/>
  <c r="L106" i="38" s="1"/>
  <c r="N106" i="38" s="1"/>
  <c r="E115" i="38"/>
  <c r="J115" i="38" s="1"/>
  <c r="L115" i="38" s="1"/>
  <c r="N115" i="38" s="1"/>
  <c r="E193" i="38"/>
  <c r="J193" i="38" s="1"/>
  <c r="L193" i="38" s="1"/>
  <c r="N193" i="38" s="1"/>
  <c r="E166" i="38"/>
  <c r="J166" i="38" s="1"/>
  <c r="L166" i="38" s="1"/>
  <c r="N166" i="38" s="1"/>
  <c r="J89" i="35"/>
  <c r="I40" i="41" s="1"/>
  <c r="E140" i="8"/>
  <c r="J140" i="8" s="1"/>
  <c r="L140" i="8" s="1"/>
  <c r="N140" i="8" s="1"/>
  <c r="E220" i="8"/>
  <c r="J220" i="8" s="1"/>
  <c r="L220" i="8" s="1"/>
  <c r="N220" i="8" s="1"/>
  <c r="E252" i="8"/>
  <c r="J252" i="8" s="1"/>
  <c r="L252" i="8" s="1"/>
  <c r="N252" i="8" s="1"/>
  <c r="E137" i="8"/>
  <c r="J137" i="8" s="1"/>
  <c r="L137" i="8" s="1"/>
  <c r="N137" i="8" s="1"/>
  <c r="E238" i="8"/>
  <c r="J238" i="8" s="1"/>
  <c r="L238" i="8" s="1"/>
  <c r="N238" i="8" s="1"/>
  <c r="E172" i="8"/>
  <c r="J172" i="8" s="1"/>
  <c r="L172" i="8" s="1"/>
  <c r="N172" i="8" s="1"/>
  <c r="E262" i="8"/>
  <c r="J262" i="8" s="1"/>
  <c r="L262" i="8" s="1"/>
  <c r="N262" i="8" s="1"/>
  <c r="E162" i="8"/>
  <c r="J162" i="8" s="1"/>
  <c r="L162" i="8" s="1"/>
  <c r="N162" i="8" s="1"/>
  <c r="E234" i="8"/>
  <c r="J234" i="8" s="1"/>
  <c r="L234" i="8" s="1"/>
  <c r="N234" i="8" s="1"/>
  <c r="E204" i="8"/>
  <c r="J204" i="8" s="1"/>
  <c r="L204" i="8" s="1"/>
  <c r="N204" i="8" s="1"/>
  <c r="E175" i="8"/>
  <c r="J175" i="8" s="1"/>
  <c r="L175" i="8" s="1"/>
  <c r="N175" i="8" s="1"/>
  <c r="E185" i="8"/>
  <c r="J185" i="8" s="1"/>
  <c r="L185" i="8" s="1"/>
  <c r="N185" i="8" s="1"/>
  <c r="E123" i="8"/>
  <c r="J123" i="8" s="1"/>
  <c r="L123" i="8" s="1"/>
  <c r="N123" i="8" s="1"/>
  <c r="E213" i="8"/>
  <c r="J213" i="8" s="1"/>
  <c r="L213" i="8" s="1"/>
  <c r="N213" i="8" s="1"/>
  <c r="E199" i="8"/>
  <c r="J199" i="8" s="1"/>
  <c r="L199" i="8" s="1"/>
  <c r="N199" i="8" s="1"/>
  <c r="E232" i="8"/>
  <c r="J232" i="8" s="1"/>
  <c r="L232" i="8" s="1"/>
  <c r="N232" i="8" s="1"/>
  <c r="E259" i="8"/>
  <c r="J259" i="8" s="1"/>
  <c r="L259" i="8" s="1"/>
  <c r="N259" i="8" s="1"/>
  <c r="E116" i="8"/>
  <c r="J116" i="8" s="1"/>
  <c r="L116" i="8" s="1"/>
  <c r="N116" i="8" s="1"/>
  <c r="E150" i="8"/>
  <c r="J150" i="8" s="1"/>
  <c r="L150" i="8" s="1"/>
  <c r="N150" i="8" s="1"/>
  <c r="E120" i="8"/>
  <c r="J120" i="8" s="1"/>
  <c r="L120" i="8" s="1"/>
  <c r="N120" i="8" s="1"/>
  <c r="E146" i="8"/>
  <c r="J146" i="8" s="1"/>
  <c r="L146" i="8" s="1"/>
  <c r="N146" i="8" s="1"/>
  <c r="E161" i="8"/>
  <c r="J161" i="8" s="1"/>
  <c r="L161" i="8" s="1"/>
  <c r="N161" i="8" s="1"/>
  <c r="E133" i="8"/>
  <c r="J133" i="8" s="1"/>
  <c r="L133" i="8" s="1"/>
  <c r="N133" i="8" s="1"/>
  <c r="E151" i="8"/>
  <c r="J151" i="8" s="1"/>
  <c r="L151" i="8" s="1"/>
  <c r="N151" i="8" s="1"/>
  <c r="E159" i="8"/>
  <c r="J159" i="8" s="1"/>
  <c r="L159" i="8" s="1"/>
  <c r="N159" i="8" s="1"/>
  <c r="E143" i="8"/>
  <c r="J143" i="8" s="1"/>
  <c r="L143" i="8" s="1"/>
  <c r="N143" i="8" s="1"/>
  <c r="E206" i="8"/>
  <c r="J206" i="8" s="1"/>
  <c r="L206" i="8" s="1"/>
  <c r="N206" i="8" s="1"/>
  <c r="E176" i="8"/>
  <c r="J176" i="8" s="1"/>
  <c r="L176" i="8" s="1"/>
  <c r="N176" i="8" s="1"/>
  <c r="E230" i="8"/>
  <c r="J230" i="8" s="1"/>
  <c r="L230" i="8" s="1"/>
  <c r="N230" i="8" s="1"/>
  <c r="E164" i="8"/>
  <c r="J164" i="8" s="1"/>
  <c r="L164" i="8" s="1"/>
  <c r="N164" i="8" s="1"/>
  <c r="E202" i="8"/>
  <c r="J202" i="8" s="1"/>
  <c r="L202" i="8" s="1"/>
  <c r="N202" i="8" s="1"/>
  <c r="E208" i="8"/>
  <c r="J208" i="8" s="1"/>
  <c r="L208" i="8" s="1"/>
  <c r="N208" i="8" s="1"/>
  <c r="E236" i="8"/>
  <c r="J236" i="8" s="1"/>
  <c r="L236" i="8" s="1"/>
  <c r="N236" i="8" s="1"/>
  <c r="E258" i="8"/>
  <c r="J258" i="8" s="1"/>
  <c r="L258" i="8" s="1"/>
  <c r="N258" i="8" s="1"/>
  <c r="E268" i="8"/>
  <c r="J268" i="8" s="1"/>
  <c r="L268" i="8" s="1"/>
  <c r="N268" i="8" s="1"/>
  <c r="E181" i="8"/>
  <c r="J181" i="8" s="1"/>
  <c r="L181" i="8" s="1"/>
  <c r="N181" i="8" s="1"/>
  <c r="E167" i="8"/>
  <c r="J167" i="8" s="1"/>
  <c r="L167" i="8" s="1"/>
  <c r="N167" i="8" s="1"/>
  <c r="E241" i="8"/>
  <c r="J241" i="8" s="1"/>
  <c r="L241" i="8" s="1"/>
  <c r="N241" i="8" s="1"/>
  <c r="E227" i="8"/>
  <c r="J227" i="8" s="1"/>
  <c r="L227" i="8" s="1"/>
  <c r="N227" i="8" s="1"/>
  <c r="E260" i="8"/>
  <c r="J260" i="8" s="1"/>
  <c r="L260" i="8" s="1"/>
  <c r="N260" i="8" s="1"/>
  <c r="E255" i="8"/>
  <c r="J255" i="8" s="1"/>
  <c r="L255" i="8" s="1"/>
  <c r="N255" i="8" s="1"/>
  <c r="E265" i="8"/>
  <c r="J265" i="8" s="1"/>
  <c r="L265" i="8" s="1"/>
  <c r="N265" i="8" s="1"/>
  <c r="E251" i="8"/>
  <c r="J251" i="8" s="1"/>
  <c r="L251" i="8" s="1"/>
  <c r="N251" i="8" s="1"/>
  <c r="E110" i="8"/>
  <c r="J110" i="8" s="1"/>
  <c r="L110" i="8" s="1"/>
  <c r="N110" i="8" s="1"/>
  <c r="E109" i="8"/>
  <c r="J109" i="8" s="1"/>
  <c r="L109" i="8" s="1"/>
  <c r="N109" i="8" s="1"/>
  <c r="E125" i="8"/>
  <c r="J125" i="8" s="1"/>
  <c r="L125" i="8" s="1"/>
  <c r="N125" i="8" s="1"/>
  <c r="E117" i="8"/>
  <c r="J117" i="8" s="1"/>
  <c r="L117" i="8" s="1"/>
  <c r="N117" i="8" s="1"/>
  <c r="E124" i="8"/>
  <c r="J124" i="8" s="1"/>
  <c r="L124" i="8" s="1"/>
  <c r="N124" i="8" s="1"/>
  <c r="E174" i="8"/>
  <c r="J174" i="8" s="1"/>
  <c r="L174" i="8" s="1"/>
  <c r="N174" i="8" s="1"/>
  <c r="E118" i="8"/>
  <c r="J118" i="8" s="1"/>
  <c r="L118" i="8" s="1"/>
  <c r="N118" i="8" s="1"/>
  <c r="E166" i="8"/>
  <c r="J166" i="8" s="1"/>
  <c r="L166" i="8" s="1"/>
  <c r="N166" i="8" s="1"/>
  <c r="E128" i="8"/>
  <c r="J128" i="8" s="1"/>
  <c r="L128" i="8" s="1"/>
  <c r="N128" i="8" s="1"/>
  <c r="E170" i="8"/>
  <c r="J170" i="8" s="1"/>
  <c r="L170" i="8" s="1"/>
  <c r="N170" i="8" s="1"/>
  <c r="E122" i="8"/>
  <c r="J122" i="8" s="1"/>
  <c r="L122" i="8" s="1"/>
  <c r="N122" i="8" s="1"/>
  <c r="E244" i="8"/>
  <c r="J244" i="8" s="1"/>
  <c r="L244" i="8" s="1"/>
  <c r="N244" i="8" s="1"/>
  <c r="E226" i="8"/>
  <c r="J226" i="8" s="1"/>
  <c r="L226" i="8" s="1"/>
  <c r="N226" i="8" s="1"/>
  <c r="E98" i="8"/>
  <c r="J98" i="8" s="1"/>
  <c r="L98" i="8" s="1"/>
  <c r="N98" i="8" s="1"/>
  <c r="E254" i="8"/>
  <c r="J254" i="8" s="1"/>
  <c r="L254" i="8" s="1"/>
  <c r="N254" i="8" s="1"/>
  <c r="E127" i="8"/>
  <c r="J127" i="8" s="1"/>
  <c r="L127" i="8" s="1"/>
  <c r="N127" i="8" s="1"/>
  <c r="E209" i="8"/>
  <c r="J209" i="8" s="1"/>
  <c r="L209" i="8" s="1"/>
  <c r="N209" i="8" s="1"/>
  <c r="E195" i="8"/>
  <c r="J195" i="8" s="1"/>
  <c r="L195" i="8" s="1"/>
  <c r="N195" i="8" s="1"/>
  <c r="E237" i="8"/>
  <c r="J237" i="8" s="1"/>
  <c r="L237" i="8" s="1"/>
  <c r="N237" i="8" s="1"/>
  <c r="E223" i="8"/>
  <c r="J223" i="8" s="1"/>
  <c r="L223" i="8" s="1"/>
  <c r="N223" i="8" s="1"/>
  <c r="E233" i="8"/>
  <c r="J233" i="8" s="1"/>
  <c r="L233" i="8" s="1"/>
  <c r="N233" i="8" s="1"/>
  <c r="E219" i="8"/>
  <c r="J219" i="8" s="1"/>
  <c r="L219" i="8" s="1"/>
  <c r="N219" i="8" s="1"/>
  <c r="E136" i="8"/>
  <c r="J136" i="8" s="1"/>
  <c r="L136" i="8" s="1"/>
  <c r="N136" i="8" s="1"/>
  <c r="E184" i="8"/>
  <c r="J184" i="8" s="1"/>
  <c r="L184" i="8" s="1"/>
  <c r="N184" i="8" s="1"/>
  <c r="E108" i="8"/>
  <c r="J108" i="8" s="1"/>
  <c r="L108" i="8" s="1"/>
  <c r="N108" i="8" s="1"/>
  <c r="E104" i="8"/>
  <c r="J104" i="8" s="1"/>
  <c r="L104" i="8" s="1"/>
  <c r="N104" i="8" s="1"/>
  <c r="E135" i="8"/>
  <c r="J135" i="8" s="1"/>
  <c r="L135" i="8" s="1"/>
  <c r="N135" i="8" s="1"/>
  <c r="E142" i="8"/>
  <c r="J142" i="8" s="1"/>
  <c r="L142" i="8" s="1"/>
  <c r="N142" i="8" s="1"/>
  <c r="E180" i="8"/>
  <c r="J180" i="8" s="1"/>
  <c r="L180" i="8" s="1"/>
  <c r="N180" i="8" s="1"/>
  <c r="E134" i="8"/>
  <c r="J134" i="8" s="1"/>
  <c r="L134" i="8" s="1"/>
  <c r="N134" i="8" s="1"/>
  <c r="E153" i="8"/>
  <c r="J153" i="8" s="1"/>
  <c r="L153" i="8" s="1"/>
  <c r="N153" i="8" s="1"/>
  <c r="E138" i="8"/>
  <c r="J138" i="8" s="1"/>
  <c r="L138" i="8" s="1"/>
  <c r="N138" i="8" s="1"/>
  <c r="E212" i="8"/>
  <c r="J212" i="8" s="1"/>
  <c r="L212" i="8" s="1"/>
  <c r="N212" i="8" s="1"/>
  <c r="E224" i="8"/>
  <c r="J224" i="8" s="1"/>
  <c r="L224" i="8" s="1"/>
  <c r="N224" i="8" s="1"/>
  <c r="E194" i="8"/>
  <c r="J194" i="8" s="1"/>
  <c r="L194" i="8" s="1"/>
  <c r="N194" i="8" s="1"/>
  <c r="E130" i="8"/>
  <c r="J130" i="8" s="1"/>
  <c r="L130" i="8" s="1"/>
  <c r="N130" i="8" s="1"/>
  <c r="E222" i="8"/>
  <c r="J222" i="8" s="1"/>
  <c r="L222" i="8" s="1"/>
  <c r="N222" i="8" s="1"/>
  <c r="J95" i="8"/>
  <c r="L95" i="8" s="1"/>
  <c r="N95" i="8" s="1"/>
  <c r="E177" i="8"/>
  <c r="J177" i="8" s="1"/>
  <c r="L177" i="8" s="1"/>
  <c r="N177" i="8" s="1"/>
  <c r="E99" i="8"/>
  <c r="J99" i="8" s="1"/>
  <c r="L99" i="8" s="1"/>
  <c r="N99" i="8" s="1"/>
  <c r="E205" i="8"/>
  <c r="J205" i="8" s="1"/>
  <c r="L205" i="8" s="1"/>
  <c r="N205" i="8" s="1"/>
  <c r="E191" i="8"/>
  <c r="J191" i="8" s="1"/>
  <c r="L191" i="8" s="1"/>
  <c r="N191" i="8" s="1"/>
  <c r="E201" i="8"/>
  <c r="J201" i="8" s="1"/>
  <c r="L201" i="8" s="1"/>
  <c r="N201" i="8" s="1"/>
  <c r="E187" i="8"/>
  <c r="J187" i="8" s="1"/>
  <c r="L187" i="8" s="1"/>
  <c r="N187" i="8" s="1"/>
  <c r="E157" i="8"/>
  <c r="J157" i="8" s="1"/>
  <c r="L157" i="8" s="1"/>
  <c r="N157" i="8" s="1"/>
  <c r="E121" i="8"/>
  <c r="J121" i="8" s="1"/>
  <c r="L121" i="8" s="1"/>
  <c r="N121" i="8" s="1"/>
  <c r="E248" i="8"/>
  <c r="J248" i="8" s="1"/>
  <c r="L248" i="8" s="1"/>
  <c r="N248" i="8" s="1"/>
  <c r="E261" i="8"/>
  <c r="J261" i="8" s="1"/>
  <c r="L261" i="8" s="1"/>
  <c r="N261" i="8" s="1"/>
  <c r="E247" i="8"/>
  <c r="J247" i="8" s="1"/>
  <c r="L247" i="8" s="1"/>
  <c r="N247" i="8" s="1"/>
  <c r="E192" i="8"/>
  <c r="J192" i="8" s="1"/>
  <c r="L192" i="8" s="1"/>
  <c r="N192" i="8" s="1"/>
  <c r="E207" i="8"/>
  <c r="J207" i="8" s="1"/>
  <c r="L207" i="8" s="1"/>
  <c r="N207" i="8" s="1"/>
  <c r="E257" i="8"/>
  <c r="J257" i="8" s="1"/>
  <c r="L257" i="8" s="1"/>
  <c r="N257" i="8" s="1"/>
  <c r="E243" i="8"/>
  <c r="J243" i="8" s="1"/>
  <c r="L243" i="8" s="1"/>
  <c r="N243" i="8" s="1"/>
  <c r="E160" i="8"/>
  <c r="J160" i="8" s="1"/>
  <c r="L160" i="8" s="1"/>
  <c r="N160" i="8" s="1"/>
  <c r="E139" i="8"/>
  <c r="J139" i="8" s="1"/>
  <c r="L139" i="8" s="1"/>
  <c r="N139" i="8" s="1"/>
  <c r="E267" i="8"/>
  <c r="J267" i="8" s="1"/>
  <c r="L267" i="8" s="1"/>
  <c r="N267" i="8" s="1"/>
  <c r="E256" i="8"/>
  <c r="J256" i="8" s="1"/>
  <c r="L256" i="8" s="1"/>
  <c r="N256" i="8" s="1"/>
  <c r="E190" i="8"/>
  <c r="J190" i="8" s="1"/>
  <c r="L190" i="8" s="1"/>
  <c r="N190" i="8" s="1"/>
  <c r="E102" i="8"/>
  <c r="J102" i="8" s="1"/>
  <c r="L102" i="8" s="1"/>
  <c r="N102" i="8" s="1"/>
  <c r="E250" i="8"/>
  <c r="J250" i="8" s="1"/>
  <c r="L250" i="8" s="1"/>
  <c r="N250" i="8" s="1"/>
  <c r="E131" i="8"/>
  <c r="J131" i="8" s="1"/>
  <c r="L131" i="8" s="1"/>
  <c r="N131" i="8" s="1"/>
  <c r="E173" i="8"/>
  <c r="J173" i="8" s="1"/>
  <c r="L173" i="8" s="1"/>
  <c r="N173" i="8" s="1"/>
  <c r="E103" i="8"/>
  <c r="J103" i="8" s="1"/>
  <c r="L103" i="8" s="1"/>
  <c r="N103" i="8" s="1"/>
  <c r="E169" i="8"/>
  <c r="J169" i="8" s="1"/>
  <c r="L169" i="8" s="1"/>
  <c r="N169" i="8" s="1"/>
  <c r="E107" i="8"/>
  <c r="J107" i="8" s="1"/>
  <c r="L107" i="8" s="1"/>
  <c r="N107" i="8" s="1"/>
  <c r="E264" i="8"/>
  <c r="J264" i="8" s="1"/>
  <c r="L264" i="8" s="1"/>
  <c r="N264" i="8" s="1"/>
  <c r="E129" i="8"/>
  <c r="J129" i="8" s="1"/>
  <c r="L129" i="8" s="1"/>
  <c r="N129" i="8" s="1"/>
  <c r="E101" i="8"/>
  <c r="J101" i="8" s="1"/>
  <c r="L101" i="8" s="1"/>
  <c r="N101" i="8" s="1"/>
  <c r="E113" i="8"/>
  <c r="J113" i="8" s="1"/>
  <c r="L113" i="8" s="1"/>
  <c r="N113" i="8" s="1"/>
  <c r="E229" i="8"/>
  <c r="J229" i="8" s="1"/>
  <c r="L229" i="8" s="1"/>
  <c r="N229" i="8" s="1"/>
  <c r="E215" i="8"/>
  <c r="J215" i="8" s="1"/>
  <c r="L215" i="8" s="1"/>
  <c r="N215" i="8" s="1"/>
  <c r="E132" i="8"/>
  <c r="J132" i="8" s="1"/>
  <c r="L132" i="8" s="1"/>
  <c r="N132" i="8" s="1"/>
  <c r="E119" i="8"/>
  <c r="J119" i="8" s="1"/>
  <c r="L119" i="8" s="1"/>
  <c r="N119" i="8" s="1"/>
  <c r="E225" i="8"/>
  <c r="J225" i="8" s="1"/>
  <c r="L225" i="8" s="1"/>
  <c r="N225" i="8" s="1"/>
  <c r="E211" i="8"/>
  <c r="J211" i="8" s="1"/>
  <c r="L211" i="8" s="1"/>
  <c r="N211" i="8" s="1"/>
  <c r="E189" i="8"/>
  <c r="J189" i="8" s="1"/>
  <c r="L189" i="8" s="1"/>
  <c r="N189" i="8" s="1"/>
  <c r="E168" i="8"/>
  <c r="J168" i="8" s="1"/>
  <c r="L168" i="8" s="1"/>
  <c r="N168" i="8" s="1"/>
  <c r="E235" i="8"/>
  <c r="J235" i="8" s="1"/>
  <c r="L235" i="8" s="1"/>
  <c r="N235" i="8" s="1"/>
  <c r="E196" i="8"/>
  <c r="J196" i="8" s="1"/>
  <c r="L196" i="8" s="1"/>
  <c r="N196" i="8" s="1"/>
  <c r="E158" i="8"/>
  <c r="J158" i="8" s="1"/>
  <c r="L158" i="8" s="1"/>
  <c r="N158" i="8" s="1"/>
  <c r="E141" i="8"/>
  <c r="J141" i="8" s="1"/>
  <c r="L141" i="8" s="1"/>
  <c r="N141" i="8" s="1"/>
  <c r="E218" i="8"/>
  <c r="J218" i="8" s="1"/>
  <c r="L218" i="8" s="1"/>
  <c r="N218" i="8" s="1"/>
  <c r="E145" i="8"/>
  <c r="J145" i="8" s="1"/>
  <c r="L145" i="8" s="1"/>
  <c r="N145" i="8" s="1"/>
  <c r="E246" i="8"/>
  <c r="J246" i="8" s="1"/>
  <c r="L246" i="8" s="1"/>
  <c r="N246" i="8" s="1"/>
  <c r="E149" i="8"/>
  <c r="J149" i="8" s="1"/>
  <c r="L149" i="8" s="1"/>
  <c r="N149" i="8" s="1"/>
  <c r="E242" i="8"/>
  <c r="J242" i="8" s="1"/>
  <c r="L242" i="8" s="1"/>
  <c r="N242" i="8" s="1"/>
  <c r="E156" i="8"/>
  <c r="J156" i="8" s="1"/>
  <c r="L156" i="8" s="1"/>
  <c r="N156" i="8" s="1"/>
  <c r="E188" i="8"/>
  <c r="J188" i="8" s="1"/>
  <c r="L188" i="8" s="1"/>
  <c r="N188" i="8" s="1"/>
  <c r="E105" i="8"/>
  <c r="J105" i="8" s="1"/>
  <c r="L105" i="8" s="1"/>
  <c r="N105" i="8" s="1"/>
  <c r="E216" i="8"/>
  <c r="J216" i="8" s="1"/>
  <c r="L216" i="8" s="1"/>
  <c r="N216" i="8" s="1"/>
  <c r="E97" i="8"/>
  <c r="J97" i="8" s="1"/>
  <c r="L97" i="8" s="1"/>
  <c r="N97" i="8" s="1"/>
  <c r="E197" i="8"/>
  <c r="J197" i="8" s="1"/>
  <c r="L197" i="8" s="1"/>
  <c r="N197" i="8" s="1"/>
  <c r="E183" i="8"/>
  <c r="J183" i="8" s="1"/>
  <c r="L183" i="8" s="1"/>
  <c r="N183" i="8" s="1"/>
  <c r="E253" i="8"/>
  <c r="J253" i="8" s="1"/>
  <c r="L253" i="8" s="1"/>
  <c r="N253" i="8" s="1"/>
  <c r="E240" i="8"/>
  <c r="J240" i="8" s="1"/>
  <c r="L240" i="8" s="1"/>
  <c r="N240" i="8" s="1"/>
  <c r="E193" i="8"/>
  <c r="J193" i="8" s="1"/>
  <c r="L193" i="8" s="1"/>
  <c r="N193" i="8" s="1"/>
  <c r="E179" i="8"/>
  <c r="J179" i="8" s="1"/>
  <c r="L179" i="8" s="1"/>
  <c r="N179" i="8" s="1"/>
  <c r="E198" i="8"/>
  <c r="J198" i="8" s="1"/>
  <c r="L198" i="8" s="1"/>
  <c r="N198" i="8" s="1"/>
  <c r="E249" i="8"/>
  <c r="J249" i="8" s="1"/>
  <c r="L249" i="8" s="1"/>
  <c r="N249" i="8" s="1"/>
  <c r="E203" i="8"/>
  <c r="J203" i="8" s="1"/>
  <c r="L203" i="8" s="1"/>
  <c r="N203" i="8" s="1"/>
  <c r="E200" i="8"/>
  <c r="J200" i="8" s="1"/>
  <c r="L200" i="8" s="1"/>
  <c r="N200" i="8" s="1"/>
  <c r="E263" i="8"/>
  <c r="J263" i="8" s="1"/>
  <c r="L263" i="8" s="1"/>
  <c r="N263" i="8" s="1"/>
  <c r="E112" i="8"/>
  <c r="J112" i="8" s="1"/>
  <c r="L112" i="8" s="1"/>
  <c r="N112" i="8" s="1"/>
  <c r="E186" i="8"/>
  <c r="J186" i="8" s="1"/>
  <c r="L186" i="8" s="1"/>
  <c r="N186" i="8" s="1"/>
  <c r="E106" i="8"/>
  <c r="J106" i="8" s="1"/>
  <c r="L106" i="8" s="1"/>
  <c r="N106" i="8" s="1"/>
  <c r="E214" i="8"/>
  <c r="J214" i="8" s="1"/>
  <c r="L214" i="8" s="1"/>
  <c r="N214" i="8" s="1"/>
  <c r="E152" i="8"/>
  <c r="J152" i="8" s="1"/>
  <c r="L152" i="8" s="1"/>
  <c r="N152" i="8" s="1"/>
  <c r="E210" i="8"/>
  <c r="J210" i="8" s="1"/>
  <c r="L210" i="8" s="1"/>
  <c r="N210" i="8" s="1"/>
  <c r="E163" i="8"/>
  <c r="J163" i="8" s="1"/>
  <c r="L163" i="8" s="1"/>
  <c r="N163" i="8" s="1"/>
  <c r="E111" i="8"/>
  <c r="J111" i="8" s="1"/>
  <c r="L111" i="8" s="1"/>
  <c r="N111" i="8" s="1"/>
  <c r="E245" i="8"/>
  <c r="J245" i="8" s="1"/>
  <c r="L245" i="8" s="1"/>
  <c r="N245" i="8" s="1"/>
  <c r="E114" i="8"/>
  <c r="J114" i="8" s="1"/>
  <c r="L114" i="8" s="1"/>
  <c r="N114" i="8" s="1"/>
  <c r="E221" i="8"/>
  <c r="J221" i="8" s="1"/>
  <c r="L221" i="8" s="1"/>
  <c r="N221" i="8" s="1"/>
  <c r="E231" i="8"/>
  <c r="J231" i="8" s="1"/>
  <c r="L231" i="8" s="1"/>
  <c r="N231" i="8" s="1"/>
  <c r="E126" i="8"/>
  <c r="J126" i="8" s="1"/>
  <c r="L126" i="8" s="1"/>
  <c r="N126" i="8" s="1"/>
  <c r="E228" i="8"/>
  <c r="J228" i="8" s="1"/>
  <c r="L228" i="8" s="1"/>
  <c r="N228" i="8" s="1"/>
  <c r="E147" i="8"/>
  <c r="J147" i="8" s="1"/>
  <c r="L147" i="8" s="1"/>
  <c r="N147" i="8" s="1"/>
  <c r="E266" i="8"/>
  <c r="J266" i="8" s="1"/>
  <c r="L266" i="8" s="1"/>
  <c r="N266" i="8" s="1"/>
  <c r="E154" i="8"/>
  <c r="J154" i="8" s="1"/>
  <c r="L154" i="8" s="1"/>
  <c r="N154" i="8" s="1"/>
  <c r="E96" i="8"/>
  <c r="J96" i="8" s="1"/>
  <c r="L96" i="8" s="1"/>
  <c r="N96" i="8" s="1"/>
  <c r="E115" i="8"/>
  <c r="J115" i="8" s="1"/>
  <c r="L115" i="8" s="1"/>
  <c r="N115" i="8" s="1"/>
  <c r="E148" i="8"/>
  <c r="J148" i="8" s="1"/>
  <c r="L148" i="8" s="1"/>
  <c r="N148" i="8" s="1"/>
  <c r="E144" i="8"/>
  <c r="J144" i="8" s="1"/>
  <c r="L144" i="8" s="1"/>
  <c r="N144" i="8" s="1"/>
  <c r="E239" i="8"/>
  <c r="J239" i="8" s="1"/>
  <c r="L239" i="8" s="1"/>
  <c r="N239" i="8" s="1"/>
  <c r="E182" i="8"/>
  <c r="J182" i="8" s="1"/>
  <c r="L182" i="8" s="1"/>
  <c r="N182" i="8" s="1"/>
  <c r="E100" i="8"/>
  <c r="J100" i="8" s="1"/>
  <c r="L100" i="8" s="1"/>
  <c r="N100" i="8" s="1"/>
  <c r="E165" i="8"/>
  <c r="J165" i="8" s="1"/>
  <c r="L165" i="8" s="1"/>
  <c r="N165" i="8" s="1"/>
  <c r="E217" i="8"/>
  <c r="J217" i="8" s="1"/>
  <c r="L217" i="8" s="1"/>
  <c r="N217" i="8" s="1"/>
  <c r="E171" i="8"/>
  <c r="J171" i="8" s="1"/>
  <c r="L171" i="8" s="1"/>
  <c r="N171" i="8" s="1"/>
  <c r="E178" i="8"/>
  <c r="J178" i="8" s="1"/>
  <c r="L178" i="8" s="1"/>
  <c r="N178" i="8" s="1"/>
  <c r="E155" i="8"/>
  <c r="J155" i="8" s="1"/>
  <c r="L155" i="8" s="1"/>
  <c r="N155" i="8" s="1"/>
  <c r="E208" i="30"/>
  <c r="J208" i="30" s="1"/>
  <c r="L208" i="30" s="1"/>
  <c r="N208" i="30" s="1"/>
  <c r="E184" i="30"/>
  <c r="J184" i="30" s="1"/>
  <c r="L184" i="30" s="1"/>
  <c r="N184" i="30" s="1"/>
  <c r="E259" i="30"/>
  <c r="J259" i="30" s="1"/>
  <c r="L259" i="30" s="1"/>
  <c r="N259" i="30" s="1"/>
  <c r="E264" i="30"/>
  <c r="J264" i="30" s="1"/>
  <c r="L264" i="30" s="1"/>
  <c r="N264" i="30" s="1"/>
  <c r="E254" i="30"/>
  <c r="J254" i="30" s="1"/>
  <c r="L254" i="30" s="1"/>
  <c r="N254" i="30" s="1"/>
  <c r="E126" i="30"/>
  <c r="J126" i="30" s="1"/>
  <c r="L126" i="30" s="1"/>
  <c r="N126" i="30" s="1"/>
  <c r="E175" i="30"/>
  <c r="J175" i="30" s="1"/>
  <c r="L175" i="30" s="1"/>
  <c r="N175" i="30" s="1"/>
  <c r="E149" i="30"/>
  <c r="J149" i="30" s="1"/>
  <c r="L149" i="30" s="1"/>
  <c r="N149" i="30" s="1"/>
  <c r="E142" i="30"/>
  <c r="J142" i="30" s="1"/>
  <c r="L142" i="30" s="1"/>
  <c r="N142" i="30" s="1"/>
  <c r="E166" i="30"/>
  <c r="J166" i="30" s="1"/>
  <c r="L166" i="30" s="1"/>
  <c r="N166" i="30" s="1"/>
  <c r="E115" i="30"/>
  <c r="J115" i="30" s="1"/>
  <c r="L115" i="30" s="1"/>
  <c r="N115" i="30" s="1"/>
  <c r="E233" i="30"/>
  <c r="J233" i="30" s="1"/>
  <c r="L233" i="30" s="1"/>
  <c r="N233" i="30" s="1"/>
  <c r="E219" i="30"/>
  <c r="J219" i="30" s="1"/>
  <c r="L219" i="30" s="1"/>
  <c r="N219" i="30" s="1"/>
  <c r="E128" i="30"/>
  <c r="J128" i="30" s="1"/>
  <c r="L128" i="30" s="1"/>
  <c r="N128" i="30" s="1"/>
  <c r="E192" i="30"/>
  <c r="J192" i="30" s="1"/>
  <c r="L192" i="30" s="1"/>
  <c r="N192" i="30" s="1"/>
  <c r="E252" i="30"/>
  <c r="J252" i="30" s="1"/>
  <c r="L252" i="30" s="1"/>
  <c r="N252" i="30" s="1"/>
  <c r="E174" i="30"/>
  <c r="J174" i="30" s="1"/>
  <c r="L174" i="30" s="1"/>
  <c r="N174" i="30" s="1"/>
  <c r="E100" i="30"/>
  <c r="J100" i="30" s="1"/>
  <c r="L100" i="30" s="1"/>
  <c r="N100" i="30" s="1"/>
  <c r="E150" i="30"/>
  <c r="J150" i="30" s="1"/>
  <c r="L150" i="30" s="1"/>
  <c r="N150" i="30" s="1"/>
  <c r="E99" i="30"/>
  <c r="J99" i="30" s="1"/>
  <c r="L99" i="30" s="1"/>
  <c r="N99" i="30" s="1"/>
  <c r="E242" i="30"/>
  <c r="J242" i="30" s="1"/>
  <c r="L242" i="30" s="1"/>
  <c r="N242" i="30" s="1"/>
  <c r="E127" i="30"/>
  <c r="J127" i="30" s="1"/>
  <c r="L127" i="30" s="1"/>
  <c r="N127" i="30" s="1"/>
  <c r="E187" i="30"/>
  <c r="J187" i="30" s="1"/>
  <c r="L187" i="30" s="1"/>
  <c r="N187" i="30" s="1"/>
  <c r="E241" i="30"/>
  <c r="J241" i="30" s="1"/>
  <c r="L241" i="30" s="1"/>
  <c r="N241" i="30" s="1"/>
  <c r="E227" i="30"/>
  <c r="J227" i="30" s="1"/>
  <c r="L227" i="30" s="1"/>
  <c r="N227" i="30" s="1"/>
  <c r="E240" i="30"/>
  <c r="J240" i="30" s="1"/>
  <c r="L240" i="30" s="1"/>
  <c r="N240" i="30" s="1"/>
  <c r="E158" i="30"/>
  <c r="J158" i="30" s="1"/>
  <c r="L158" i="30" s="1"/>
  <c r="N158" i="30" s="1"/>
  <c r="E257" i="30"/>
  <c r="J257" i="30" s="1"/>
  <c r="L257" i="30" s="1"/>
  <c r="N257" i="30" s="1"/>
  <c r="E103" i="30"/>
  <c r="J103" i="30" s="1"/>
  <c r="L103" i="30" s="1"/>
  <c r="N103" i="30" s="1"/>
  <c r="E206" i="30"/>
  <c r="J206" i="30" s="1"/>
  <c r="L206" i="30" s="1"/>
  <c r="N206" i="30" s="1"/>
  <c r="E199" i="30"/>
  <c r="J199" i="30" s="1"/>
  <c r="L199" i="30" s="1"/>
  <c r="N199" i="30" s="1"/>
  <c r="E255" i="30"/>
  <c r="J255" i="30" s="1"/>
  <c r="L255" i="30" s="1"/>
  <c r="N255" i="30" s="1"/>
  <c r="E124" i="30"/>
  <c r="J124" i="30" s="1"/>
  <c r="L124" i="30" s="1"/>
  <c r="N124" i="30" s="1"/>
  <c r="E201" i="30"/>
  <c r="J201" i="30" s="1"/>
  <c r="L201" i="30" s="1"/>
  <c r="N201" i="30" s="1"/>
  <c r="E163" i="30"/>
  <c r="J163" i="30" s="1"/>
  <c r="L163" i="30" s="1"/>
  <c r="N163" i="30" s="1"/>
  <c r="E204" i="30"/>
  <c r="J204" i="30" s="1"/>
  <c r="L204" i="30" s="1"/>
  <c r="N204" i="30" s="1"/>
  <c r="E248" i="30"/>
  <c r="J248" i="30" s="1"/>
  <c r="L248" i="30" s="1"/>
  <c r="N248" i="30" s="1"/>
  <c r="E135" i="30"/>
  <c r="J135" i="30" s="1"/>
  <c r="L135" i="30" s="1"/>
  <c r="N135" i="30" s="1"/>
  <c r="E188" i="30"/>
  <c r="J188" i="30" s="1"/>
  <c r="L188" i="30" s="1"/>
  <c r="N188" i="30" s="1"/>
  <c r="E209" i="30"/>
  <c r="J209" i="30" s="1"/>
  <c r="L209" i="30" s="1"/>
  <c r="N209" i="30" s="1"/>
  <c r="E195" i="30"/>
  <c r="J195" i="30" s="1"/>
  <c r="L195" i="30" s="1"/>
  <c r="N195" i="30" s="1"/>
  <c r="E120" i="30"/>
  <c r="J120" i="30" s="1"/>
  <c r="L120" i="30" s="1"/>
  <c r="N120" i="30" s="1"/>
  <c r="E247" i="30"/>
  <c r="J247" i="30" s="1"/>
  <c r="L247" i="30" s="1"/>
  <c r="N247" i="30" s="1"/>
  <c r="E225" i="30"/>
  <c r="J225" i="30" s="1"/>
  <c r="L225" i="30" s="1"/>
  <c r="N225" i="30" s="1"/>
  <c r="E104" i="30"/>
  <c r="J104" i="30" s="1"/>
  <c r="L104" i="30" s="1"/>
  <c r="N104" i="30" s="1"/>
  <c r="E263" i="30"/>
  <c r="J263" i="30" s="1"/>
  <c r="L263" i="30" s="1"/>
  <c r="N263" i="30" s="1"/>
  <c r="E237" i="30"/>
  <c r="J237" i="30" s="1"/>
  <c r="L237" i="30" s="1"/>
  <c r="N237" i="30" s="1"/>
  <c r="E223" i="30"/>
  <c r="J223" i="30" s="1"/>
  <c r="L223" i="30" s="1"/>
  <c r="N223" i="30" s="1"/>
  <c r="E171" i="30"/>
  <c r="J171" i="30" s="1"/>
  <c r="L171" i="30" s="1"/>
  <c r="N171" i="30" s="1"/>
  <c r="E169" i="30"/>
  <c r="J169" i="30" s="1"/>
  <c r="L169" i="30" s="1"/>
  <c r="N169" i="30" s="1"/>
  <c r="E125" i="30"/>
  <c r="J125" i="30" s="1"/>
  <c r="L125" i="30" s="1"/>
  <c r="N125" i="30" s="1"/>
  <c r="E122" i="30"/>
  <c r="J122" i="30" s="1"/>
  <c r="L122" i="30" s="1"/>
  <c r="N122" i="30" s="1"/>
  <c r="E232" i="30"/>
  <c r="J232" i="30" s="1"/>
  <c r="L232" i="30" s="1"/>
  <c r="N232" i="30" s="1"/>
  <c r="E136" i="30"/>
  <c r="J136" i="30" s="1"/>
  <c r="L136" i="30" s="1"/>
  <c r="N136" i="30" s="1"/>
  <c r="E137" i="30"/>
  <c r="J137" i="30" s="1"/>
  <c r="L137" i="30" s="1"/>
  <c r="N137" i="30" s="1"/>
  <c r="E221" i="30"/>
  <c r="J221" i="30" s="1"/>
  <c r="L221" i="30" s="1"/>
  <c r="N221" i="30" s="1"/>
  <c r="E200" i="30"/>
  <c r="J200" i="30" s="1"/>
  <c r="L200" i="30" s="1"/>
  <c r="N200" i="30" s="1"/>
  <c r="E140" i="30"/>
  <c r="J140" i="30" s="1"/>
  <c r="L140" i="30" s="1"/>
  <c r="N140" i="30" s="1"/>
  <c r="E178" i="30"/>
  <c r="J178" i="30" s="1"/>
  <c r="L178" i="30" s="1"/>
  <c r="N178" i="30" s="1"/>
  <c r="E167" i="30"/>
  <c r="J167" i="30" s="1"/>
  <c r="L167" i="30" s="1"/>
  <c r="N167" i="30" s="1"/>
  <c r="E191" i="30"/>
  <c r="J191" i="30" s="1"/>
  <c r="L191" i="30" s="1"/>
  <c r="N191" i="30" s="1"/>
  <c r="E177" i="30"/>
  <c r="J177" i="30" s="1"/>
  <c r="L177" i="30" s="1"/>
  <c r="N177" i="30" s="1"/>
  <c r="E133" i="30"/>
  <c r="J133" i="30" s="1"/>
  <c r="L133" i="30" s="1"/>
  <c r="N133" i="30" s="1"/>
  <c r="E156" i="30"/>
  <c r="J156" i="30" s="1"/>
  <c r="L156" i="30" s="1"/>
  <c r="N156" i="30" s="1"/>
  <c r="E155" i="30"/>
  <c r="J155" i="30" s="1"/>
  <c r="L155" i="30" s="1"/>
  <c r="N155" i="30" s="1"/>
  <c r="E193" i="30"/>
  <c r="J193" i="30" s="1"/>
  <c r="L193" i="30" s="1"/>
  <c r="N193" i="30" s="1"/>
  <c r="E98" i="30"/>
  <c r="J98" i="30" s="1"/>
  <c r="L98" i="30" s="1"/>
  <c r="N98" i="30" s="1"/>
  <c r="E168" i="30"/>
  <c r="J168" i="30" s="1"/>
  <c r="L168" i="30" s="1"/>
  <c r="N168" i="30" s="1"/>
  <c r="E205" i="30"/>
  <c r="J205" i="30" s="1"/>
  <c r="L205" i="30" s="1"/>
  <c r="N205" i="30" s="1"/>
  <c r="E180" i="30"/>
  <c r="J180" i="30" s="1"/>
  <c r="L180" i="30" s="1"/>
  <c r="N180" i="30" s="1"/>
  <c r="E118" i="30"/>
  <c r="J118" i="30" s="1"/>
  <c r="L118" i="30" s="1"/>
  <c r="N118" i="30" s="1"/>
  <c r="E258" i="30"/>
  <c r="J258" i="30" s="1"/>
  <c r="L258" i="30" s="1"/>
  <c r="N258" i="30" s="1"/>
  <c r="E268" i="30"/>
  <c r="J268" i="30" s="1"/>
  <c r="L268" i="30" s="1"/>
  <c r="N268" i="30" s="1"/>
  <c r="E224" i="30"/>
  <c r="J224" i="30" s="1"/>
  <c r="L224" i="30" s="1"/>
  <c r="N224" i="30" s="1"/>
  <c r="E161" i="30"/>
  <c r="J161" i="30" s="1"/>
  <c r="L161" i="30" s="1"/>
  <c r="N161" i="30" s="1"/>
  <c r="E130" i="30"/>
  <c r="J130" i="30" s="1"/>
  <c r="L130" i="30" s="1"/>
  <c r="N130" i="30" s="1"/>
  <c r="E228" i="30"/>
  <c r="J228" i="30" s="1"/>
  <c r="L228" i="30" s="1"/>
  <c r="N228" i="30" s="1"/>
  <c r="E189" i="30"/>
  <c r="J189" i="30" s="1"/>
  <c r="L189" i="30" s="1"/>
  <c r="N189" i="30" s="1"/>
  <c r="E145" i="30"/>
  <c r="J145" i="30" s="1"/>
  <c r="L145" i="30" s="1"/>
  <c r="N145" i="30" s="1"/>
  <c r="E102" i="30"/>
  <c r="J102" i="30" s="1"/>
  <c r="L102" i="30" s="1"/>
  <c r="N102" i="30" s="1"/>
  <c r="E267" i="30"/>
  <c r="J267" i="30" s="1"/>
  <c r="L267" i="30" s="1"/>
  <c r="N267" i="30" s="1"/>
  <c r="E112" i="30"/>
  <c r="J112" i="30" s="1"/>
  <c r="L112" i="30" s="1"/>
  <c r="N112" i="30" s="1"/>
  <c r="E151" i="30"/>
  <c r="J151" i="30" s="1"/>
  <c r="L151" i="30" s="1"/>
  <c r="N151" i="30" s="1"/>
  <c r="E266" i="30"/>
  <c r="J266" i="30" s="1"/>
  <c r="L266" i="30" s="1"/>
  <c r="N266" i="30" s="1"/>
  <c r="E101" i="30"/>
  <c r="J101" i="30" s="1"/>
  <c r="L101" i="30" s="1"/>
  <c r="N101" i="30" s="1"/>
  <c r="E114" i="30"/>
  <c r="J114" i="30" s="1"/>
  <c r="L114" i="30" s="1"/>
  <c r="N114" i="30" s="1"/>
  <c r="E260" i="30"/>
  <c r="J260" i="30" s="1"/>
  <c r="L260" i="30" s="1"/>
  <c r="N260" i="30" s="1"/>
  <c r="E250" i="30"/>
  <c r="J250" i="30" s="1"/>
  <c r="L250" i="30" s="1"/>
  <c r="N250" i="30" s="1"/>
  <c r="E249" i="30"/>
  <c r="J249" i="30" s="1"/>
  <c r="L249" i="30" s="1"/>
  <c r="N249" i="30" s="1"/>
  <c r="E105" i="30"/>
  <c r="J105" i="30" s="1"/>
  <c r="L105" i="30" s="1"/>
  <c r="N105" i="30" s="1"/>
  <c r="E173" i="30"/>
  <c r="J173" i="30" s="1"/>
  <c r="L173" i="30" s="1"/>
  <c r="N173" i="30" s="1"/>
  <c r="E129" i="30"/>
  <c r="J129" i="30" s="1"/>
  <c r="L129" i="30" s="1"/>
  <c r="N129" i="30" s="1"/>
  <c r="E159" i="30"/>
  <c r="J159" i="30" s="1"/>
  <c r="L159" i="30" s="1"/>
  <c r="N159" i="30" s="1"/>
  <c r="E226" i="30"/>
  <c r="J226" i="30" s="1"/>
  <c r="L226" i="30" s="1"/>
  <c r="N226" i="30" s="1"/>
  <c r="E207" i="30"/>
  <c r="J207" i="30" s="1"/>
  <c r="L207" i="30" s="1"/>
  <c r="N207" i="30" s="1"/>
  <c r="E165" i="30"/>
  <c r="J165" i="30" s="1"/>
  <c r="L165" i="30" s="1"/>
  <c r="N165" i="30" s="1"/>
  <c r="E218" i="30"/>
  <c r="J218" i="30" s="1"/>
  <c r="L218" i="30" s="1"/>
  <c r="N218" i="30" s="1"/>
  <c r="E109" i="30"/>
  <c r="J109" i="30" s="1"/>
  <c r="L109" i="30" s="1"/>
  <c r="N109" i="30" s="1"/>
  <c r="E203" i="30"/>
  <c r="J203" i="30" s="1"/>
  <c r="L203" i="30" s="1"/>
  <c r="N203" i="30" s="1"/>
  <c r="E157" i="30"/>
  <c r="J157" i="30" s="1"/>
  <c r="L157" i="30" s="1"/>
  <c r="N157" i="30" s="1"/>
  <c r="E113" i="30"/>
  <c r="J113" i="30" s="1"/>
  <c r="L113" i="30" s="1"/>
  <c r="N113" i="30" s="1"/>
  <c r="E134" i="30"/>
  <c r="J134" i="30" s="1"/>
  <c r="L134" i="30" s="1"/>
  <c r="N134" i="30" s="1"/>
  <c r="E235" i="30"/>
  <c r="J235" i="30" s="1"/>
  <c r="L235" i="30" s="1"/>
  <c r="N235" i="30" s="1"/>
  <c r="E106" i="30"/>
  <c r="J106" i="30" s="1"/>
  <c r="L106" i="30" s="1"/>
  <c r="N106" i="30" s="1"/>
  <c r="E216" i="30"/>
  <c r="J216" i="30" s="1"/>
  <c r="L216" i="30" s="1"/>
  <c r="N216" i="30" s="1"/>
  <c r="E119" i="30"/>
  <c r="J119" i="30" s="1"/>
  <c r="L119" i="30" s="1"/>
  <c r="N119" i="30" s="1"/>
  <c r="E211" i="30"/>
  <c r="J211" i="30" s="1"/>
  <c r="L211" i="30" s="1"/>
  <c r="N211" i="30" s="1"/>
  <c r="E262" i="30"/>
  <c r="J262" i="30" s="1"/>
  <c r="L262" i="30" s="1"/>
  <c r="N262" i="30" s="1"/>
  <c r="E265" i="30"/>
  <c r="J265" i="30" s="1"/>
  <c r="L265" i="30" s="1"/>
  <c r="N265" i="30" s="1"/>
  <c r="E215" i="30"/>
  <c r="J215" i="30" s="1"/>
  <c r="L215" i="30" s="1"/>
  <c r="N215" i="30" s="1"/>
  <c r="E231" i="30"/>
  <c r="J231" i="30" s="1"/>
  <c r="L231" i="30" s="1"/>
  <c r="N231" i="30" s="1"/>
  <c r="E239" i="30"/>
  <c r="J239" i="30" s="1"/>
  <c r="L239" i="30" s="1"/>
  <c r="N239" i="30" s="1"/>
  <c r="E210" i="30"/>
  <c r="J210" i="30" s="1"/>
  <c r="L210" i="30" s="1"/>
  <c r="N210" i="30" s="1"/>
  <c r="E256" i="30"/>
  <c r="J256" i="30" s="1"/>
  <c r="L256" i="30" s="1"/>
  <c r="N256" i="30" s="1"/>
  <c r="E146" i="30"/>
  <c r="J146" i="30" s="1"/>
  <c r="L146" i="30" s="1"/>
  <c r="N146" i="30" s="1"/>
  <c r="E117" i="30"/>
  <c r="J117" i="30" s="1"/>
  <c r="L117" i="30" s="1"/>
  <c r="N117" i="30" s="1"/>
  <c r="E230" i="30"/>
  <c r="J230" i="30" s="1"/>
  <c r="L230" i="30" s="1"/>
  <c r="N230" i="30" s="1"/>
  <c r="E194" i="30"/>
  <c r="J194" i="30" s="1"/>
  <c r="L194" i="30" s="1"/>
  <c r="N194" i="30" s="1"/>
  <c r="E121" i="30"/>
  <c r="J121" i="30" s="1"/>
  <c r="L121" i="30" s="1"/>
  <c r="N121" i="30" s="1"/>
  <c r="E116" i="30"/>
  <c r="J116" i="30" s="1"/>
  <c r="L116" i="30" s="1"/>
  <c r="N116" i="30" s="1"/>
  <c r="E244" i="30"/>
  <c r="J244" i="30" s="1"/>
  <c r="L244" i="30" s="1"/>
  <c r="N244" i="30" s="1"/>
  <c r="E183" i="30"/>
  <c r="J183" i="30" s="1"/>
  <c r="L183" i="30" s="1"/>
  <c r="N183" i="30" s="1"/>
  <c r="J95" i="30"/>
  <c r="L95" i="30" s="1"/>
  <c r="N95" i="30" s="1"/>
  <c r="E261" i="30"/>
  <c r="J261" i="30" s="1"/>
  <c r="L261" i="30" s="1"/>
  <c r="N261" i="30" s="1"/>
  <c r="E196" i="30"/>
  <c r="J196" i="30" s="1"/>
  <c r="L196" i="30" s="1"/>
  <c r="N196" i="30" s="1"/>
  <c r="E198" i="30"/>
  <c r="J198" i="30" s="1"/>
  <c r="L198" i="30" s="1"/>
  <c r="N198" i="30" s="1"/>
  <c r="E162" i="30"/>
  <c r="J162" i="30" s="1"/>
  <c r="L162" i="30" s="1"/>
  <c r="N162" i="30" s="1"/>
  <c r="E186" i="30"/>
  <c r="J186" i="30" s="1"/>
  <c r="L186" i="30" s="1"/>
  <c r="N186" i="30" s="1"/>
  <c r="E110" i="30"/>
  <c r="J110" i="30" s="1"/>
  <c r="L110" i="30" s="1"/>
  <c r="N110" i="30" s="1"/>
  <c r="E160" i="30"/>
  <c r="J160" i="30" s="1"/>
  <c r="L160" i="30" s="1"/>
  <c r="N160" i="30" s="1"/>
  <c r="E141" i="30"/>
  <c r="J141" i="30" s="1"/>
  <c r="L141" i="30" s="1"/>
  <c r="N141" i="30" s="1"/>
  <c r="E234" i="30"/>
  <c r="J234" i="30" s="1"/>
  <c r="L234" i="30" s="1"/>
  <c r="N234" i="30" s="1"/>
  <c r="E197" i="30"/>
  <c r="J197" i="30" s="1"/>
  <c r="L197" i="30" s="1"/>
  <c r="N197" i="30" s="1"/>
  <c r="E138" i="30"/>
  <c r="J138" i="30" s="1"/>
  <c r="L138" i="30" s="1"/>
  <c r="N138" i="30" s="1"/>
  <c r="E97" i="30"/>
  <c r="J97" i="30" s="1"/>
  <c r="L97" i="30" s="1"/>
  <c r="N97" i="30" s="1"/>
  <c r="E251" i="30"/>
  <c r="J251" i="30" s="1"/>
  <c r="L251" i="30" s="1"/>
  <c r="N251" i="30" s="1"/>
  <c r="E243" i="30"/>
  <c r="J243" i="30" s="1"/>
  <c r="L243" i="30" s="1"/>
  <c r="N243" i="30" s="1"/>
  <c r="E229" i="30"/>
  <c r="J229" i="30" s="1"/>
  <c r="L229" i="30" s="1"/>
  <c r="N229" i="30" s="1"/>
  <c r="E131" i="30"/>
  <c r="J131" i="30" s="1"/>
  <c r="L131" i="30" s="1"/>
  <c r="N131" i="30" s="1"/>
  <c r="E236" i="30"/>
  <c r="J236" i="30" s="1"/>
  <c r="L236" i="30" s="1"/>
  <c r="N236" i="30" s="1"/>
  <c r="E202" i="30"/>
  <c r="J202" i="30" s="1"/>
  <c r="L202" i="30" s="1"/>
  <c r="N202" i="30" s="1"/>
  <c r="E139" i="30"/>
  <c r="J139" i="30" s="1"/>
  <c r="L139" i="30" s="1"/>
  <c r="N139" i="30" s="1"/>
  <c r="E181" i="30"/>
  <c r="J181" i="30" s="1"/>
  <c r="L181" i="30" s="1"/>
  <c r="N181" i="30" s="1"/>
  <c r="E212" i="30"/>
  <c r="J212" i="30" s="1"/>
  <c r="L212" i="30" s="1"/>
  <c r="N212" i="30" s="1"/>
  <c r="E143" i="30"/>
  <c r="J143" i="30" s="1"/>
  <c r="L143" i="30" s="1"/>
  <c r="N143" i="30" s="1"/>
  <c r="E152" i="30"/>
  <c r="J152" i="30" s="1"/>
  <c r="L152" i="30" s="1"/>
  <c r="N152" i="30" s="1"/>
  <c r="E253" i="30"/>
  <c r="J253" i="30" s="1"/>
  <c r="L253" i="30" s="1"/>
  <c r="N253" i="30" s="1"/>
  <c r="E108" i="30"/>
  <c r="J108" i="30" s="1"/>
  <c r="L108" i="30" s="1"/>
  <c r="N108" i="30" s="1"/>
  <c r="E172" i="30"/>
  <c r="J172" i="30" s="1"/>
  <c r="L172" i="30" s="1"/>
  <c r="N172" i="30" s="1"/>
  <c r="E170" i="30"/>
  <c r="J170" i="30" s="1"/>
  <c r="L170" i="30" s="1"/>
  <c r="N170" i="30" s="1"/>
  <c r="E107" i="30"/>
  <c r="J107" i="30" s="1"/>
  <c r="L107" i="30" s="1"/>
  <c r="N107" i="30" s="1"/>
  <c r="E123" i="30"/>
  <c r="J123" i="30" s="1"/>
  <c r="L123" i="30" s="1"/>
  <c r="N123" i="30" s="1"/>
  <c r="E147" i="30"/>
  <c r="J147" i="30" s="1"/>
  <c r="L147" i="30" s="1"/>
  <c r="N147" i="30" s="1"/>
  <c r="E111" i="30"/>
  <c r="J111" i="30" s="1"/>
  <c r="L111" i="30" s="1"/>
  <c r="N111" i="30" s="1"/>
  <c r="E144" i="30"/>
  <c r="J144" i="30" s="1"/>
  <c r="L144" i="30" s="1"/>
  <c r="N144" i="30" s="1"/>
  <c r="E246" i="30"/>
  <c r="J246" i="30" s="1"/>
  <c r="L246" i="30" s="1"/>
  <c r="N246" i="30" s="1"/>
  <c r="E217" i="30"/>
  <c r="J217" i="30" s="1"/>
  <c r="L217" i="30" s="1"/>
  <c r="N217" i="30" s="1"/>
  <c r="E245" i="30"/>
  <c r="J245" i="30" s="1"/>
  <c r="L245" i="30" s="1"/>
  <c r="N245" i="30" s="1"/>
  <c r="E220" i="30"/>
  <c r="J220" i="30" s="1"/>
  <c r="L220" i="30" s="1"/>
  <c r="N220" i="30" s="1"/>
  <c r="E132" i="30"/>
  <c r="J132" i="30" s="1"/>
  <c r="L132" i="30" s="1"/>
  <c r="N132" i="30" s="1"/>
  <c r="E176" i="30"/>
  <c r="J176" i="30" s="1"/>
  <c r="L176" i="30" s="1"/>
  <c r="N176" i="30" s="1"/>
  <c r="E222" i="30"/>
  <c r="J222" i="30" s="1"/>
  <c r="L222" i="30" s="1"/>
  <c r="N222" i="30" s="1"/>
  <c r="E96" i="30"/>
  <c r="J96" i="30" s="1"/>
  <c r="L96" i="30" s="1"/>
  <c r="N96" i="30" s="1"/>
  <c r="E213" i="30"/>
  <c r="J213" i="30" s="1"/>
  <c r="L213" i="30" s="1"/>
  <c r="N213" i="30" s="1"/>
  <c r="E214" i="30"/>
  <c r="J214" i="30" s="1"/>
  <c r="L214" i="30" s="1"/>
  <c r="N214" i="30" s="1"/>
  <c r="E185" i="30"/>
  <c r="J185" i="30" s="1"/>
  <c r="L185" i="30" s="1"/>
  <c r="N185" i="30" s="1"/>
  <c r="E164" i="30"/>
  <c r="J164" i="30" s="1"/>
  <c r="L164" i="30" s="1"/>
  <c r="N164" i="30" s="1"/>
  <c r="E154" i="30"/>
  <c r="J154" i="30" s="1"/>
  <c r="L154" i="30" s="1"/>
  <c r="N154" i="30" s="1"/>
  <c r="E148" i="30"/>
  <c r="J148" i="30" s="1"/>
  <c r="L148" i="30" s="1"/>
  <c r="N148" i="30" s="1"/>
  <c r="E179" i="30"/>
  <c r="J179" i="30" s="1"/>
  <c r="L179" i="30" s="1"/>
  <c r="N179" i="30" s="1"/>
  <c r="E190" i="30"/>
  <c r="J190" i="30" s="1"/>
  <c r="L190" i="30" s="1"/>
  <c r="N190" i="30" s="1"/>
  <c r="E238" i="30"/>
  <c r="J238" i="30" s="1"/>
  <c r="L238" i="30" s="1"/>
  <c r="N238" i="30" s="1"/>
  <c r="E153" i="30"/>
  <c r="J153" i="30" s="1"/>
  <c r="L153" i="30" s="1"/>
  <c r="N153" i="30" s="1"/>
  <c r="E182" i="30"/>
  <c r="J182" i="30" s="1"/>
  <c r="L182" i="30" s="1"/>
  <c r="N182" i="30" s="1"/>
  <c r="E192" i="31"/>
  <c r="J192" i="31" s="1"/>
  <c r="L192" i="31" s="1"/>
  <c r="N192" i="31" s="1"/>
  <c r="E101" i="31"/>
  <c r="J101" i="31" s="1"/>
  <c r="L101" i="31" s="1"/>
  <c r="N101" i="31" s="1"/>
  <c r="E121" i="31"/>
  <c r="J121" i="31" s="1"/>
  <c r="L121" i="31" s="1"/>
  <c r="N121" i="31" s="1"/>
  <c r="E149" i="31"/>
  <c r="J149" i="31" s="1"/>
  <c r="L149" i="31" s="1"/>
  <c r="N149" i="31" s="1"/>
  <c r="E237" i="31"/>
  <c r="J237" i="31" s="1"/>
  <c r="L237" i="31" s="1"/>
  <c r="N237" i="31" s="1"/>
  <c r="E203" i="31"/>
  <c r="J203" i="31" s="1"/>
  <c r="L203" i="31" s="1"/>
  <c r="N203" i="31" s="1"/>
  <c r="E164" i="31"/>
  <c r="J164" i="31" s="1"/>
  <c r="L164" i="31" s="1"/>
  <c r="N164" i="31" s="1"/>
  <c r="E214" i="31"/>
  <c r="J214" i="31" s="1"/>
  <c r="L214" i="31" s="1"/>
  <c r="N214" i="31" s="1"/>
  <c r="E111" i="31"/>
  <c r="J111" i="31" s="1"/>
  <c r="L111" i="31" s="1"/>
  <c r="N111" i="31" s="1"/>
  <c r="E148" i="31"/>
  <c r="J148" i="31" s="1"/>
  <c r="L148" i="31" s="1"/>
  <c r="N148" i="31" s="1"/>
  <c r="E259" i="31"/>
  <c r="J259" i="31" s="1"/>
  <c r="L259" i="31" s="1"/>
  <c r="N259" i="31" s="1"/>
  <c r="E136" i="31"/>
  <c r="J136" i="31" s="1"/>
  <c r="L136" i="31" s="1"/>
  <c r="N136" i="31" s="1"/>
  <c r="E193" i="31"/>
  <c r="J193" i="31" s="1"/>
  <c r="L193" i="31" s="1"/>
  <c r="N193" i="31" s="1"/>
  <c r="E268" i="31"/>
  <c r="J268" i="31" s="1"/>
  <c r="L268" i="31" s="1"/>
  <c r="N268" i="31" s="1"/>
  <c r="E156" i="31"/>
  <c r="J156" i="31" s="1"/>
  <c r="L156" i="31" s="1"/>
  <c r="N156" i="31" s="1"/>
  <c r="E251" i="31"/>
  <c r="J251" i="31" s="1"/>
  <c r="L251" i="31" s="1"/>
  <c r="N251" i="31" s="1"/>
  <c r="E104" i="31"/>
  <c r="J104" i="31" s="1"/>
  <c r="L104" i="31" s="1"/>
  <c r="N104" i="31" s="1"/>
  <c r="E217" i="31"/>
  <c r="J217" i="31" s="1"/>
  <c r="L217" i="31" s="1"/>
  <c r="N217" i="31" s="1"/>
  <c r="E183" i="31"/>
  <c r="J183" i="31" s="1"/>
  <c r="L183" i="31" s="1"/>
  <c r="N183" i="31" s="1"/>
  <c r="E252" i="31"/>
  <c r="J252" i="31" s="1"/>
  <c r="L252" i="31" s="1"/>
  <c r="N252" i="31" s="1"/>
  <c r="E258" i="31"/>
  <c r="J258" i="31" s="1"/>
  <c r="L258" i="31" s="1"/>
  <c r="N258" i="31" s="1"/>
  <c r="E224" i="31"/>
  <c r="J224" i="31" s="1"/>
  <c r="L224" i="31" s="1"/>
  <c r="N224" i="31" s="1"/>
  <c r="E141" i="31"/>
  <c r="J141" i="31" s="1"/>
  <c r="L141" i="31" s="1"/>
  <c r="N141" i="31" s="1"/>
  <c r="E145" i="31"/>
  <c r="J145" i="31" s="1"/>
  <c r="L145" i="31" s="1"/>
  <c r="N145" i="31" s="1"/>
  <c r="E118" i="31"/>
  <c r="J118" i="31" s="1"/>
  <c r="L118" i="31" s="1"/>
  <c r="N118" i="31" s="1"/>
  <c r="E114" i="31"/>
  <c r="J114" i="31" s="1"/>
  <c r="L114" i="31" s="1"/>
  <c r="N114" i="31" s="1"/>
  <c r="E205" i="31"/>
  <c r="J205" i="31" s="1"/>
  <c r="L205" i="31" s="1"/>
  <c r="N205" i="31" s="1"/>
  <c r="E171" i="31"/>
  <c r="J171" i="31" s="1"/>
  <c r="L171" i="31" s="1"/>
  <c r="N171" i="31" s="1"/>
  <c r="E112" i="31"/>
  <c r="J112" i="31" s="1"/>
  <c r="L112" i="31" s="1"/>
  <c r="N112" i="31" s="1"/>
  <c r="E182" i="31"/>
  <c r="J182" i="31" s="1"/>
  <c r="L182" i="31" s="1"/>
  <c r="N182" i="31" s="1"/>
  <c r="E143" i="31"/>
  <c r="J143" i="31" s="1"/>
  <c r="L143" i="31" s="1"/>
  <c r="N143" i="31" s="1"/>
  <c r="E261" i="31"/>
  <c r="J261" i="31" s="1"/>
  <c r="L261" i="31" s="1"/>
  <c r="N261" i="31" s="1"/>
  <c r="E227" i="31"/>
  <c r="J227" i="31" s="1"/>
  <c r="L227" i="31" s="1"/>
  <c r="N227" i="31" s="1"/>
  <c r="E190" i="31"/>
  <c r="J190" i="31" s="1"/>
  <c r="L190" i="31" s="1"/>
  <c r="N190" i="31" s="1"/>
  <c r="E161" i="31"/>
  <c r="J161" i="31" s="1"/>
  <c r="L161" i="31" s="1"/>
  <c r="N161" i="31" s="1"/>
  <c r="E236" i="31"/>
  <c r="J236" i="31" s="1"/>
  <c r="L236" i="31" s="1"/>
  <c r="N236" i="31" s="1"/>
  <c r="E253" i="31"/>
  <c r="J253" i="31" s="1"/>
  <c r="L253" i="31" s="1"/>
  <c r="N253" i="31" s="1"/>
  <c r="E219" i="31"/>
  <c r="J219" i="31" s="1"/>
  <c r="L219" i="31" s="1"/>
  <c r="N219" i="31" s="1"/>
  <c r="E222" i="31"/>
  <c r="J222" i="31" s="1"/>
  <c r="L222" i="31" s="1"/>
  <c r="N222" i="31" s="1"/>
  <c r="E185" i="31"/>
  <c r="J185" i="31" s="1"/>
  <c r="L185" i="31" s="1"/>
  <c r="N185" i="31" s="1"/>
  <c r="E260" i="31"/>
  <c r="J260" i="31" s="1"/>
  <c r="L260" i="31" s="1"/>
  <c r="N260" i="31" s="1"/>
  <c r="E150" i="31"/>
  <c r="J150" i="31" s="1"/>
  <c r="L150" i="31" s="1"/>
  <c r="N150" i="31" s="1"/>
  <c r="E226" i="31"/>
  <c r="J226" i="31" s="1"/>
  <c r="L226" i="31" s="1"/>
  <c r="N226" i="31" s="1"/>
  <c r="E99" i="31"/>
  <c r="J99" i="31" s="1"/>
  <c r="L99" i="31" s="1"/>
  <c r="N99" i="31" s="1"/>
  <c r="E138" i="31"/>
  <c r="J138" i="31" s="1"/>
  <c r="L138" i="31" s="1"/>
  <c r="N138" i="31" s="1"/>
  <c r="E134" i="31"/>
  <c r="J134" i="31" s="1"/>
  <c r="L134" i="31" s="1"/>
  <c r="N134" i="31" s="1"/>
  <c r="E109" i="31"/>
  <c r="J109" i="31" s="1"/>
  <c r="L109" i="31" s="1"/>
  <c r="N109" i="31" s="1"/>
  <c r="E102" i="31"/>
  <c r="J102" i="31" s="1"/>
  <c r="L102" i="31" s="1"/>
  <c r="N102" i="31" s="1"/>
  <c r="E173" i="31"/>
  <c r="J173" i="31" s="1"/>
  <c r="L173" i="31" s="1"/>
  <c r="N173" i="31" s="1"/>
  <c r="E248" i="31"/>
  <c r="J248" i="31" s="1"/>
  <c r="L248" i="31" s="1"/>
  <c r="N248" i="31" s="1"/>
  <c r="E144" i="31"/>
  <c r="J144" i="31" s="1"/>
  <c r="L144" i="31" s="1"/>
  <c r="N144" i="31" s="1"/>
  <c r="E263" i="31"/>
  <c r="J263" i="31" s="1"/>
  <c r="L263" i="31" s="1"/>
  <c r="N263" i="31" s="1"/>
  <c r="E176" i="31"/>
  <c r="J176" i="31" s="1"/>
  <c r="L176" i="31" s="1"/>
  <c r="N176" i="31" s="1"/>
  <c r="E229" i="31"/>
  <c r="J229" i="31" s="1"/>
  <c r="L229" i="31" s="1"/>
  <c r="N229" i="31" s="1"/>
  <c r="E195" i="31"/>
  <c r="J195" i="31" s="1"/>
  <c r="L195" i="31" s="1"/>
  <c r="N195" i="31" s="1"/>
  <c r="E135" i="31"/>
  <c r="J135" i="31" s="1"/>
  <c r="L135" i="31" s="1"/>
  <c r="N135" i="31" s="1"/>
  <c r="E238" i="31"/>
  <c r="J238" i="31" s="1"/>
  <c r="L238" i="31" s="1"/>
  <c r="N238" i="31" s="1"/>
  <c r="E204" i="31"/>
  <c r="J204" i="31" s="1"/>
  <c r="L204" i="31" s="1"/>
  <c r="N204" i="31" s="1"/>
  <c r="E221" i="31"/>
  <c r="J221" i="31" s="1"/>
  <c r="L221" i="31" s="1"/>
  <c r="N221" i="31" s="1"/>
  <c r="E187" i="31"/>
  <c r="J187" i="31" s="1"/>
  <c r="L187" i="31" s="1"/>
  <c r="N187" i="31" s="1"/>
  <c r="E220" i="31"/>
  <c r="J220" i="31" s="1"/>
  <c r="L220" i="31" s="1"/>
  <c r="N220" i="31" s="1"/>
  <c r="E262" i="31"/>
  <c r="J262" i="31" s="1"/>
  <c r="L262" i="31" s="1"/>
  <c r="N262" i="31" s="1"/>
  <c r="E228" i="31"/>
  <c r="J228" i="31" s="1"/>
  <c r="L228" i="31" s="1"/>
  <c r="N228" i="31" s="1"/>
  <c r="E100" i="31"/>
  <c r="J100" i="31" s="1"/>
  <c r="L100" i="31" s="1"/>
  <c r="N100" i="31" s="1"/>
  <c r="E194" i="31"/>
  <c r="J194" i="31" s="1"/>
  <c r="L194" i="31" s="1"/>
  <c r="N194" i="31" s="1"/>
  <c r="E131" i="31"/>
  <c r="J131" i="31" s="1"/>
  <c r="L131" i="31" s="1"/>
  <c r="N131" i="31" s="1"/>
  <c r="E98" i="31"/>
  <c r="J98" i="31" s="1"/>
  <c r="L98" i="31" s="1"/>
  <c r="N98" i="31" s="1"/>
  <c r="E125" i="31"/>
  <c r="J125" i="31" s="1"/>
  <c r="L125" i="31" s="1"/>
  <c r="N125" i="31" s="1"/>
  <c r="E106" i="31"/>
  <c r="J106" i="31" s="1"/>
  <c r="L106" i="31" s="1"/>
  <c r="N106" i="31" s="1"/>
  <c r="E126" i="31"/>
  <c r="J126" i="31" s="1"/>
  <c r="L126" i="31" s="1"/>
  <c r="N126" i="31" s="1"/>
  <c r="E250" i="31"/>
  <c r="J250" i="31" s="1"/>
  <c r="L250" i="31" s="1"/>
  <c r="N250" i="31" s="1"/>
  <c r="E216" i="31"/>
  <c r="J216" i="31" s="1"/>
  <c r="L216" i="31" s="1"/>
  <c r="N216" i="31" s="1"/>
  <c r="E265" i="31"/>
  <c r="J265" i="31" s="1"/>
  <c r="L265" i="31" s="1"/>
  <c r="N265" i="31" s="1"/>
  <c r="E231" i="31"/>
  <c r="J231" i="31" s="1"/>
  <c r="L231" i="31" s="1"/>
  <c r="N231" i="31" s="1"/>
  <c r="E254" i="31"/>
  <c r="J254" i="31" s="1"/>
  <c r="L254" i="31" s="1"/>
  <c r="N254" i="31" s="1"/>
  <c r="E197" i="31"/>
  <c r="J197" i="31" s="1"/>
  <c r="L197" i="31" s="1"/>
  <c r="N197" i="31" s="1"/>
  <c r="E163" i="31"/>
  <c r="J163" i="31" s="1"/>
  <c r="L163" i="31" s="1"/>
  <c r="N163" i="31" s="1"/>
  <c r="E180" i="31"/>
  <c r="J180" i="31" s="1"/>
  <c r="L180" i="31" s="1"/>
  <c r="N180" i="31" s="1"/>
  <c r="E206" i="31"/>
  <c r="J206" i="31" s="1"/>
  <c r="L206" i="31" s="1"/>
  <c r="N206" i="31" s="1"/>
  <c r="E119" i="31"/>
  <c r="J119" i="31" s="1"/>
  <c r="L119" i="31" s="1"/>
  <c r="N119" i="31" s="1"/>
  <c r="E189" i="31"/>
  <c r="J189" i="31" s="1"/>
  <c r="L189" i="31" s="1"/>
  <c r="N189" i="31" s="1"/>
  <c r="E264" i="31"/>
  <c r="J264" i="31" s="1"/>
  <c r="L264" i="31" s="1"/>
  <c r="N264" i="31" s="1"/>
  <c r="E146" i="31"/>
  <c r="J146" i="31" s="1"/>
  <c r="L146" i="31" s="1"/>
  <c r="N146" i="31" s="1"/>
  <c r="E230" i="31"/>
  <c r="J230" i="31" s="1"/>
  <c r="L230" i="31" s="1"/>
  <c r="N230" i="31" s="1"/>
  <c r="E196" i="31"/>
  <c r="J196" i="31" s="1"/>
  <c r="L196" i="31" s="1"/>
  <c r="N196" i="31" s="1"/>
  <c r="E132" i="31"/>
  <c r="J132" i="31" s="1"/>
  <c r="L132" i="31" s="1"/>
  <c r="N132" i="31" s="1"/>
  <c r="E162" i="31"/>
  <c r="J162" i="31" s="1"/>
  <c r="L162" i="31" s="1"/>
  <c r="N162" i="31" s="1"/>
  <c r="E154" i="31"/>
  <c r="J154" i="31" s="1"/>
  <c r="L154" i="31" s="1"/>
  <c r="N154" i="31" s="1"/>
  <c r="E105" i="31"/>
  <c r="J105" i="31" s="1"/>
  <c r="L105" i="31" s="1"/>
  <c r="N105" i="31" s="1"/>
  <c r="E137" i="31"/>
  <c r="J137" i="31" s="1"/>
  <c r="L137" i="31" s="1"/>
  <c r="N137" i="31" s="1"/>
  <c r="E129" i="31"/>
  <c r="J129" i="31" s="1"/>
  <c r="L129" i="31" s="1"/>
  <c r="N129" i="31" s="1"/>
  <c r="E159" i="31"/>
  <c r="J159" i="31" s="1"/>
  <c r="L159" i="31" s="1"/>
  <c r="N159" i="31" s="1"/>
  <c r="E218" i="31"/>
  <c r="J218" i="31" s="1"/>
  <c r="L218" i="31" s="1"/>
  <c r="N218" i="31" s="1"/>
  <c r="E107" i="31"/>
  <c r="J107" i="31" s="1"/>
  <c r="L107" i="31" s="1"/>
  <c r="N107" i="31" s="1"/>
  <c r="E233" i="31"/>
  <c r="J233" i="31" s="1"/>
  <c r="L233" i="31" s="1"/>
  <c r="N233" i="31" s="1"/>
  <c r="E199" i="31"/>
  <c r="J199" i="31" s="1"/>
  <c r="L199" i="31" s="1"/>
  <c r="N199" i="31" s="1"/>
  <c r="E207" i="31"/>
  <c r="J207" i="31" s="1"/>
  <c r="L207" i="31" s="1"/>
  <c r="N207" i="31" s="1"/>
  <c r="E165" i="31"/>
  <c r="J165" i="31" s="1"/>
  <c r="L165" i="31" s="1"/>
  <c r="N165" i="31" s="1"/>
  <c r="E240" i="31"/>
  <c r="J240" i="31" s="1"/>
  <c r="L240" i="31" s="1"/>
  <c r="N240" i="31" s="1"/>
  <c r="E120" i="31"/>
  <c r="J120" i="31" s="1"/>
  <c r="L120" i="31" s="1"/>
  <c r="N120" i="31" s="1"/>
  <c r="E174" i="31"/>
  <c r="J174" i="31" s="1"/>
  <c r="L174" i="31" s="1"/>
  <c r="N174" i="31" s="1"/>
  <c r="E151" i="31"/>
  <c r="J151" i="31" s="1"/>
  <c r="L151" i="31" s="1"/>
  <c r="N151" i="31" s="1"/>
  <c r="E266" i="31"/>
  <c r="J266" i="31" s="1"/>
  <c r="L266" i="31" s="1"/>
  <c r="N266" i="31" s="1"/>
  <c r="E232" i="31"/>
  <c r="J232" i="31" s="1"/>
  <c r="L232" i="31" s="1"/>
  <c r="N232" i="31" s="1"/>
  <c r="E96" i="31"/>
  <c r="J96" i="31" s="1"/>
  <c r="L96" i="31" s="1"/>
  <c r="N96" i="31" s="1"/>
  <c r="E198" i="31"/>
  <c r="J198" i="31" s="1"/>
  <c r="L198" i="31" s="1"/>
  <c r="N198" i="31" s="1"/>
  <c r="E127" i="31"/>
  <c r="J127" i="31" s="1"/>
  <c r="L127" i="31" s="1"/>
  <c r="N127" i="31" s="1"/>
  <c r="E168" i="31"/>
  <c r="J168" i="31" s="1"/>
  <c r="L168" i="31" s="1"/>
  <c r="N168" i="31" s="1"/>
  <c r="E243" i="31"/>
  <c r="J243" i="31" s="1"/>
  <c r="L243" i="31" s="1"/>
  <c r="N243" i="31" s="1"/>
  <c r="E177" i="31"/>
  <c r="J177" i="31" s="1"/>
  <c r="L177" i="31" s="1"/>
  <c r="N177" i="31" s="1"/>
  <c r="E97" i="31"/>
  <c r="J97" i="31" s="1"/>
  <c r="L97" i="31" s="1"/>
  <c r="N97" i="31" s="1"/>
  <c r="E184" i="31"/>
  <c r="J184" i="31" s="1"/>
  <c r="L184" i="31" s="1"/>
  <c r="N184" i="31" s="1"/>
  <c r="E169" i="31"/>
  <c r="J169" i="31" s="1"/>
  <c r="L169" i="31" s="1"/>
  <c r="N169" i="31" s="1"/>
  <c r="E242" i="31"/>
  <c r="J242" i="31" s="1"/>
  <c r="L242" i="31" s="1"/>
  <c r="N242" i="31" s="1"/>
  <c r="E225" i="31"/>
  <c r="J225" i="31" s="1"/>
  <c r="L225" i="31" s="1"/>
  <c r="N225" i="31" s="1"/>
  <c r="E202" i="31"/>
  <c r="J202" i="31" s="1"/>
  <c r="L202" i="31" s="1"/>
  <c r="N202" i="31" s="1"/>
  <c r="E166" i="31"/>
  <c r="J166" i="31" s="1"/>
  <c r="L166" i="31" s="1"/>
  <c r="N166" i="31" s="1"/>
  <c r="E181" i="31"/>
  <c r="J181" i="31" s="1"/>
  <c r="L181" i="31" s="1"/>
  <c r="N181" i="31" s="1"/>
  <c r="E157" i="31"/>
  <c r="J157" i="31" s="1"/>
  <c r="L157" i="31" s="1"/>
  <c r="N157" i="31" s="1"/>
  <c r="E186" i="31"/>
  <c r="J186" i="31" s="1"/>
  <c r="L186" i="31" s="1"/>
  <c r="N186" i="31" s="1"/>
  <c r="E246" i="31"/>
  <c r="J246" i="31" s="1"/>
  <c r="L246" i="31" s="1"/>
  <c r="N246" i="31" s="1"/>
  <c r="E210" i="31"/>
  <c r="J210" i="31" s="1"/>
  <c r="L210" i="31" s="1"/>
  <c r="N210" i="31" s="1"/>
  <c r="E255" i="31"/>
  <c r="J255" i="31" s="1"/>
  <c r="L255" i="31" s="1"/>
  <c r="N255" i="31" s="1"/>
  <c r="E170" i="31"/>
  <c r="J170" i="31" s="1"/>
  <c r="L170" i="31" s="1"/>
  <c r="N170" i="31" s="1"/>
  <c r="E247" i="31"/>
  <c r="J247" i="31" s="1"/>
  <c r="L247" i="31" s="1"/>
  <c r="N247" i="31" s="1"/>
  <c r="E211" i="31"/>
  <c r="J211" i="31" s="1"/>
  <c r="L211" i="31" s="1"/>
  <c r="N211" i="31" s="1"/>
  <c r="E130" i="31"/>
  <c r="J130" i="31" s="1"/>
  <c r="L130" i="31" s="1"/>
  <c r="N130" i="31" s="1"/>
  <c r="E267" i="31"/>
  <c r="J267" i="31" s="1"/>
  <c r="L267" i="31" s="1"/>
  <c r="N267" i="31" s="1"/>
  <c r="E167" i="31"/>
  <c r="J167" i="31" s="1"/>
  <c r="L167" i="31" s="1"/>
  <c r="N167" i="31" s="1"/>
  <c r="E178" i="31"/>
  <c r="J178" i="31" s="1"/>
  <c r="L178" i="31" s="1"/>
  <c r="N178" i="31" s="1"/>
  <c r="E223" i="31"/>
  <c r="J223" i="31" s="1"/>
  <c r="L223" i="31" s="1"/>
  <c r="N223" i="31" s="1"/>
  <c r="E200" i="31"/>
  <c r="J200" i="31" s="1"/>
  <c r="L200" i="31" s="1"/>
  <c r="N200" i="31" s="1"/>
  <c r="E215" i="31"/>
  <c r="J215" i="31" s="1"/>
  <c r="L215" i="31" s="1"/>
  <c r="N215" i="31" s="1"/>
  <c r="E179" i="31"/>
  <c r="J179" i="31" s="1"/>
  <c r="L179" i="31" s="1"/>
  <c r="N179" i="31" s="1"/>
  <c r="E117" i="31"/>
  <c r="J117" i="31" s="1"/>
  <c r="L117" i="31" s="1"/>
  <c r="N117" i="31" s="1"/>
  <c r="E235" i="31"/>
  <c r="J235" i="31" s="1"/>
  <c r="L235" i="31" s="1"/>
  <c r="N235" i="31" s="1"/>
  <c r="E244" i="31"/>
  <c r="J244" i="31" s="1"/>
  <c r="L244" i="31" s="1"/>
  <c r="N244" i="31" s="1"/>
  <c r="E208" i="31"/>
  <c r="J208" i="31" s="1"/>
  <c r="L208" i="31" s="1"/>
  <c r="N208" i="31" s="1"/>
  <c r="E191" i="31"/>
  <c r="J191" i="31" s="1"/>
  <c r="L191" i="31" s="1"/>
  <c r="N191" i="31" s="1"/>
  <c r="E123" i="31"/>
  <c r="J123" i="31" s="1"/>
  <c r="L123" i="31" s="1"/>
  <c r="N123" i="31" s="1"/>
  <c r="J95" i="31"/>
  <c r="L95" i="31" s="1"/>
  <c r="N95" i="31" s="1"/>
  <c r="E256" i="31"/>
  <c r="J256" i="31" s="1"/>
  <c r="L256" i="31" s="1"/>
  <c r="N256" i="31" s="1"/>
  <c r="E153" i="31"/>
  <c r="J153" i="31" s="1"/>
  <c r="L153" i="31" s="1"/>
  <c r="N153" i="31" s="1"/>
  <c r="E139" i="31"/>
  <c r="J139" i="31" s="1"/>
  <c r="L139" i="31" s="1"/>
  <c r="N139" i="31" s="1"/>
  <c r="E212" i="31"/>
  <c r="J212" i="31" s="1"/>
  <c r="L212" i="31" s="1"/>
  <c r="N212" i="31" s="1"/>
  <c r="E115" i="31"/>
  <c r="J115" i="31" s="1"/>
  <c r="L115" i="31" s="1"/>
  <c r="N115" i="31" s="1"/>
  <c r="E142" i="31"/>
  <c r="J142" i="31" s="1"/>
  <c r="L142" i="31" s="1"/>
  <c r="N142" i="31" s="1"/>
  <c r="E155" i="31"/>
  <c r="J155" i="31" s="1"/>
  <c r="L155" i="31" s="1"/>
  <c r="N155" i="31" s="1"/>
  <c r="E209" i="31"/>
  <c r="J209" i="31" s="1"/>
  <c r="L209" i="31" s="1"/>
  <c r="N209" i="31" s="1"/>
  <c r="E175" i="31"/>
  <c r="J175" i="31" s="1"/>
  <c r="L175" i="31" s="1"/>
  <c r="N175" i="31" s="1"/>
  <c r="E122" i="31"/>
  <c r="J122" i="31" s="1"/>
  <c r="L122" i="31" s="1"/>
  <c r="N122" i="31" s="1"/>
  <c r="E133" i="31"/>
  <c r="J133" i="31" s="1"/>
  <c r="L133" i="31" s="1"/>
  <c r="N133" i="31" s="1"/>
  <c r="E241" i="31"/>
  <c r="J241" i="31" s="1"/>
  <c r="L241" i="31" s="1"/>
  <c r="N241" i="31" s="1"/>
  <c r="E103" i="31"/>
  <c r="J103" i="31" s="1"/>
  <c r="L103" i="31" s="1"/>
  <c r="N103" i="31" s="1"/>
  <c r="E147" i="31"/>
  <c r="J147" i="31" s="1"/>
  <c r="L147" i="31" s="1"/>
  <c r="N147" i="31" s="1"/>
  <c r="E188" i="31"/>
  <c r="J188" i="31" s="1"/>
  <c r="L188" i="31" s="1"/>
  <c r="N188" i="31" s="1"/>
  <c r="E128" i="31"/>
  <c r="J128" i="31" s="1"/>
  <c r="L128" i="31" s="1"/>
  <c r="N128" i="31" s="1"/>
  <c r="E158" i="31"/>
  <c r="J158" i="31" s="1"/>
  <c r="L158" i="31" s="1"/>
  <c r="N158" i="31" s="1"/>
  <c r="E113" i="31"/>
  <c r="J113" i="31" s="1"/>
  <c r="L113" i="31" s="1"/>
  <c r="N113" i="31" s="1"/>
  <c r="E108" i="31"/>
  <c r="J108" i="31" s="1"/>
  <c r="L108" i="31" s="1"/>
  <c r="N108" i="31" s="1"/>
  <c r="E239" i="31"/>
  <c r="J239" i="31" s="1"/>
  <c r="L239" i="31" s="1"/>
  <c r="N239" i="31" s="1"/>
  <c r="E172" i="31"/>
  <c r="J172" i="31" s="1"/>
  <c r="L172" i="31" s="1"/>
  <c r="N172" i="31" s="1"/>
  <c r="E152" i="31"/>
  <c r="J152" i="31" s="1"/>
  <c r="L152" i="31" s="1"/>
  <c r="N152" i="31" s="1"/>
  <c r="E124" i="31"/>
  <c r="J124" i="31" s="1"/>
  <c r="L124" i="31" s="1"/>
  <c r="N124" i="31" s="1"/>
  <c r="E160" i="31"/>
  <c r="J160" i="31" s="1"/>
  <c r="L160" i="31" s="1"/>
  <c r="N160" i="31" s="1"/>
  <c r="E245" i="31"/>
  <c r="J245" i="31" s="1"/>
  <c r="L245" i="31" s="1"/>
  <c r="N245" i="31" s="1"/>
  <c r="E201" i="31"/>
  <c r="J201" i="31" s="1"/>
  <c r="L201" i="31" s="1"/>
  <c r="N201" i="31" s="1"/>
  <c r="E116" i="31"/>
  <c r="J116" i="31" s="1"/>
  <c r="L116" i="31" s="1"/>
  <c r="N116" i="31" s="1"/>
  <c r="E257" i="31"/>
  <c r="J257" i="31" s="1"/>
  <c r="L257" i="31" s="1"/>
  <c r="N257" i="31" s="1"/>
  <c r="E234" i="31"/>
  <c r="J234" i="31" s="1"/>
  <c r="L234" i="31" s="1"/>
  <c r="N234" i="31" s="1"/>
  <c r="E249" i="31"/>
  <c r="J249" i="31" s="1"/>
  <c r="L249" i="31" s="1"/>
  <c r="N249" i="31" s="1"/>
  <c r="E213" i="31"/>
  <c r="J213" i="31" s="1"/>
  <c r="L213" i="31" s="1"/>
  <c r="N213" i="31" s="1"/>
  <c r="E140" i="31"/>
  <c r="J140" i="31" s="1"/>
  <c r="L140" i="31" s="1"/>
  <c r="N140" i="31" s="1"/>
  <c r="E110" i="31"/>
  <c r="J110" i="31" s="1"/>
  <c r="L110" i="31" s="1"/>
  <c r="N110" i="31" s="1"/>
  <c r="E120" i="5"/>
  <c r="J120" i="5" s="1"/>
  <c r="L120" i="5" s="1"/>
  <c r="N120" i="5" s="1"/>
  <c r="E140" i="5"/>
  <c r="J140" i="5" s="1"/>
  <c r="L140" i="5" s="1"/>
  <c r="N140" i="5" s="1"/>
  <c r="E100" i="5"/>
  <c r="J100" i="5" s="1"/>
  <c r="L100" i="5" s="1"/>
  <c r="N100" i="5" s="1"/>
  <c r="E182" i="5"/>
  <c r="J182" i="5" s="1"/>
  <c r="L182" i="5" s="1"/>
  <c r="N182" i="5" s="1"/>
  <c r="E122" i="5"/>
  <c r="J122" i="5" s="1"/>
  <c r="L122" i="5" s="1"/>
  <c r="N122" i="5" s="1"/>
  <c r="E249" i="5"/>
  <c r="J249" i="5" s="1"/>
  <c r="L249" i="5" s="1"/>
  <c r="N249" i="5" s="1"/>
  <c r="E235" i="5"/>
  <c r="J235" i="5" s="1"/>
  <c r="L235" i="5" s="1"/>
  <c r="N235" i="5" s="1"/>
  <c r="E97" i="5"/>
  <c r="J97" i="5" s="1"/>
  <c r="L97" i="5" s="1"/>
  <c r="N97" i="5" s="1"/>
  <c r="E222" i="5"/>
  <c r="J222" i="5" s="1"/>
  <c r="L222" i="5" s="1"/>
  <c r="N222" i="5" s="1"/>
  <c r="E238" i="5"/>
  <c r="J238" i="5" s="1"/>
  <c r="L238" i="5" s="1"/>
  <c r="N238" i="5" s="1"/>
  <c r="E139" i="5"/>
  <c r="J139" i="5" s="1"/>
  <c r="L139" i="5" s="1"/>
  <c r="N139" i="5" s="1"/>
  <c r="E166" i="5"/>
  <c r="J166" i="5" s="1"/>
  <c r="L166" i="5" s="1"/>
  <c r="N166" i="5" s="1"/>
  <c r="E177" i="5"/>
  <c r="J177" i="5" s="1"/>
  <c r="L177" i="5" s="1"/>
  <c r="N177" i="5" s="1"/>
  <c r="E163" i="5"/>
  <c r="J163" i="5" s="1"/>
  <c r="L163" i="5" s="1"/>
  <c r="N163" i="5" s="1"/>
  <c r="E198" i="5"/>
  <c r="J198" i="5" s="1"/>
  <c r="L198" i="5" s="1"/>
  <c r="N198" i="5" s="1"/>
  <c r="E146" i="5"/>
  <c r="J146" i="5" s="1"/>
  <c r="L146" i="5" s="1"/>
  <c r="N146" i="5" s="1"/>
  <c r="E127" i="5"/>
  <c r="J127" i="5" s="1"/>
  <c r="L127" i="5" s="1"/>
  <c r="N127" i="5" s="1"/>
  <c r="E190" i="5"/>
  <c r="J190" i="5" s="1"/>
  <c r="L190" i="5" s="1"/>
  <c r="N190" i="5" s="1"/>
  <c r="E186" i="5"/>
  <c r="J186" i="5" s="1"/>
  <c r="L186" i="5" s="1"/>
  <c r="N186" i="5" s="1"/>
  <c r="E201" i="5"/>
  <c r="J201" i="5" s="1"/>
  <c r="L201" i="5" s="1"/>
  <c r="N201" i="5" s="1"/>
  <c r="E187" i="5"/>
  <c r="J187" i="5" s="1"/>
  <c r="L187" i="5" s="1"/>
  <c r="N187" i="5" s="1"/>
  <c r="E145" i="5"/>
  <c r="J145" i="5" s="1"/>
  <c r="L145" i="5" s="1"/>
  <c r="N145" i="5" s="1"/>
  <c r="E256" i="5"/>
  <c r="J256" i="5" s="1"/>
  <c r="L256" i="5" s="1"/>
  <c r="N256" i="5" s="1"/>
  <c r="J95" i="5"/>
  <c r="L95" i="5" s="1"/>
  <c r="N95" i="5" s="1"/>
  <c r="E248" i="5"/>
  <c r="J248" i="5" s="1"/>
  <c r="L248" i="5" s="1"/>
  <c r="N248" i="5" s="1"/>
  <c r="E221" i="5"/>
  <c r="J221" i="5" s="1"/>
  <c r="L221" i="5" s="1"/>
  <c r="N221" i="5" s="1"/>
  <c r="E207" i="5"/>
  <c r="J207" i="5" s="1"/>
  <c r="L207" i="5" s="1"/>
  <c r="N207" i="5" s="1"/>
  <c r="E125" i="5"/>
  <c r="J125" i="5" s="1"/>
  <c r="L125" i="5" s="1"/>
  <c r="N125" i="5" s="1"/>
  <c r="E153" i="5"/>
  <c r="J153" i="5" s="1"/>
  <c r="L153" i="5" s="1"/>
  <c r="N153" i="5" s="1"/>
  <c r="E103" i="5"/>
  <c r="J103" i="5" s="1"/>
  <c r="L103" i="5" s="1"/>
  <c r="N103" i="5" s="1"/>
  <c r="E223" i="5"/>
  <c r="J223" i="5" s="1"/>
  <c r="L223" i="5" s="1"/>
  <c r="N223" i="5" s="1"/>
  <c r="E192" i="5"/>
  <c r="J192" i="5" s="1"/>
  <c r="L192" i="5" s="1"/>
  <c r="N192" i="5" s="1"/>
  <c r="E263" i="5"/>
  <c r="J263" i="5" s="1"/>
  <c r="L263" i="5" s="1"/>
  <c r="N263" i="5" s="1"/>
  <c r="E268" i="5"/>
  <c r="J268" i="5" s="1"/>
  <c r="L268" i="5" s="1"/>
  <c r="N268" i="5" s="1"/>
  <c r="E109" i="5"/>
  <c r="J109" i="5" s="1"/>
  <c r="L109" i="5" s="1"/>
  <c r="N109" i="5" s="1"/>
  <c r="E202" i="5"/>
  <c r="J202" i="5" s="1"/>
  <c r="L202" i="5" s="1"/>
  <c r="N202" i="5" s="1"/>
  <c r="E102" i="5"/>
  <c r="J102" i="5" s="1"/>
  <c r="L102" i="5" s="1"/>
  <c r="N102" i="5" s="1"/>
  <c r="E261" i="5"/>
  <c r="J261" i="5" s="1"/>
  <c r="L261" i="5" s="1"/>
  <c r="N261" i="5" s="1"/>
  <c r="E257" i="5"/>
  <c r="J257" i="5" s="1"/>
  <c r="L257" i="5" s="1"/>
  <c r="N257" i="5" s="1"/>
  <c r="E212" i="5"/>
  <c r="J212" i="5" s="1"/>
  <c r="L212" i="5" s="1"/>
  <c r="N212" i="5" s="1"/>
  <c r="E114" i="5"/>
  <c r="J114" i="5" s="1"/>
  <c r="L114" i="5" s="1"/>
  <c r="N114" i="5" s="1"/>
  <c r="E200" i="5"/>
  <c r="J200" i="5" s="1"/>
  <c r="L200" i="5" s="1"/>
  <c r="N200" i="5" s="1"/>
  <c r="E226" i="5"/>
  <c r="J226" i="5" s="1"/>
  <c r="L226" i="5" s="1"/>
  <c r="N226" i="5" s="1"/>
  <c r="E228" i="5"/>
  <c r="J228" i="5" s="1"/>
  <c r="L228" i="5" s="1"/>
  <c r="N228" i="5" s="1"/>
  <c r="E144" i="5"/>
  <c r="J144" i="5" s="1"/>
  <c r="L144" i="5" s="1"/>
  <c r="N144" i="5" s="1"/>
  <c r="E220" i="5"/>
  <c r="J220" i="5" s="1"/>
  <c r="L220" i="5" s="1"/>
  <c r="N220" i="5" s="1"/>
  <c r="E244" i="5"/>
  <c r="J244" i="5" s="1"/>
  <c r="L244" i="5" s="1"/>
  <c r="N244" i="5" s="1"/>
  <c r="E178" i="5"/>
  <c r="J178" i="5" s="1"/>
  <c r="L178" i="5" s="1"/>
  <c r="N178" i="5" s="1"/>
  <c r="E129" i="5"/>
  <c r="J129" i="5" s="1"/>
  <c r="L129" i="5" s="1"/>
  <c r="N129" i="5" s="1"/>
  <c r="E167" i="5"/>
  <c r="J167" i="5" s="1"/>
  <c r="L167" i="5" s="1"/>
  <c r="N167" i="5" s="1"/>
  <c r="E170" i="5"/>
  <c r="J170" i="5" s="1"/>
  <c r="L170" i="5" s="1"/>
  <c r="N170" i="5" s="1"/>
  <c r="E205" i="5"/>
  <c r="J205" i="5" s="1"/>
  <c r="L205" i="5" s="1"/>
  <c r="N205" i="5" s="1"/>
  <c r="E169" i="5"/>
  <c r="J169" i="5" s="1"/>
  <c r="L169" i="5" s="1"/>
  <c r="N169" i="5" s="1"/>
  <c r="E242" i="5"/>
  <c r="J242" i="5" s="1"/>
  <c r="L242" i="5" s="1"/>
  <c r="N242" i="5" s="1"/>
  <c r="E118" i="5"/>
  <c r="J118" i="5" s="1"/>
  <c r="L118" i="5" s="1"/>
  <c r="N118" i="5" s="1"/>
  <c r="E112" i="5"/>
  <c r="J112" i="5" s="1"/>
  <c r="L112" i="5" s="1"/>
  <c r="N112" i="5" s="1"/>
  <c r="E132" i="5"/>
  <c r="J132" i="5" s="1"/>
  <c r="L132" i="5" s="1"/>
  <c r="N132" i="5" s="1"/>
  <c r="E239" i="5"/>
  <c r="J239" i="5" s="1"/>
  <c r="L239" i="5" s="1"/>
  <c r="N239" i="5" s="1"/>
  <c r="E229" i="5"/>
  <c r="J229" i="5" s="1"/>
  <c r="L229" i="5" s="1"/>
  <c r="N229" i="5" s="1"/>
  <c r="E267" i="5"/>
  <c r="J267" i="5" s="1"/>
  <c r="L267" i="5" s="1"/>
  <c r="N267" i="5" s="1"/>
  <c r="E262" i="5"/>
  <c r="J262" i="5" s="1"/>
  <c r="L262" i="5" s="1"/>
  <c r="N262" i="5" s="1"/>
  <c r="E213" i="5"/>
  <c r="J213" i="5" s="1"/>
  <c r="L213" i="5" s="1"/>
  <c r="N213" i="5" s="1"/>
  <c r="E107" i="5"/>
  <c r="J107" i="5" s="1"/>
  <c r="L107" i="5" s="1"/>
  <c r="N107" i="5" s="1"/>
  <c r="E196" i="5"/>
  <c r="J196" i="5" s="1"/>
  <c r="L196" i="5" s="1"/>
  <c r="N196" i="5" s="1"/>
  <c r="E259" i="5"/>
  <c r="J259" i="5" s="1"/>
  <c r="L259" i="5" s="1"/>
  <c r="N259" i="5" s="1"/>
  <c r="E173" i="5"/>
  <c r="J173" i="5" s="1"/>
  <c r="L173" i="5" s="1"/>
  <c r="N173" i="5" s="1"/>
  <c r="E156" i="5"/>
  <c r="J156" i="5" s="1"/>
  <c r="L156" i="5" s="1"/>
  <c r="N156" i="5" s="1"/>
  <c r="E255" i="5"/>
  <c r="J255" i="5" s="1"/>
  <c r="L255" i="5" s="1"/>
  <c r="N255" i="5" s="1"/>
  <c r="E161" i="5"/>
  <c r="J161" i="5" s="1"/>
  <c r="L161" i="5" s="1"/>
  <c r="N161" i="5" s="1"/>
  <c r="E258" i="5"/>
  <c r="J258" i="5" s="1"/>
  <c r="L258" i="5" s="1"/>
  <c r="N258" i="5" s="1"/>
  <c r="E142" i="5"/>
  <c r="J142" i="5" s="1"/>
  <c r="L142" i="5" s="1"/>
  <c r="N142" i="5" s="1"/>
  <c r="E106" i="5"/>
  <c r="J106" i="5" s="1"/>
  <c r="L106" i="5" s="1"/>
  <c r="N106" i="5" s="1"/>
  <c r="E216" i="5"/>
  <c r="J216" i="5" s="1"/>
  <c r="L216" i="5" s="1"/>
  <c r="N216" i="5" s="1"/>
  <c r="E189" i="5"/>
  <c r="J189" i="5" s="1"/>
  <c r="L189" i="5" s="1"/>
  <c r="N189" i="5" s="1"/>
  <c r="E217" i="5"/>
  <c r="J217" i="5" s="1"/>
  <c r="L217" i="5" s="1"/>
  <c r="N217" i="5" s="1"/>
  <c r="E206" i="5"/>
  <c r="J206" i="5" s="1"/>
  <c r="L206" i="5" s="1"/>
  <c r="N206" i="5" s="1"/>
  <c r="E241" i="5"/>
  <c r="J241" i="5" s="1"/>
  <c r="L241" i="5" s="1"/>
  <c r="N241" i="5" s="1"/>
  <c r="E111" i="5"/>
  <c r="J111" i="5" s="1"/>
  <c r="L111" i="5" s="1"/>
  <c r="N111" i="5" s="1"/>
  <c r="E154" i="5"/>
  <c r="J154" i="5" s="1"/>
  <c r="L154" i="5" s="1"/>
  <c r="N154" i="5" s="1"/>
  <c r="E152" i="5"/>
  <c r="J152" i="5" s="1"/>
  <c r="L152" i="5" s="1"/>
  <c r="N152" i="5" s="1"/>
  <c r="E246" i="5"/>
  <c r="J246" i="5" s="1"/>
  <c r="L246" i="5" s="1"/>
  <c r="N246" i="5" s="1"/>
  <c r="E266" i="5"/>
  <c r="J266" i="5" s="1"/>
  <c r="L266" i="5" s="1"/>
  <c r="N266" i="5" s="1"/>
  <c r="E265" i="5"/>
  <c r="J265" i="5" s="1"/>
  <c r="L265" i="5" s="1"/>
  <c r="N265" i="5" s="1"/>
  <c r="E188" i="5"/>
  <c r="J188" i="5" s="1"/>
  <c r="L188" i="5" s="1"/>
  <c r="N188" i="5" s="1"/>
  <c r="E128" i="5"/>
  <c r="J128" i="5" s="1"/>
  <c r="L128" i="5" s="1"/>
  <c r="N128" i="5" s="1"/>
  <c r="E164" i="5"/>
  <c r="J164" i="5" s="1"/>
  <c r="L164" i="5" s="1"/>
  <c r="N164" i="5" s="1"/>
  <c r="E175" i="5"/>
  <c r="J175" i="5" s="1"/>
  <c r="L175" i="5" s="1"/>
  <c r="N175" i="5" s="1"/>
  <c r="E123" i="5"/>
  <c r="J123" i="5" s="1"/>
  <c r="L123" i="5" s="1"/>
  <c r="N123" i="5" s="1"/>
  <c r="E203" i="5"/>
  <c r="J203" i="5" s="1"/>
  <c r="L203" i="5" s="1"/>
  <c r="N203" i="5" s="1"/>
  <c r="E115" i="5"/>
  <c r="J115" i="5" s="1"/>
  <c r="L115" i="5" s="1"/>
  <c r="N115" i="5" s="1"/>
  <c r="E181" i="5"/>
  <c r="J181" i="5" s="1"/>
  <c r="L181" i="5" s="1"/>
  <c r="N181" i="5" s="1"/>
  <c r="E98" i="5"/>
  <c r="J98" i="5" s="1"/>
  <c r="L98" i="5" s="1"/>
  <c r="N98" i="5" s="1"/>
  <c r="E243" i="5"/>
  <c r="J243" i="5" s="1"/>
  <c r="L243" i="5" s="1"/>
  <c r="N243" i="5" s="1"/>
  <c r="E227" i="5"/>
  <c r="J227" i="5" s="1"/>
  <c r="L227" i="5" s="1"/>
  <c r="N227" i="5" s="1"/>
  <c r="E159" i="5"/>
  <c r="J159" i="5" s="1"/>
  <c r="L159" i="5" s="1"/>
  <c r="N159" i="5" s="1"/>
  <c r="E193" i="5"/>
  <c r="J193" i="5" s="1"/>
  <c r="L193" i="5" s="1"/>
  <c r="N193" i="5" s="1"/>
  <c r="E211" i="5"/>
  <c r="J211" i="5" s="1"/>
  <c r="L211" i="5" s="1"/>
  <c r="N211" i="5" s="1"/>
  <c r="E194" i="5"/>
  <c r="J194" i="5" s="1"/>
  <c r="L194" i="5" s="1"/>
  <c r="N194" i="5" s="1"/>
  <c r="E168" i="5"/>
  <c r="J168" i="5" s="1"/>
  <c r="L168" i="5" s="1"/>
  <c r="N168" i="5" s="1"/>
  <c r="E141" i="5"/>
  <c r="J141" i="5" s="1"/>
  <c r="L141" i="5" s="1"/>
  <c r="N141" i="5" s="1"/>
  <c r="E247" i="5"/>
  <c r="J247" i="5" s="1"/>
  <c r="L247" i="5" s="1"/>
  <c r="N247" i="5" s="1"/>
  <c r="E124" i="5"/>
  <c r="J124" i="5" s="1"/>
  <c r="L124" i="5" s="1"/>
  <c r="N124" i="5" s="1"/>
  <c r="E252" i="5"/>
  <c r="J252" i="5" s="1"/>
  <c r="L252" i="5" s="1"/>
  <c r="N252" i="5" s="1"/>
  <c r="E253" i="5"/>
  <c r="J253" i="5" s="1"/>
  <c r="L253" i="5" s="1"/>
  <c r="N253" i="5" s="1"/>
  <c r="E99" i="5"/>
  <c r="J99" i="5" s="1"/>
  <c r="L99" i="5" s="1"/>
  <c r="N99" i="5" s="1"/>
  <c r="E172" i="5"/>
  <c r="J172" i="5" s="1"/>
  <c r="L172" i="5" s="1"/>
  <c r="N172" i="5" s="1"/>
  <c r="E171" i="5"/>
  <c r="J171" i="5" s="1"/>
  <c r="L171" i="5" s="1"/>
  <c r="N171" i="5" s="1"/>
  <c r="E138" i="5"/>
  <c r="J138" i="5" s="1"/>
  <c r="L138" i="5" s="1"/>
  <c r="N138" i="5" s="1"/>
  <c r="E149" i="5"/>
  <c r="J149" i="5" s="1"/>
  <c r="L149" i="5" s="1"/>
  <c r="N149" i="5" s="1"/>
  <c r="E130" i="5"/>
  <c r="J130" i="5" s="1"/>
  <c r="L130" i="5" s="1"/>
  <c r="N130" i="5" s="1"/>
  <c r="E224" i="5"/>
  <c r="J224" i="5" s="1"/>
  <c r="L224" i="5" s="1"/>
  <c r="N224" i="5" s="1"/>
  <c r="E195" i="5"/>
  <c r="J195" i="5" s="1"/>
  <c r="L195" i="5" s="1"/>
  <c r="N195" i="5" s="1"/>
  <c r="E160" i="5"/>
  <c r="J160" i="5" s="1"/>
  <c r="L160" i="5" s="1"/>
  <c r="N160" i="5" s="1"/>
  <c r="E250" i="5"/>
  <c r="J250" i="5" s="1"/>
  <c r="L250" i="5" s="1"/>
  <c r="N250" i="5" s="1"/>
  <c r="E165" i="5"/>
  <c r="J165" i="5" s="1"/>
  <c r="L165" i="5" s="1"/>
  <c r="N165" i="5" s="1"/>
  <c r="E147" i="5"/>
  <c r="J147" i="5" s="1"/>
  <c r="L147" i="5" s="1"/>
  <c r="N147" i="5" s="1"/>
  <c r="E162" i="5"/>
  <c r="J162" i="5" s="1"/>
  <c r="L162" i="5" s="1"/>
  <c r="N162" i="5" s="1"/>
  <c r="E113" i="5"/>
  <c r="J113" i="5" s="1"/>
  <c r="L113" i="5" s="1"/>
  <c r="N113" i="5" s="1"/>
  <c r="E135" i="5"/>
  <c r="J135" i="5" s="1"/>
  <c r="L135" i="5" s="1"/>
  <c r="N135" i="5" s="1"/>
  <c r="E254" i="5"/>
  <c r="J254" i="5" s="1"/>
  <c r="L254" i="5" s="1"/>
  <c r="N254" i="5" s="1"/>
  <c r="E148" i="5"/>
  <c r="J148" i="5" s="1"/>
  <c r="L148" i="5" s="1"/>
  <c r="N148" i="5" s="1"/>
  <c r="E237" i="5"/>
  <c r="J237" i="5" s="1"/>
  <c r="L237" i="5" s="1"/>
  <c r="N237" i="5" s="1"/>
  <c r="E155" i="5"/>
  <c r="J155" i="5" s="1"/>
  <c r="L155" i="5" s="1"/>
  <c r="N155" i="5" s="1"/>
  <c r="E108" i="5"/>
  <c r="J108" i="5" s="1"/>
  <c r="L108" i="5" s="1"/>
  <c r="N108" i="5" s="1"/>
  <c r="E131" i="5"/>
  <c r="J131" i="5" s="1"/>
  <c r="L131" i="5" s="1"/>
  <c r="N131" i="5" s="1"/>
  <c r="E101" i="5"/>
  <c r="J101" i="5" s="1"/>
  <c r="L101" i="5" s="1"/>
  <c r="N101" i="5" s="1"/>
  <c r="E251" i="5"/>
  <c r="J251" i="5" s="1"/>
  <c r="L251" i="5" s="1"/>
  <c r="N251" i="5" s="1"/>
  <c r="E126" i="5"/>
  <c r="J126" i="5" s="1"/>
  <c r="L126" i="5" s="1"/>
  <c r="N126" i="5" s="1"/>
  <c r="E176" i="5"/>
  <c r="J176" i="5" s="1"/>
  <c r="L176" i="5" s="1"/>
  <c r="N176" i="5" s="1"/>
  <c r="E184" i="5"/>
  <c r="J184" i="5" s="1"/>
  <c r="L184" i="5" s="1"/>
  <c r="N184" i="5" s="1"/>
  <c r="E96" i="5"/>
  <c r="J96" i="5" s="1"/>
  <c r="L96" i="5" s="1"/>
  <c r="N96" i="5" s="1"/>
  <c r="E157" i="5"/>
  <c r="J157" i="5" s="1"/>
  <c r="L157" i="5" s="1"/>
  <c r="N157" i="5" s="1"/>
  <c r="E232" i="5"/>
  <c r="J232" i="5" s="1"/>
  <c r="L232" i="5" s="1"/>
  <c r="N232" i="5" s="1"/>
  <c r="E185" i="5"/>
  <c r="J185" i="5" s="1"/>
  <c r="L185" i="5" s="1"/>
  <c r="N185" i="5" s="1"/>
  <c r="E264" i="5"/>
  <c r="J264" i="5" s="1"/>
  <c r="L264" i="5" s="1"/>
  <c r="N264" i="5" s="1"/>
  <c r="E197" i="5"/>
  <c r="J197" i="5" s="1"/>
  <c r="L197" i="5" s="1"/>
  <c r="N197" i="5" s="1"/>
  <c r="E174" i="5"/>
  <c r="J174" i="5" s="1"/>
  <c r="L174" i="5" s="1"/>
  <c r="N174" i="5" s="1"/>
  <c r="E133" i="5"/>
  <c r="J133" i="5" s="1"/>
  <c r="L133" i="5" s="1"/>
  <c r="N133" i="5" s="1"/>
  <c r="E209" i="5"/>
  <c r="J209" i="5" s="1"/>
  <c r="L209" i="5" s="1"/>
  <c r="N209" i="5" s="1"/>
  <c r="E143" i="5"/>
  <c r="J143" i="5" s="1"/>
  <c r="L143" i="5" s="1"/>
  <c r="N143" i="5" s="1"/>
  <c r="E158" i="5"/>
  <c r="J158" i="5" s="1"/>
  <c r="L158" i="5" s="1"/>
  <c r="N158" i="5" s="1"/>
  <c r="E179" i="5"/>
  <c r="J179" i="5" s="1"/>
  <c r="L179" i="5" s="1"/>
  <c r="N179" i="5" s="1"/>
  <c r="E151" i="5"/>
  <c r="J151" i="5" s="1"/>
  <c r="L151" i="5" s="1"/>
  <c r="N151" i="5" s="1"/>
  <c r="E121" i="5"/>
  <c r="J121" i="5" s="1"/>
  <c r="L121" i="5" s="1"/>
  <c r="N121" i="5" s="1"/>
  <c r="E219" i="5"/>
  <c r="J219" i="5" s="1"/>
  <c r="L219" i="5" s="1"/>
  <c r="N219" i="5" s="1"/>
  <c r="E204" i="5"/>
  <c r="J204" i="5" s="1"/>
  <c r="L204" i="5" s="1"/>
  <c r="N204" i="5" s="1"/>
  <c r="E231" i="5"/>
  <c r="J231" i="5" s="1"/>
  <c r="L231" i="5" s="1"/>
  <c r="N231" i="5" s="1"/>
  <c r="E134" i="5"/>
  <c r="J134" i="5" s="1"/>
  <c r="L134" i="5" s="1"/>
  <c r="N134" i="5" s="1"/>
  <c r="E116" i="5"/>
  <c r="J116" i="5" s="1"/>
  <c r="L116" i="5" s="1"/>
  <c r="N116" i="5" s="1"/>
  <c r="E104" i="5"/>
  <c r="J104" i="5" s="1"/>
  <c r="L104" i="5" s="1"/>
  <c r="N104" i="5" s="1"/>
  <c r="E214" i="5"/>
  <c r="J214" i="5" s="1"/>
  <c r="L214" i="5" s="1"/>
  <c r="N214" i="5" s="1"/>
  <c r="E240" i="5"/>
  <c r="J240" i="5" s="1"/>
  <c r="L240" i="5" s="1"/>
  <c r="N240" i="5" s="1"/>
  <c r="E210" i="5"/>
  <c r="J210" i="5" s="1"/>
  <c r="L210" i="5" s="1"/>
  <c r="N210" i="5" s="1"/>
  <c r="E236" i="5"/>
  <c r="J236" i="5" s="1"/>
  <c r="L236" i="5" s="1"/>
  <c r="N236" i="5" s="1"/>
  <c r="E218" i="5"/>
  <c r="J218" i="5" s="1"/>
  <c r="L218" i="5" s="1"/>
  <c r="N218" i="5" s="1"/>
  <c r="E199" i="5"/>
  <c r="J199" i="5" s="1"/>
  <c r="L199" i="5" s="1"/>
  <c r="N199" i="5" s="1"/>
  <c r="E230" i="5"/>
  <c r="J230" i="5" s="1"/>
  <c r="L230" i="5" s="1"/>
  <c r="N230" i="5" s="1"/>
  <c r="E234" i="5"/>
  <c r="J234" i="5" s="1"/>
  <c r="L234" i="5" s="1"/>
  <c r="N234" i="5" s="1"/>
  <c r="E105" i="5"/>
  <c r="J105" i="5" s="1"/>
  <c r="L105" i="5" s="1"/>
  <c r="N105" i="5" s="1"/>
  <c r="E260" i="5"/>
  <c r="J260" i="5" s="1"/>
  <c r="L260" i="5" s="1"/>
  <c r="N260" i="5" s="1"/>
  <c r="E208" i="5"/>
  <c r="J208" i="5" s="1"/>
  <c r="L208" i="5" s="1"/>
  <c r="N208" i="5" s="1"/>
  <c r="E180" i="5"/>
  <c r="J180" i="5" s="1"/>
  <c r="L180" i="5" s="1"/>
  <c r="N180" i="5" s="1"/>
  <c r="E233" i="5"/>
  <c r="J233" i="5" s="1"/>
  <c r="L233" i="5" s="1"/>
  <c r="N233" i="5" s="1"/>
  <c r="E119" i="5"/>
  <c r="J119" i="5" s="1"/>
  <c r="L119" i="5" s="1"/>
  <c r="N119" i="5" s="1"/>
  <c r="E150" i="5"/>
  <c r="J150" i="5" s="1"/>
  <c r="L150" i="5" s="1"/>
  <c r="N150" i="5" s="1"/>
  <c r="E245" i="5"/>
  <c r="J245" i="5" s="1"/>
  <c r="L245" i="5" s="1"/>
  <c r="N245" i="5" s="1"/>
  <c r="E191" i="5"/>
  <c r="J191" i="5" s="1"/>
  <c r="L191" i="5" s="1"/>
  <c r="N191" i="5" s="1"/>
  <c r="E137" i="5"/>
  <c r="J137" i="5" s="1"/>
  <c r="L137" i="5" s="1"/>
  <c r="N137" i="5" s="1"/>
  <c r="E117" i="5"/>
  <c r="J117" i="5" s="1"/>
  <c r="L117" i="5" s="1"/>
  <c r="N117" i="5" s="1"/>
  <c r="E225" i="5"/>
  <c r="J225" i="5" s="1"/>
  <c r="L225" i="5" s="1"/>
  <c r="N225" i="5" s="1"/>
  <c r="E110" i="5"/>
  <c r="J110" i="5" s="1"/>
  <c r="L110" i="5" s="1"/>
  <c r="N110" i="5" s="1"/>
  <c r="E136" i="5"/>
  <c r="J136" i="5" s="1"/>
  <c r="L136" i="5" s="1"/>
  <c r="N136" i="5" s="1"/>
  <c r="E183" i="5"/>
  <c r="J183" i="5" s="1"/>
  <c r="L183" i="5" s="1"/>
  <c r="N183" i="5" s="1"/>
  <c r="E215" i="5"/>
  <c r="J215" i="5" s="1"/>
  <c r="L215" i="5" s="1"/>
  <c r="N215" i="5" s="1"/>
  <c r="J89" i="40"/>
  <c r="I45" i="41" s="1"/>
  <c r="E250" i="20"/>
  <c r="J250" i="20" s="1"/>
  <c r="L250" i="20" s="1"/>
  <c r="N250" i="20" s="1"/>
  <c r="E209" i="20"/>
  <c r="J209" i="20" s="1"/>
  <c r="L209" i="20" s="1"/>
  <c r="N209" i="20" s="1"/>
  <c r="E267" i="20"/>
  <c r="J267" i="20" s="1"/>
  <c r="L267" i="20" s="1"/>
  <c r="N267" i="20" s="1"/>
  <c r="E96" i="20"/>
  <c r="J96" i="20" s="1"/>
  <c r="L96" i="20" s="1"/>
  <c r="N96" i="20" s="1"/>
  <c r="E223" i="20"/>
  <c r="J223" i="20" s="1"/>
  <c r="L223" i="20" s="1"/>
  <c r="N223" i="20" s="1"/>
  <c r="E214" i="20"/>
  <c r="J214" i="20" s="1"/>
  <c r="L214" i="20" s="1"/>
  <c r="N214" i="20" s="1"/>
  <c r="E156" i="20"/>
  <c r="J156" i="20" s="1"/>
  <c r="L156" i="20" s="1"/>
  <c r="N156" i="20" s="1"/>
  <c r="E115" i="20"/>
  <c r="J115" i="20" s="1"/>
  <c r="L115" i="20" s="1"/>
  <c r="N115" i="20" s="1"/>
  <c r="E254" i="20"/>
  <c r="J254" i="20" s="1"/>
  <c r="L254" i="20" s="1"/>
  <c r="N254" i="20" s="1"/>
  <c r="E178" i="20"/>
  <c r="J178" i="20" s="1"/>
  <c r="L178" i="20" s="1"/>
  <c r="N178" i="20" s="1"/>
  <c r="E120" i="20"/>
  <c r="J120" i="20" s="1"/>
  <c r="L120" i="20" s="1"/>
  <c r="N120" i="20" s="1"/>
  <c r="E172" i="20"/>
  <c r="J172" i="20" s="1"/>
  <c r="L172" i="20" s="1"/>
  <c r="N172" i="20" s="1"/>
  <c r="E197" i="20"/>
  <c r="J197" i="20" s="1"/>
  <c r="L197" i="20" s="1"/>
  <c r="N197" i="20" s="1"/>
  <c r="E126" i="20"/>
  <c r="J126" i="20" s="1"/>
  <c r="L126" i="20" s="1"/>
  <c r="N126" i="20" s="1"/>
  <c r="E234" i="20"/>
  <c r="J234" i="20" s="1"/>
  <c r="L234" i="20" s="1"/>
  <c r="N234" i="20" s="1"/>
  <c r="E204" i="20"/>
  <c r="J204" i="20" s="1"/>
  <c r="L204" i="20" s="1"/>
  <c r="N204" i="20" s="1"/>
  <c r="E141" i="20"/>
  <c r="J141" i="20" s="1"/>
  <c r="L141" i="20" s="1"/>
  <c r="N141" i="20" s="1"/>
  <c r="E247" i="20"/>
  <c r="J247" i="20" s="1"/>
  <c r="L247" i="20" s="1"/>
  <c r="N247" i="20" s="1"/>
  <c r="E149" i="20"/>
  <c r="J149" i="20" s="1"/>
  <c r="L149" i="20" s="1"/>
  <c r="N149" i="20" s="1"/>
  <c r="E146" i="20"/>
  <c r="J146" i="20" s="1"/>
  <c r="L146" i="20" s="1"/>
  <c r="N146" i="20" s="1"/>
  <c r="E256" i="20"/>
  <c r="J256" i="20" s="1"/>
  <c r="L256" i="20" s="1"/>
  <c r="N256" i="20" s="1"/>
  <c r="E185" i="20"/>
  <c r="J185" i="20" s="1"/>
  <c r="L185" i="20" s="1"/>
  <c r="N185" i="20" s="1"/>
  <c r="E260" i="20"/>
  <c r="J260" i="20" s="1"/>
  <c r="L260" i="20" s="1"/>
  <c r="N260" i="20" s="1"/>
  <c r="E235" i="20"/>
  <c r="J235" i="20" s="1"/>
  <c r="L235" i="20" s="1"/>
  <c r="N235" i="20" s="1"/>
  <c r="E137" i="20"/>
  <c r="J137" i="20" s="1"/>
  <c r="L137" i="20" s="1"/>
  <c r="N137" i="20" s="1"/>
  <c r="E168" i="20"/>
  <c r="J168" i="20" s="1"/>
  <c r="L168" i="20" s="1"/>
  <c r="N168" i="20" s="1"/>
  <c r="E182" i="20"/>
  <c r="J182" i="20" s="1"/>
  <c r="L182" i="20" s="1"/>
  <c r="N182" i="20" s="1"/>
  <c r="E124" i="20"/>
  <c r="J124" i="20" s="1"/>
  <c r="L124" i="20" s="1"/>
  <c r="N124" i="20" s="1"/>
  <c r="E255" i="20"/>
  <c r="J255" i="20" s="1"/>
  <c r="L255" i="20" s="1"/>
  <c r="N255" i="20" s="1"/>
  <c r="E119" i="20"/>
  <c r="J119" i="20" s="1"/>
  <c r="L119" i="20" s="1"/>
  <c r="N119" i="20" s="1"/>
  <c r="E259" i="20"/>
  <c r="J259" i="20" s="1"/>
  <c r="L259" i="20" s="1"/>
  <c r="N259" i="20" s="1"/>
  <c r="E176" i="20"/>
  <c r="J176" i="20" s="1"/>
  <c r="L176" i="20" s="1"/>
  <c r="N176" i="20" s="1"/>
  <c r="E174" i="20"/>
  <c r="J174" i="20" s="1"/>
  <c r="L174" i="20" s="1"/>
  <c r="N174" i="20" s="1"/>
  <c r="E165" i="20"/>
  <c r="J165" i="20" s="1"/>
  <c r="L165" i="20" s="1"/>
  <c r="N165" i="20" s="1"/>
  <c r="E112" i="20"/>
  <c r="J112" i="20" s="1"/>
  <c r="L112" i="20" s="1"/>
  <c r="N112" i="20" s="1"/>
  <c r="E202" i="20"/>
  <c r="J202" i="20" s="1"/>
  <c r="L202" i="20" s="1"/>
  <c r="N202" i="20" s="1"/>
  <c r="E144" i="20"/>
  <c r="J144" i="20" s="1"/>
  <c r="L144" i="20" s="1"/>
  <c r="N144" i="20" s="1"/>
  <c r="E253" i="20"/>
  <c r="J253" i="20" s="1"/>
  <c r="L253" i="20" s="1"/>
  <c r="N253" i="20" s="1"/>
  <c r="E215" i="20"/>
  <c r="J215" i="20" s="1"/>
  <c r="L215" i="20" s="1"/>
  <c r="N215" i="20" s="1"/>
  <c r="E117" i="20"/>
  <c r="J117" i="20" s="1"/>
  <c r="L117" i="20" s="1"/>
  <c r="N117" i="20" s="1"/>
  <c r="E111" i="20"/>
  <c r="J111" i="20" s="1"/>
  <c r="L111" i="20" s="1"/>
  <c r="N111" i="20" s="1"/>
  <c r="E224" i="20"/>
  <c r="J224" i="20" s="1"/>
  <c r="L224" i="20" s="1"/>
  <c r="N224" i="20" s="1"/>
  <c r="E258" i="20"/>
  <c r="J258" i="20" s="1"/>
  <c r="L258" i="20" s="1"/>
  <c r="N258" i="20" s="1"/>
  <c r="E228" i="20"/>
  <c r="J228" i="20" s="1"/>
  <c r="L228" i="20" s="1"/>
  <c r="N228" i="20" s="1"/>
  <c r="E203" i="20"/>
  <c r="J203" i="20" s="1"/>
  <c r="L203" i="20" s="1"/>
  <c r="N203" i="20" s="1"/>
  <c r="E105" i="20"/>
  <c r="J105" i="20" s="1"/>
  <c r="L105" i="20" s="1"/>
  <c r="N105" i="20" s="1"/>
  <c r="E151" i="20"/>
  <c r="J151" i="20" s="1"/>
  <c r="L151" i="20" s="1"/>
  <c r="N151" i="20" s="1"/>
  <c r="E263" i="20"/>
  <c r="J263" i="20" s="1"/>
  <c r="L263" i="20" s="1"/>
  <c r="N263" i="20" s="1"/>
  <c r="E184" i="20"/>
  <c r="J184" i="20" s="1"/>
  <c r="L184" i="20" s="1"/>
  <c r="N184" i="20" s="1"/>
  <c r="E208" i="20"/>
  <c r="J208" i="20" s="1"/>
  <c r="L208" i="20" s="1"/>
  <c r="N208" i="20" s="1"/>
  <c r="E265" i="20"/>
  <c r="J265" i="20" s="1"/>
  <c r="L265" i="20" s="1"/>
  <c r="N265" i="20" s="1"/>
  <c r="E227" i="20"/>
  <c r="J227" i="20" s="1"/>
  <c r="L227" i="20" s="1"/>
  <c r="N227" i="20" s="1"/>
  <c r="E129" i="20"/>
  <c r="J129" i="20" s="1"/>
  <c r="L129" i="20" s="1"/>
  <c r="N129" i="20" s="1"/>
  <c r="E160" i="20"/>
  <c r="J160" i="20" s="1"/>
  <c r="L160" i="20" s="1"/>
  <c r="N160" i="20" s="1"/>
  <c r="E238" i="20"/>
  <c r="J238" i="20" s="1"/>
  <c r="L238" i="20" s="1"/>
  <c r="N238" i="20" s="1"/>
  <c r="E213" i="20"/>
  <c r="J213" i="20" s="1"/>
  <c r="L213" i="20" s="1"/>
  <c r="N213" i="20" s="1"/>
  <c r="E170" i="20"/>
  <c r="J170" i="20" s="1"/>
  <c r="L170" i="20" s="1"/>
  <c r="N170" i="20" s="1"/>
  <c r="E153" i="20"/>
  <c r="J153" i="20" s="1"/>
  <c r="L153" i="20" s="1"/>
  <c r="N153" i="20" s="1"/>
  <c r="E221" i="20"/>
  <c r="J221" i="20" s="1"/>
  <c r="L221" i="20" s="1"/>
  <c r="N221" i="20" s="1"/>
  <c r="E183" i="20"/>
  <c r="J183" i="20" s="1"/>
  <c r="L183" i="20" s="1"/>
  <c r="N183" i="20" s="1"/>
  <c r="E150" i="20"/>
  <c r="J150" i="20" s="1"/>
  <c r="L150" i="20" s="1"/>
  <c r="N150" i="20" s="1"/>
  <c r="E155" i="20"/>
  <c r="J155" i="20" s="1"/>
  <c r="L155" i="20" s="1"/>
  <c r="N155" i="20" s="1"/>
  <c r="E192" i="20"/>
  <c r="J192" i="20" s="1"/>
  <c r="L192" i="20" s="1"/>
  <c r="N192" i="20" s="1"/>
  <c r="E226" i="20"/>
  <c r="J226" i="20" s="1"/>
  <c r="L226" i="20" s="1"/>
  <c r="N226" i="20" s="1"/>
  <c r="E136" i="20"/>
  <c r="J136" i="20" s="1"/>
  <c r="L136" i="20" s="1"/>
  <c r="N136" i="20" s="1"/>
  <c r="E171" i="20"/>
  <c r="J171" i="20" s="1"/>
  <c r="L171" i="20" s="1"/>
  <c r="N171" i="20" s="1"/>
  <c r="E138" i="20"/>
  <c r="J138" i="20" s="1"/>
  <c r="L138" i="20" s="1"/>
  <c r="N138" i="20" s="1"/>
  <c r="E188" i="20"/>
  <c r="J188" i="20" s="1"/>
  <c r="L188" i="20" s="1"/>
  <c r="N188" i="20" s="1"/>
  <c r="E231" i="20"/>
  <c r="J231" i="20" s="1"/>
  <c r="L231" i="20" s="1"/>
  <c r="N231" i="20" s="1"/>
  <c r="E133" i="20"/>
  <c r="J133" i="20" s="1"/>
  <c r="L133" i="20" s="1"/>
  <c r="N133" i="20" s="1"/>
  <c r="E116" i="20"/>
  <c r="J116" i="20" s="1"/>
  <c r="L116" i="20" s="1"/>
  <c r="N116" i="20" s="1"/>
  <c r="E233" i="20"/>
  <c r="J233" i="20" s="1"/>
  <c r="L233" i="20" s="1"/>
  <c r="N233" i="20" s="1"/>
  <c r="E195" i="20"/>
  <c r="J195" i="20" s="1"/>
  <c r="L195" i="20" s="1"/>
  <c r="N195" i="20" s="1"/>
  <c r="E97" i="20"/>
  <c r="J97" i="20" s="1"/>
  <c r="L97" i="20" s="1"/>
  <c r="N97" i="20" s="1"/>
  <c r="E245" i="20"/>
  <c r="J245" i="20" s="1"/>
  <c r="L245" i="20" s="1"/>
  <c r="N245" i="20" s="1"/>
  <c r="E206" i="20"/>
  <c r="J206" i="20" s="1"/>
  <c r="L206" i="20" s="1"/>
  <c r="N206" i="20" s="1"/>
  <c r="E175" i="20"/>
  <c r="J175" i="20" s="1"/>
  <c r="L175" i="20" s="1"/>
  <c r="N175" i="20" s="1"/>
  <c r="E251" i="20"/>
  <c r="J251" i="20" s="1"/>
  <c r="L251" i="20" s="1"/>
  <c r="N251" i="20" s="1"/>
  <c r="E121" i="20"/>
  <c r="J121" i="20" s="1"/>
  <c r="L121" i="20" s="1"/>
  <c r="N121" i="20" s="1"/>
  <c r="E189" i="20"/>
  <c r="J189" i="20" s="1"/>
  <c r="L189" i="20" s="1"/>
  <c r="N189" i="20" s="1"/>
  <c r="E264" i="20"/>
  <c r="J264" i="20" s="1"/>
  <c r="L264" i="20" s="1"/>
  <c r="N264" i="20" s="1"/>
  <c r="E118" i="20"/>
  <c r="J118" i="20" s="1"/>
  <c r="L118" i="20" s="1"/>
  <c r="N118" i="20" s="1"/>
  <c r="E181" i="20"/>
  <c r="J181" i="20" s="1"/>
  <c r="L181" i="20" s="1"/>
  <c r="N181" i="20" s="1"/>
  <c r="E109" i="20"/>
  <c r="J109" i="20" s="1"/>
  <c r="L109" i="20" s="1"/>
  <c r="N109" i="20" s="1"/>
  <c r="E194" i="20"/>
  <c r="J194" i="20" s="1"/>
  <c r="L194" i="20" s="1"/>
  <c r="N194" i="20" s="1"/>
  <c r="E104" i="20"/>
  <c r="J104" i="20" s="1"/>
  <c r="L104" i="20" s="1"/>
  <c r="N104" i="20" s="1"/>
  <c r="E177" i="20"/>
  <c r="J177" i="20" s="1"/>
  <c r="L177" i="20" s="1"/>
  <c r="N177" i="20" s="1"/>
  <c r="E220" i="20"/>
  <c r="J220" i="20" s="1"/>
  <c r="L220" i="20" s="1"/>
  <c r="N220" i="20" s="1"/>
  <c r="E127" i="20"/>
  <c r="J127" i="20" s="1"/>
  <c r="L127" i="20" s="1"/>
  <c r="N127" i="20" s="1"/>
  <c r="E205" i="20"/>
  <c r="J205" i="20" s="1"/>
  <c r="L205" i="20" s="1"/>
  <c r="N205" i="20" s="1"/>
  <c r="E167" i="20"/>
  <c r="J167" i="20" s="1"/>
  <c r="L167" i="20" s="1"/>
  <c r="N167" i="20" s="1"/>
  <c r="E134" i="20"/>
  <c r="J134" i="20" s="1"/>
  <c r="L134" i="20" s="1"/>
  <c r="N134" i="20" s="1"/>
  <c r="E157" i="20"/>
  <c r="J157" i="20" s="1"/>
  <c r="L157" i="20" s="1"/>
  <c r="N157" i="20" s="1"/>
  <c r="E169" i="20"/>
  <c r="J169" i="20" s="1"/>
  <c r="L169" i="20" s="1"/>
  <c r="N169" i="20" s="1"/>
  <c r="E244" i="20"/>
  <c r="J244" i="20" s="1"/>
  <c r="L244" i="20" s="1"/>
  <c r="N244" i="20" s="1"/>
  <c r="E98" i="20"/>
  <c r="J98" i="20" s="1"/>
  <c r="L98" i="20" s="1"/>
  <c r="N98" i="20" s="1"/>
  <c r="E99" i="20"/>
  <c r="J99" i="20" s="1"/>
  <c r="L99" i="20" s="1"/>
  <c r="N99" i="20" s="1"/>
  <c r="E159" i="20"/>
  <c r="J159" i="20" s="1"/>
  <c r="L159" i="20" s="1"/>
  <c r="N159" i="20" s="1"/>
  <c r="E257" i="20"/>
  <c r="J257" i="20" s="1"/>
  <c r="L257" i="20" s="1"/>
  <c r="N257" i="20" s="1"/>
  <c r="E187" i="20"/>
  <c r="J187" i="20" s="1"/>
  <c r="L187" i="20" s="1"/>
  <c r="N187" i="20" s="1"/>
  <c r="E122" i="20"/>
  <c r="J122" i="20" s="1"/>
  <c r="L122" i="20" s="1"/>
  <c r="N122" i="20" s="1"/>
  <c r="E230" i="20"/>
  <c r="J230" i="20" s="1"/>
  <c r="L230" i="20" s="1"/>
  <c r="N230" i="20" s="1"/>
  <c r="E200" i="20"/>
  <c r="J200" i="20" s="1"/>
  <c r="L200" i="20" s="1"/>
  <c r="N200" i="20" s="1"/>
  <c r="E147" i="20"/>
  <c r="J147" i="20" s="1"/>
  <c r="L147" i="20" s="1"/>
  <c r="N147" i="20" s="1"/>
  <c r="E158" i="20"/>
  <c r="J158" i="20" s="1"/>
  <c r="L158" i="20" s="1"/>
  <c r="N158" i="20" s="1"/>
  <c r="E164" i="20"/>
  <c r="J164" i="20" s="1"/>
  <c r="L164" i="20" s="1"/>
  <c r="N164" i="20" s="1"/>
  <c r="E243" i="20"/>
  <c r="J243" i="20" s="1"/>
  <c r="L243" i="20" s="1"/>
  <c r="N243" i="20" s="1"/>
  <c r="E114" i="20"/>
  <c r="J114" i="20" s="1"/>
  <c r="L114" i="20" s="1"/>
  <c r="N114" i="20" s="1"/>
  <c r="E218" i="20"/>
  <c r="J218" i="20" s="1"/>
  <c r="L218" i="20" s="1"/>
  <c r="N218" i="20" s="1"/>
  <c r="E161" i="20"/>
  <c r="J161" i="20" s="1"/>
  <c r="L161" i="20" s="1"/>
  <c r="N161" i="20" s="1"/>
  <c r="E180" i="20"/>
  <c r="J180" i="20" s="1"/>
  <c r="L180" i="20" s="1"/>
  <c r="N180" i="20" s="1"/>
  <c r="E173" i="20"/>
  <c r="J173" i="20" s="1"/>
  <c r="L173" i="20" s="1"/>
  <c r="N173" i="20" s="1"/>
  <c r="E248" i="20"/>
  <c r="J248" i="20" s="1"/>
  <c r="L248" i="20" s="1"/>
  <c r="N248" i="20" s="1"/>
  <c r="E102" i="20"/>
  <c r="J102" i="20" s="1"/>
  <c r="L102" i="20" s="1"/>
  <c r="N102" i="20" s="1"/>
  <c r="E131" i="20"/>
  <c r="J131" i="20" s="1"/>
  <c r="L131" i="20" s="1"/>
  <c r="N131" i="20" s="1"/>
  <c r="E242" i="20"/>
  <c r="J242" i="20" s="1"/>
  <c r="L242" i="20" s="1"/>
  <c r="N242" i="20" s="1"/>
  <c r="E212" i="20"/>
  <c r="J212" i="20" s="1"/>
  <c r="L212" i="20" s="1"/>
  <c r="N212" i="20" s="1"/>
  <c r="E143" i="20"/>
  <c r="J143" i="20" s="1"/>
  <c r="L143" i="20" s="1"/>
  <c r="N143" i="20" s="1"/>
  <c r="E261" i="20"/>
  <c r="J261" i="20" s="1"/>
  <c r="L261" i="20" s="1"/>
  <c r="N261" i="20" s="1"/>
  <c r="E240" i="20"/>
  <c r="J240" i="20" s="1"/>
  <c r="L240" i="20" s="1"/>
  <c r="N240" i="20" s="1"/>
  <c r="E225" i="20"/>
  <c r="J225" i="20" s="1"/>
  <c r="L225" i="20" s="1"/>
  <c r="N225" i="20" s="1"/>
  <c r="E268" i="20"/>
  <c r="J268" i="20" s="1"/>
  <c r="L268" i="20" s="1"/>
  <c r="N268" i="20" s="1"/>
  <c r="J95" i="20"/>
  <c r="L95" i="20" s="1"/>
  <c r="N95" i="20" s="1"/>
  <c r="E198" i="20"/>
  <c r="J198" i="20" s="1"/>
  <c r="L198" i="20" s="1"/>
  <c r="N198" i="20" s="1"/>
  <c r="E140" i="20"/>
  <c r="J140" i="20" s="1"/>
  <c r="L140" i="20" s="1"/>
  <c r="N140" i="20" s="1"/>
  <c r="E196" i="20"/>
  <c r="J196" i="20" s="1"/>
  <c r="L196" i="20" s="1"/>
  <c r="N196" i="20" s="1"/>
  <c r="E239" i="20"/>
  <c r="J239" i="20" s="1"/>
  <c r="L239" i="20" s="1"/>
  <c r="N239" i="20" s="1"/>
  <c r="E249" i="20"/>
  <c r="J249" i="20" s="1"/>
  <c r="L249" i="20" s="1"/>
  <c r="N249" i="20" s="1"/>
  <c r="E211" i="20"/>
  <c r="J211" i="20" s="1"/>
  <c r="L211" i="20" s="1"/>
  <c r="N211" i="20" s="1"/>
  <c r="E222" i="20"/>
  <c r="J222" i="20" s="1"/>
  <c r="L222" i="20" s="1"/>
  <c r="N222" i="20" s="1"/>
  <c r="E107" i="20"/>
  <c r="J107" i="20" s="1"/>
  <c r="L107" i="20" s="1"/>
  <c r="N107" i="20" s="1"/>
  <c r="E266" i="20"/>
  <c r="J266" i="20" s="1"/>
  <c r="L266" i="20" s="1"/>
  <c r="N266" i="20" s="1"/>
  <c r="E229" i="20"/>
  <c r="J229" i="20" s="1"/>
  <c r="L229" i="20" s="1"/>
  <c r="N229" i="20" s="1"/>
  <c r="E139" i="20"/>
  <c r="J139" i="20" s="1"/>
  <c r="L139" i="20" s="1"/>
  <c r="N139" i="20" s="1"/>
  <c r="E207" i="20"/>
  <c r="J207" i="20" s="1"/>
  <c r="L207" i="20" s="1"/>
  <c r="N207" i="20" s="1"/>
  <c r="E237" i="20"/>
  <c r="J237" i="20" s="1"/>
  <c r="L237" i="20" s="1"/>
  <c r="N237" i="20" s="1"/>
  <c r="E201" i="20"/>
  <c r="J201" i="20" s="1"/>
  <c r="L201" i="20" s="1"/>
  <c r="N201" i="20" s="1"/>
  <c r="E191" i="20"/>
  <c r="J191" i="20" s="1"/>
  <c r="L191" i="20" s="1"/>
  <c r="N191" i="20" s="1"/>
  <c r="E262" i="20"/>
  <c r="J262" i="20" s="1"/>
  <c r="L262" i="20" s="1"/>
  <c r="N262" i="20" s="1"/>
  <c r="E110" i="20"/>
  <c r="J110" i="20" s="1"/>
  <c r="L110" i="20" s="1"/>
  <c r="N110" i="20" s="1"/>
  <c r="E246" i="20"/>
  <c r="J246" i="20" s="1"/>
  <c r="L246" i="20" s="1"/>
  <c r="N246" i="20" s="1"/>
  <c r="E210" i="20"/>
  <c r="J210" i="20" s="1"/>
  <c r="L210" i="20" s="1"/>
  <c r="N210" i="20" s="1"/>
  <c r="E148" i="20"/>
  <c r="J148" i="20" s="1"/>
  <c r="L148" i="20" s="1"/>
  <c r="N148" i="20" s="1"/>
  <c r="E166" i="20"/>
  <c r="J166" i="20" s="1"/>
  <c r="L166" i="20" s="1"/>
  <c r="N166" i="20" s="1"/>
  <c r="E217" i="20"/>
  <c r="J217" i="20" s="1"/>
  <c r="L217" i="20" s="1"/>
  <c r="N217" i="20" s="1"/>
  <c r="E241" i="20"/>
  <c r="J241" i="20" s="1"/>
  <c r="L241" i="20" s="1"/>
  <c r="N241" i="20" s="1"/>
  <c r="E199" i="20"/>
  <c r="J199" i="20" s="1"/>
  <c r="L199" i="20" s="1"/>
  <c r="N199" i="20" s="1"/>
  <c r="E163" i="20"/>
  <c r="J163" i="20" s="1"/>
  <c r="L163" i="20" s="1"/>
  <c r="N163" i="20" s="1"/>
  <c r="E142" i="20"/>
  <c r="J142" i="20" s="1"/>
  <c r="L142" i="20" s="1"/>
  <c r="N142" i="20" s="1"/>
  <c r="E232" i="20"/>
  <c r="J232" i="20" s="1"/>
  <c r="L232" i="20" s="1"/>
  <c r="N232" i="20" s="1"/>
  <c r="E162" i="20"/>
  <c r="J162" i="20" s="1"/>
  <c r="L162" i="20" s="1"/>
  <c r="N162" i="20" s="1"/>
  <c r="E186" i="20"/>
  <c r="J186" i="20" s="1"/>
  <c r="L186" i="20" s="1"/>
  <c r="N186" i="20" s="1"/>
  <c r="E216" i="20"/>
  <c r="J216" i="20" s="1"/>
  <c r="L216" i="20" s="1"/>
  <c r="N216" i="20" s="1"/>
  <c r="E152" i="20"/>
  <c r="J152" i="20" s="1"/>
  <c r="L152" i="20" s="1"/>
  <c r="N152" i="20" s="1"/>
  <c r="E193" i="20"/>
  <c r="J193" i="20" s="1"/>
  <c r="L193" i="20" s="1"/>
  <c r="N193" i="20" s="1"/>
  <c r="E108" i="20"/>
  <c r="J108" i="20" s="1"/>
  <c r="L108" i="20" s="1"/>
  <c r="N108" i="20" s="1"/>
  <c r="E179" i="20"/>
  <c r="J179" i="20" s="1"/>
  <c r="L179" i="20" s="1"/>
  <c r="N179" i="20" s="1"/>
  <c r="E252" i="20"/>
  <c r="J252" i="20" s="1"/>
  <c r="L252" i="20" s="1"/>
  <c r="N252" i="20" s="1"/>
  <c r="E101" i="20"/>
  <c r="J101" i="20" s="1"/>
  <c r="L101" i="20" s="1"/>
  <c r="N101" i="20" s="1"/>
  <c r="E130" i="20"/>
  <c r="J130" i="20" s="1"/>
  <c r="L130" i="20" s="1"/>
  <c r="N130" i="20" s="1"/>
  <c r="E219" i="20"/>
  <c r="J219" i="20" s="1"/>
  <c r="L219" i="20" s="1"/>
  <c r="N219" i="20" s="1"/>
  <c r="E103" i="20"/>
  <c r="J103" i="20" s="1"/>
  <c r="L103" i="20" s="1"/>
  <c r="N103" i="20" s="1"/>
  <c r="E113" i="20"/>
  <c r="J113" i="20" s="1"/>
  <c r="L113" i="20" s="1"/>
  <c r="N113" i="20" s="1"/>
  <c r="E128" i="20"/>
  <c r="J128" i="20" s="1"/>
  <c r="L128" i="20" s="1"/>
  <c r="N128" i="20" s="1"/>
  <c r="E135" i="20"/>
  <c r="J135" i="20" s="1"/>
  <c r="L135" i="20" s="1"/>
  <c r="N135" i="20" s="1"/>
  <c r="E123" i="20"/>
  <c r="J123" i="20" s="1"/>
  <c r="L123" i="20" s="1"/>
  <c r="N123" i="20" s="1"/>
  <c r="E236" i="20"/>
  <c r="J236" i="20" s="1"/>
  <c r="L236" i="20" s="1"/>
  <c r="N236" i="20" s="1"/>
  <c r="E145" i="20"/>
  <c r="J145" i="20" s="1"/>
  <c r="L145" i="20" s="1"/>
  <c r="N145" i="20" s="1"/>
  <c r="E100" i="20"/>
  <c r="J100" i="20" s="1"/>
  <c r="L100" i="20" s="1"/>
  <c r="N100" i="20" s="1"/>
  <c r="E125" i="20"/>
  <c r="J125" i="20" s="1"/>
  <c r="L125" i="20" s="1"/>
  <c r="N125" i="20" s="1"/>
  <c r="E132" i="20"/>
  <c r="J132" i="20" s="1"/>
  <c r="L132" i="20" s="1"/>
  <c r="N132" i="20" s="1"/>
  <c r="E154" i="20"/>
  <c r="J154" i="20" s="1"/>
  <c r="L154" i="20" s="1"/>
  <c r="N154" i="20" s="1"/>
  <c r="E190" i="20"/>
  <c r="J190" i="20" s="1"/>
  <c r="L190" i="20" s="1"/>
  <c r="N190" i="20" s="1"/>
  <c r="E106" i="20"/>
  <c r="J106" i="20" s="1"/>
  <c r="L106" i="20" s="1"/>
  <c r="N106" i="20" s="1"/>
  <c r="J89" i="27"/>
  <c r="I32" i="41" s="1"/>
  <c r="J89" i="22"/>
  <c r="I27" i="41" s="1"/>
  <c r="J89" i="14"/>
  <c r="I20" i="41" s="1"/>
  <c r="J167" i="42"/>
  <c r="P166" i="42"/>
  <c r="J53" i="42"/>
  <c r="L53" i="42" s="1"/>
  <c r="N53" i="42" s="1"/>
  <c r="P52" i="42"/>
  <c r="J109" i="42"/>
  <c r="P108" i="42"/>
  <c r="L109" i="42"/>
  <c r="N109" i="42" s="1"/>
  <c r="L167" i="42"/>
  <c r="N167" i="42" s="1"/>
  <c r="C168" i="42"/>
  <c r="E168" i="42" s="1"/>
  <c r="E110" i="42"/>
  <c r="C54" i="42"/>
  <c r="E54" i="42" s="1"/>
  <c r="C111" i="42"/>
  <c r="D113" i="42"/>
  <c r="D170" i="42"/>
  <c r="O5" i="2"/>
  <c r="E4" i="2" a="1"/>
  <c r="E4" i="2" s="1"/>
  <c r="J4" i="1" s="1"/>
  <c r="AV5" i="2"/>
  <c r="AT6" i="2"/>
  <c r="V8" i="2"/>
  <c r="X7" i="2"/>
  <c r="BN6" i="2"/>
  <c r="BL7" i="2"/>
  <c r="BQ5" i="2"/>
  <c r="CJ6" i="2"/>
  <c r="CL6" i="2" s="1"/>
  <c r="BH5" i="2"/>
  <c r="BF6" i="2"/>
  <c r="BT5" i="2"/>
  <c r="BR6" i="2"/>
  <c r="AL31" i="2"/>
  <c r="AM30" i="2"/>
  <c r="Y6" i="2"/>
  <c r="AA5" i="2"/>
  <c r="AN40" i="2"/>
  <c r="AP40" i="2" s="1"/>
  <c r="CG6" i="2"/>
  <c r="CI6" i="2" s="1"/>
  <c r="DH7" i="2"/>
  <c r="DJ7" i="2" s="1"/>
  <c r="CD6" i="2"/>
  <c r="CF6" i="2" s="1"/>
  <c r="BI6" i="2"/>
  <c r="BK6" i="2" s="1"/>
  <c r="AW6" i="2"/>
  <c r="AY6" i="2" s="1"/>
  <c r="CA6" i="2"/>
  <c r="CC6" i="2" s="1"/>
  <c r="CY6" i="2"/>
  <c r="DA6" i="2" s="1"/>
  <c r="BC6" i="2"/>
  <c r="BE6" i="2" s="1"/>
  <c r="BU6" i="2"/>
  <c r="BW6" i="2" s="1"/>
  <c r="DB6" i="2"/>
  <c r="DD6" i="2" s="1"/>
  <c r="AZ8" i="2"/>
  <c r="BB8" i="2" s="1"/>
  <c r="M6" i="2"/>
  <c r="CM6" i="2"/>
  <c r="CO6" i="2" s="1"/>
  <c r="CV6" i="2"/>
  <c r="CX6" i="2" s="1"/>
  <c r="DT6" i="2"/>
  <c r="DV6" i="2" s="1"/>
  <c r="BX6" i="2"/>
  <c r="BZ6" i="2" s="1"/>
  <c r="CS6" i="2"/>
  <c r="CU6" i="2" s="1"/>
  <c r="BP6" i="2"/>
  <c r="DQ6" i="2"/>
  <c r="DS6" i="2" s="1"/>
  <c r="CP6" i="2"/>
  <c r="CR6" i="2" s="1"/>
  <c r="DE6" i="2"/>
  <c r="DG6" i="2" s="1"/>
  <c r="BO6" i="2"/>
  <c r="AQ10" i="2"/>
  <c r="AS10" i="2" s="1"/>
  <c r="DK6" i="2"/>
  <c r="DM6" i="2" s="1"/>
  <c r="O67" i="23" l="1"/>
  <c r="R66" i="23"/>
  <c r="S66" i="23" s="1"/>
  <c r="P66" i="23"/>
  <c r="O89" i="23"/>
  <c r="R88" i="23"/>
  <c r="S88" i="23" s="1"/>
  <c r="P88" i="23"/>
  <c r="D52" i="5"/>
  <c r="D53" i="5" s="1"/>
  <c r="L67" i="5"/>
  <c r="M67" i="5" s="1"/>
  <c r="J64" i="4"/>
  <c r="J65" i="5"/>
  <c r="J89" i="4"/>
  <c r="I9" i="41" s="1"/>
  <c r="J63" i="5"/>
  <c r="L83" i="5"/>
  <c r="M83" i="5" s="1"/>
  <c r="L62" i="5"/>
  <c r="M62" i="5" s="1"/>
  <c r="J64" i="5"/>
  <c r="L81" i="19"/>
  <c r="M81" i="19" s="1"/>
  <c r="J81" i="19"/>
  <c r="L73" i="19"/>
  <c r="M73" i="19" s="1"/>
  <c r="J73" i="19"/>
  <c r="L72" i="19"/>
  <c r="M72" i="19" s="1"/>
  <c r="J72" i="19"/>
  <c r="J79" i="19"/>
  <c r="L79" i="19"/>
  <c r="M79" i="19" s="1"/>
  <c r="J71" i="19"/>
  <c r="L71" i="19"/>
  <c r="M71" i="19" s="1"/>
  <c r="L80" i="19"/>
  <c r="M80" i="19" s="1"/>
  <c r="J80" i="19"/>
  <c r="J78" i="19"/>
  <c r="L78" i="19"/>
  <c r="M78" i="19" s="1"/>
  <c r="L69" i="19"/>
  <c r="M69" i="19" s="1"/>
  <c r="J69" i="19"/>
  <c r="L77" i="19"/>
  <c r="M77" i="19" s="1"/>
  <c r="J77" i="19"/>
  <c r="L70" i="19"/>
  <c r="M70" i="19" s="1"/>
  <c r="J70" i="19"/>
  <c r="L76" i="19"/>
  <c r="M76" i="19" s="1"/>
  <c r="J76" i="19"/>
  <c r="J75" i="19"/>
  <c r="L75" i="19"/>
  <c r="M75" i="19" s="1"/>
  <c r="P68" i="19"/>
  <c r="O69" i="19"/>
  <c r="R68" i="19"/>
  <c r="S68" i="19" s="1"/>
  <c r="L82" i="19"/>
  <c r="M82" i="19" s="1"/>
  <c r="J82" i="19"/>
  <c r="L74" i="19"/>
  <c r="M74" i="19" s="1"/>
  <c r="J74" i="19"/>
  <c r="L68" i="19"/>
  <c r="M68" i="19" s="1"/>
  <c r="J68" i="19"/>
  <c r="L65" i="8"/>
  <c r="M65" i="8" s="1"/>
  <c r="J65" i="8"/>
  <c r="L84" i="8"/>
  <c r="M84" i="8" s="1"/>
  <c r="J84" i="8"/>
  <c r="L64" i="8"/>
  <c r="M64" i="8" s="1"/>
  <c r="J64" i="8"/>
  <c r="J83" i="8"/>
  <c r="L83" i="8"/>
  <c r="M83" i="8" s="1"/>
  <c r="J63" i="8"/>
  <c r="L63" i="8"/>
  <c r="M63" i="8" s="1"/>
  <c r="L62" i="8"/>
  <c r="M62" i="8" s="1"/>
  <c r="J62" i="8"/>
  <c r="J67" i="8"/>
  <c r="L67" i="8"/>
  <c r="M67" i="8" s="1"/>
  <c r="J61" i="8"/>
  <c r="L61" i="8"/>
  <c r="M61" i="8" s="1"/>
  <c r="J66" i="8"/>
  <c r="L66" i="8"/>
  <c r="M66" i="8" s="1"/>
  <c r="O83" i="8"/>
  <c r="O61" i="8"/>
  <c r="D52" i="8"/>
  <c r="D53" i="8" s="1"/>
  <c r="R89" i="8" s="1"/>
  <c r="Q17" i="41" s="1"/>
  <c r="J61" i="5"/>
  <c r="L66" i="5"/>
  <c r="M66" i="5" s="1"/>
  <c r="L84" i="5"/>
  <c r="M84" i="5" s="1"/>
  <c r="L62" i="4"/>
  <c r="M62" i="4" s="1"/>
  <c r="J63" i="4"/>
  <c r="L65" i="4"/>
  <c r="M65" i="4" s="1"/>
  <c r="O83" i="4"/>
  <c r="P83" i="4" s="1"/>
  <c r="O61" i="4"/>
  <c r="P61" i="4" s="1"/>
  <c r="L83" i="4"/>
  <c r="M83" i="4" s="1"/>
  <c r="J66" i="4"/>
  <c r="J84" i="4"/>
  <c r="J61" i="4"/>
  <c r="P61" i="5"/>
  <c r="O62" i="5"/>
  <c r="R61" i="5"/>
  <c r="S61" i="5" s="1"/>
  <c r="O84" i="5"/>
  <c r="R83" i="5"/>
  <c r="S83" i="5" s="1"/>
  <c r="P83" i="5"/>
  <c r="J67" i="4"/>
  <c r="F5" i="2"/>
  <c r="K5" i="1" s="1"/>
  <c r="G4" i="2" a="1"/>
  <c r="G4" i="2" s="1"/>
  <c r="L4" i="1" s="1"/>
  <c r="M4" i="1"/>
  <c r="L269" i="36"/>
  <c r="H45" i="36" s="1"/>
  <c r="L269" i="38"/>
  <c r="H45" i="38" s="1"/>
  <c r="L269" i="11"/>
  <c r="H45" i="11" s="1"/>
  <c r="R89" i="40"/>
  <c r="Q45" i="41" s="1"/>
  <c r="N89" i="40"/>
  <c r="M45" i="41" s="1"/>
  <c r="L269" i="5"/>
  <c r="L269" i="31"/>
  <c r="H45" i="31" s="1"/>
  <c r="N89" i="4"/>
  <c r="M9" i="41" s="1"/>
  <c r="R89" i="4"/>
  <c r="Q9" i="41" s="1"/>
  <c r="N89" i="33"/>
  <c r="M38" i="41" s="1"/>
  <c r="R89" i="33"/>
  <c r="Q38" i="41" s="1"/>
  <c r="L269" i="39"/>
  <c r="H45" i="39" s="1"/>
  <c r="L269" i="9"/>
  <c r="H45" i="9" s="1"/>
  <c r="N89" i="24"/>
  <c r="M29" i="41" s="1"/>
  <c r="R89" i="24"/>
  <c r="Q29" i="41" s="1"/>
  <c r="N89" i="18"/>
  <c r="M23" i="41" s="1"/>
  <c r="R89" i="18"/>
  <c r="Q23" i="41" s="1"/>
  <c r="L269" i="35"/>
  <c r="H45" i="35" s="1"/>
  <c r="N89" i="16"/>
  <c r="M21" i="41" s="1"/>
  <c r="R89" i="16"/>
  <c r="Q21" i="41" s="1"/>
  <c r="R89" i="27"/>
  <c r="Q32" i="41" s="1"/>
  <c r="N89" i="27"/>
  <c r="M32" i="41" s="1"/>
  <c r="N89" i="7"/>
  <c r="M12" i="41" s="1"/>
  <c r="R89" i="7"/>
  <c r="Q12" i="41" s="1"/>
  <c r="R89" i="31"/>
  <c r="Q36" i="41" s="1"/>
  <c r="N89" i="31"/>
  <c r="M36" i="41" s="1"/>
  <c r="L269" i="12"/>
  <c r="H45" i="12" s="1"/>
  <c r="N89" i="9"/>
  <c r="M16" i="41" s="1"/>
  <c r="R89" i="9"/>
  <c r="Q16" i="41" s="1"/>
  <c r="N89" i="13"/>
  <c r="M13" i="41" s="1"/>
  <c r="R89" i="13"/>
  <c r="Q13" i="41" s="1"/>
  <c r="R89" i="11"/>
  <c r="Q15" i="41" s="1"/>
  <c r="N89" i="11"/>
  <c r="M15" i="41" s="1"/>
  <c r="N89" i="17"/>
  <c r="M22" i="41" s="1"/>
  <c r="R89" i="17"/>
  <c r="Q22" i="41" s="1"/>
  <c r="N89" i="35"/>
  <c r="M40" i="41" s="1"/>
  <c r="R89" i="35"/>
  <c r="Q40" i="41" s="1"/>
  <c r="R89" i="30"/>
  <c r="Q35" i="41" s="1"/>
  <c r="N89" i="30"/>
  <c r="M35" i="41" s="1"/>
  <c r="L269" i="32"/>
  <c r="H45" i="32" s="1"/>
  <c r="N89" i="26"/>
  <c r="M31" i="41" s="1"/>
  <c r="R89" i="26"/>
  <c r="Q31" i="41" s="1"/>
  <c r="N89" i="39"/>
  <c r="M44" i="41" s="1"/>
  <c r="R89" i="39"/>
  <c r="Q44" i="41" s="1"/>
  <c r="L269" i="33"/>
  <c r="H45" i="33" s="1"/>
  <c r="L269" i="15"/>
  <c r="H45" i="15" s="1"/>
  <c r="L269" i="30"/>
  <c r="H45" i="30" s="1"/>
  <c r="L269" i="10"/>
  <c r="H45" i="10" s="1"/>
  <c r="R89" i="12"/>
  <c r="Q14" i="41" s="1"/>
  <c r="N89" i="12"/>
  <c r="M14" i="41" s="1"/>
  <c r="L269" i="16"/>
  <c r="H45" i="16" s="1"/>
  <c r="L269" i="22"/>
  <c r="H45" i="22" s="1"/>
  <c r="N89" i="37"/>
  <c r="M42" i="41" s="1"/>
  <c r="R89" i="37"/>
  <c r="Q42" i="41" s="1"/>
  <c r="N89" i="20"/>
  <c r="M25" i="41" s="1"/>
  <c r="R89" i="20"/>
  <c r="Q25" i="41" s="1"/>
  <c r="L269" i="13"/>
  <c r="H45" i="13" s="1"/>
  <c r="L269" i="4"/>
  <c r="H45" i="4" s="1"/>
  <c r="L269" i="14"/>
  <c r="H45" i="14" s="1"/>
  <c r="R89" i="14"/>
  <c r="Q20" i="41" s="1"/>
  <c r="N89" i="14"/>
  <c r="M20" i="41" s="1"/>
  <c r="R89" i="22"/>
  <c r="Q27" i="41" s="1"/>
  <c r="N89" i="22"/>
  <c r="M27" i="41" s="1"/>
  <c r="L269" i="25"/>
  <c r="H45" i="25" s="1"/>
  <c r="N89" i="25"/>
  <c r="M30" i="41" s="1"/>
  <c r="R89" i="25"/>
  <c r="Q30" i="41" s="1"/>
  <c r="L269" i="24"/>
  <c r="H45" i="24" s="1"/>
  <c r="L269" i="26"/>
  <c r="H45" i="26" s="1"/>
  <c r="L269" i="27"/>
  <c r="H45" i="27" s="1"/>
  <c r="L269" i="21"/>
  <c r="H45" i="21" s="1"/>
  <c r="R89" i="29"/>
  <c r="Q34" i="41" s="1"/>
  <c r="N89" i="29"/>
  <c r="M34" i="41" s="1"/>
  <c r="R89" i="10"/>
  <c r="Q18" i="41" s="1"/>
  <c r="N89" i="10"/>
  <c r="M18" i="41" s="1"/>
  <c r="R89" i="32"/>
  <c r="Q37" i="41" s="1"/>
  <c r="N89" i="32"/>
  <c r="M37" i="41" s="1"/>
  <c r="L269" i="40"/>
  <c r="H45" i="40" s="1"/>
  <c r="N89" i="15"/>
  <c r="M19" i="41" s="1"/>
  <c r="R89" i="15"/>
  <c r="Q19" i="41" s="1"/>
  <c r="R89" i="34"/>
  <c r="Q39" i="41" s="1"/>
  <c r="N89" i="34"/>
  <c r="M39" i="41" s="1"/>
  <c r="R89" i="36"/>
  <c r="Q41" i="41" s="1"/>
  <c r="N89" i="36"/>
  <c r="M41" i="41" s="1"/>
  <c r="L274" i="23"/>
  <c r="H50" i="23" s="1"/>
  <c r="L269" i="37"/>
  <c r="H45" i="37" s="1"/>
  <c r="L269" i="29"/>
  <c r="H45" i="29" s="1"/>
  <c r="N94" i="23"/>
  <c r="M28" i="41" s="1"/>
  <c r="R94" i="23"/>
  <c r="Q28" i="41" s="1"/>
  <c r="L269" i="34"/>
  <c r="H45" i="34" s="1"/>
  <c r="R89" i="21"/>
  <c r="Q26" i="41" s="1"/>
  <c r="N89" i="21"/>
  <c r="M26" i="41" s="1"/>
  <c r="R89" i="38"/>
  <c r="Q43" i="41" s="1"/>
  <c r="N89" i="38"/>
  <c r="M43" i="41" s="1"/>
  <c r="L269" i="6"/>
  <c r="H45" i="6" s="1"/>
  <c r="L269" i="17"/>
  <c r="H45" i="17" s="1"/>
  <c r="L269" i="18"/>
  <c r="H45" i="18" s="1"/>
  <c r="R89" i="28"/>
  <c r="Q33" i="41" s="1"/>
  <c r="N89" i="28"/>
  <c r="M33" i="41" s="1"/>
  <c r="L269" i="8"/>
  <c r="H45" i="8" s="1"/>
  <c r="L269" i="20"/>
  <c r="H45" i="20" s="1"/>
  <c r="R89" i="5"/>
  <c r="Q10" i="41" s="1"/>
  <c r="N89" i="5"/>
  <c r="M10" i="41" s="1"/>
  <c r="L269" i="7"/>
  <c r="H45" i="7" s="1"/>
  <c r="L269" i="28"/>
  <c r="H45" i="28" s="1"/>
  <c r="R89" i="6"/>
  <c r="Q11" i="41" s="1"/>
  <c r="N89" i="6"/>
  <c r="M11" i="41" s="1"/>
  <c r="H5" i="2"/>
  <c r="I89" i="19"/>
  <c r="H24" i="41" s="1"/>
  <c r="J54" i="42"/>
  <c r="P53" i="42"/>
  <c r="J110" i="42"/>
  <c r="P109" i="42"/>
  <c r="J168" i="42"/>
  <c r="P167" i="42"/>
  <c r="L110" i="42"/>
  <c r="N110" i="42" s="1"/>
  <c r="L168" i="42"/>
  <c r="N168" i="42" s="1"/>
  <c r="L54" i="42"/>
  <c r="N54" i="42" s="1"/>
  <c r="C169" i="42"/>
  <c r="E169" i="42" s="1"/>
  <c r="E111" i="42"/>
  <c r="C55" i="42"/>
  <c r="E55" i="42" s="1"/>
  <c r="C112" i="42"/>
  <c r="D114" i="42"/>
  <c r="D171" i="42"/>
  <c r="O6" i="2"/>
  <c r="E5" i="2" a="1"/>
  <c r="E5" i="2" s="1"/>
  <c r="J5" i="1" s="1"/>
  <c r="AL32" i="2"/>
  <c r="AM31" i="2"/>
  <c r="BN7" i="2"/>
  <c r="BL8" i="2"/>
  <c r="Y7" i="2"/>
  <c r="AA6" i="2"/>
  <c r="BT6" i="2"/>
  <c r="BR7" i="2"/>
  <c r="BQ6" i="2"/>
  <c r="V9" i="2"/>
  <c r="X8" i="2"/>
  <c r="CJ7" i="2"/>
  <c r="CL7" i="2" s="1"/>
  <c r="BH6" i="2"/>
  <c r="BF7" i="2"/>
  <c r="AV6" i="2"/>
  <c r="AT7" i="2"/>
  <c r="CS7" i="2"/>
  <c r="CU7" i="2" s="1"/>
  <c r="DH8" i="2"/>
  <c r="DJ8" i="2" s="1"/>
  <c r="AQ11" i="2"/>
  <c r="AS11" i="2" s="1"/>
  <c r="DE7" i="2"/>
  <c r="DG7" i="2" s="1"/>
  <c r="CM7" i="2"/>
  <c r="CO7" i="2" s="1"/>
  <c r="DB7" i="2"/>
  <c r="DD7" i="2" s="1"/>
  <c r="CA7" i="2"/>
  <c r="CC7" i="2" s="1"/>
  <c r="CP7" i="2"/>
  <c r="CR7" i="2" s="1"/>
  <c r="BX7" i="2"/>
  <c r="BZ7" i="2" s="1"/>
  <c r="M7" i="2"/>
  <c r="BU7" i="2"/>
  <c r="BW7" i="2" s="1"/>
  <c r="AW7" i="2"/>
  <c r="AY7" i="2" s="1"/>
  <c r="CG7" i="2"/>
  <c r="CI7" i="2" s="1"/>
  <c r="BO7" i="2"/>
  <c r="DQ7" i="2"/>
  <c r="DS7" i="2" s="1"/>
  <c r="DT7" i="2"/>
  <c r="DV7" i="2" s="1"/>
  <c r="BC7" i="2"/>
  <c r="BE7" i="2" s="1"/>
  <c r="BI7" i="2"/>
  <c r="BK7" i="2" s="1"/>
  <c r="DK7" i="2"/>
  <c r="DM7" i="2" s="1"/>
  <c r="BP7" i="2"/>
  <c r="CV7" i="2"/>
  <c r="CX7" i="2" s="1"/>
  <c r="AZ9" i="2"/>
  <c r="BB9" i="2" s="1"/>
  <c r="CY7" i="2"/>
  <c r="DA7" i="2" s="1"/>
  <c r="CD7" i="2"/>
  <c r="CF7" i="2" s="1"/>
  <c r="P89" i="23" l="1"/>
  <c r="R89" i="23"/>
  <c r="S89" i="23" s="1"/>
  <c r="O68" i="23"/>
  <c r="R67" i="23"/>
  <c r="S67" i="23" s="1"/>
  <c r="P67" i="23"/>
  <c r="N89" i="8"/>
  <c r="M17" i="41" s="1"/>
  <c r="J85" i="19"/>
  <c r="E52" i="19" s="1"/>
  <c r="E53" i="19" s="1"/>
  <c r="M85" i="19"/>
  <c r="F52" i="19" s="1"/>
  <c r="F53" i="19" s="1"/>
  <c r="O70" i="19"/>
  <c r="R69" i="19"/>
  <c r="S69" i="19" s="1"/>
  <c r="P69" i="19"/>
  <c r="U45" i="15"/>
  <c r="H46" i="15" s="1"/>
  <c r="W6" i="15"/>
  <c r="V6" i="15" s="1"/>
  <c r="W5" i="15"/>
  <c r="V5" i="15" s="1"/>
  <c r="U45" i="10"/>
  <c r="H46" i="10" s="1"/>
  <c r="W5" i="10"/>
  <c r="V5" i="10" s="1"/>
  <c r="W6" i="10"/>
  <c r="V6" i="10" s="1"/>
  <c r="O62" i="8"/>
  <c r="R61" i="8"/>
  <c r="S61" i="8" s="1"/>
  <c r="P61" i="8"/>
  <c r="P83" i="8"/>
  <c r="O84" i="8"/>
  <c r="R83" i="8"/>
  <c r="S83" i="8" s="1"/>
  <c r="U45" i="9"/>
  <c r="H46" i="9" s="1"/>
  <c r="W5" i="9"/>
  <c r="V5" i="9" s="1"/>
  <c r="W6" i="9"/>
  <c r="V6" i="9" s="1"/>
  <c r="U45" i="11"/>
  <c r="H46" i="11" s="1"/>
  <c r="W6" i="11"/>
  <c r="V6" i="11" s="1"/>
  <c r="W5" i="11"/>
  <c r="V5" i="11" s="1"/>
  <c r="U45" i="12"/>
  <c r="H46" i="12" s="1"/>
  <c r="W5" i="12"/>
  <c r="V5" i="12" s="1"/>
  <c r="W6" i="12"/>
  <c r="V6" i="12" s="1"/>
  <c r="U45" i="13"/>
  <c r="H46" i="13" s="1"/>
  <c r="W6" i="13"/>
  <c r="V6" i="13" s="1"/>
  <c r="W5" i="13"/>
  <c r="V5" i="13" s="1"/>
  <c r="U45" i="7"/>
  <c r="H46" i="7" s="1"/>
  <c r="W5" i="7"/>
  <c r="V5" i="7" s="1"/>
  <c r="W6" i="7"/>
  <c r="V6" i="7" s="1"/>
  <c r="O84" i="4"/>
  <c r="P84" i="4" s="1"/>
  <c r="R83" i="4"/>
  <c r="S83" i="4" s="1"/>
  <c r="O62" i="4"/>
  <c r="P62" i="4" s="1"/>
  <c r="R61" i="4"/>
  <c r="S61" i="4" s="1"/>
  <c r="P84" i="5"/>
  <c r="R84" i="5"/>
  <c r="S84" i="5" s="1"/>
  <c r="P62" i="5"/>
  <c r="O63" i="5"/>
  <c r="R62" i="5"/>
  <c r="S62" i="5" s="1"/>
  <c r="U45" i="40"/>
  <c r="H46" i="40" s="1"/>
  <c r="W5" i="40"/>
  <c r="V5" i="40" s="1"/>
  <c r="W6" i="40"/>
  <c r="V6" i="40" s="1"/>
  <c r="U45" i="39"/>
  <c r="H46" i="39" s="1"/>
  <c r="W6" i="39"/>
  <c r="V6" i="39" s="1"/>
  <c r="W5" i="39"/>
  <c r="V5" i="39" s="1"/>
  <c r="U45" i="38"/>
  <c r="H46" i="38" s="1"/>
  <c r="W6" i="38"/>
  <c r="V6" i="38" s="1"/>
  <c r="W5" i="38"/>
  <c r="V5" i="38" s="1"/>
  <c r="U45" i="37"/>
  <c r="H46" i="37" s="1"/>
  <c r="W5" i="37"/>
  <c r="V5" i="37" s="1"/>
  <c r="W6" i="37"/>
  <c r="V6" i="37" s="1"/>
  <c r="U45" i="36"/>
  <c r="H46" i="36" s="1"/>
  <c r="W6" i="36"/>
  <c r="V6" i="36" s="1"/>
  <c r="W5" i="36"/>
  <c r="V5" i="36" s="1"/>
  <c r="U45" i="35"/>
  <c r="H46" i="35" s="1"/>
  <c r="W6" i="35"/>
  <c r="V6" i="35" s="1"/>
  <c r="W5" i="35"/>
  <c r="V5" i="35" s="1"/>
  <c r="U45" i="34"/>
  <c r="H46" i="34" s="1"/>
  <c r="W5" i="34"/>
  <c r="V5" i="34" s="1"/>
  <c r="W6" i="34"/>
  <c r="V6" i="34" s="1"/>
  <c r="U45" i="33"/>
  <c r="H46" i="33" s="1"/>
  <c r="W6" i="33"/>
  <c r="V6" i="33" s="1"/>
  <c r="W5" i="33"/>
  <c r="V5" i="33" s="1"/>
  <c r="U45" i="32"/>
  <c r="H46" i="32" s="1"/>
  <c r="W6" i="32"/>
  <c r="V6" i="32" s="1"/>
  <c r="W5" i="32"/>
  <c r="V5" i="32" s="1"/>
  <c r="U45" i="31"/>
  <c r="H46" i="31" s="1"/>
  <c r="W6" i="31"/>
  <c r="V6" i="31" s="1"/>
  <c r="W5" i="31"/>
  <c r="V5" i="31" s="1"/>
  <c r="U45" i="30"/>
  <c r="H46" i="30" s="1"/>
  <c r="W6" i="30"/>
  <c r="V6" i="30" s="1"/>
  <c r="W5" i="30"/>
  <c r="V5" i="30" s="1"/>
  <c r="U45" i="29"/>
  <c r="H46" i="29" s="1"/>
  <c r="W5" i="29"/>
  <c r="V5" i="29" s="1"/>
  <c r="W6" i="29"/>
  <c r="V6" i="29" s="1"/>
  <c r="U45" i="28"/>
  <c r="H46" i="28" s="1"/>
  <c r="W6" i="28"/>
  <c r="V6" i="28" s="1"/>
  <c r="W5" i="28"/>
  <c r="V5" i="28" s="1"/>
  <c r="U45" i="27"/>
  <c r="H46" i="27" s="1"/>
  <c r="W6" i="27"/>
  <c r="V6" i="27" s="1"/>
  <c r="W5" i="27"/>
  <c r="V5" i="27" s="1"/>
  <c r="U45" i="26"/>
  <c r="H46" i="26" s="1"/>
  <c r="W6" i="26"/>
  <c r="V6" i="26" s="1"/>
  <c r="W5" i="26"/>
  <c r="V5" i="26" s="1"/>
  <c r="U45" i="25"/>
  <c r="H46" i="25" s="1"/>
  <c r="W5" i="25"/>
  <c r="V5" i="25" s="1"/>
  <c r="W6" i="25"/>
  <c r="V6" i="25" s="1"/>
  <c r="U45" i="24"/>
  <c r="H46" i="24" s="1"/>
  <c r="W6" i="24"/>
  <c r="V6" i="24" s="1"/>
  <c r="W5" i="24"/>
  <c r="V5" i="24" s="1"/>
  <c r="U50" i="23"/>
  <c r="H51" i="23" s="1"/>
  <c r="W11" i="23"/>
  <c r="V11" i="23" s="1"/>
  <c r="W10" i="23"/>
  <c r="V10" i="23" s="1"/>
  <c r="U45" i="22"/>
  <c r="H46" i="22" s="1"/>
  <c r="W6" i="22"/>
  <c r="V6" i="22" s="1"/>
  <c r="W5" i="22"/>
  <c r="V5" i="22" s="1"/>
  <c r="U45" i="21"/>
  <c r="H46" i="21" s="1"/>
  <c r="W6" i="21"/>
  <c r="V6" i="21" s="1"/>
  <c r="W5" i="21"/>
  <c r="V5" i="21" s="1"/>
  <c r="U45" i="20"/>
  <c r="H46" i="20" s="1"/>
  <c r="W5" i="20"/>
  <c r="V5" i="20" s="1"/>
  <c r="W6" i="20"/>
  <c r="V6" i="20" s="1"/>
  <c r="U45" i="18"/>
  <c r="H46" i="18" s="1"/>
  <c r="W6" i="18"/>
  <c r="V6" i="18" s="1"/>
  <c r="W5" i="18"/>
  <c r="V5" i="18" s="1"/>
  <c r="U45" i="17"/>
  <c r="H46" i="17" s="1"/>
  <c r="W6" i="17"/>
  <c r="V6" i="17" s="1"/>
  <c r="W5" i="17"/>
  <c r="V5" i="17" s="1"/>
  <c r="U45" i="16"/>
  <c r="H46" i="16" s="1"/>
  <c r="W5" i="16"/>
  <c r="V5" i="16" s="1"/>
  <c r="W6" i="16"/>
  <c r="V6" i="16" s="1"/>
  <c r="U45" i="14"/>
  <c r="H46" i="14" s="1"/>
  <c r="W6" i="14"/>
  <c r="V6" i="14" s="1"/>
  <c r="W5" i="14"/>
  <c r="V5" i="14" s="1"/>
  <c r="U45" i="8"/>
  <c r="H46" i="8" s="1"/>
  <c r="W5" i="8"/>
  <c r="V5" i="8" s="1"/>
  <c r="W6" i="8"/>
  <c r="V6" i="8" s="1"/>
  <c r="U45" i="6"/>
  <c r="H46" i="6" s="1"/>
  <c r="W6" i="6"/>
  <c r="V6" i="6" s="1"/>
  <c r="W5" i="6"/>
  <c r="V5" i="6" s="1"/>
  <c r="U45" i="4"/>
  <c r="H46" i="4" s="1"/>
  <c r="W6" i="4"/>
  <c r="V6" i="4" s="1"/>
  <c r="W5" i="4"/>
  <c r="V5" i="4" s="1"/>
  <c r="H45" i="5"/>
  <c r="F6" i="2"/>
  <c r="K6" i="1" s="1"/>
  <c r="G5" i="2" a="1"/>
  <c r="G5" i="2" s="1"/>
  <c r="L5" i="1" s="1"/>
  <c r="M5" i="1"/>
  <c r="T89" i="19"/>
  <c r="S24" i="41" s="1"/>
  <c r="Q89" i="19"/>
  <c r="P24" i="41" s="1"/>
  <c r="M89" i="19"/>
  <c r="L24" i="41" s="1"/>
  <c r="J55" i="42"/>
  <c r="P54" i="42"/>
  <c r="J111" i="42"/>
  <c r="P110" i="42"/>
  <c r="J169" i="42"/>
  <c r="L169" i="42" s="1"/>
  <c r="N169" i="42" s="1"/>
  <c r="P168" i="42"/>
  <c r="L111" i="42"/>
  <c r="N111" i="42" s="1"/>
  <c r="L55" i="42"/>
  <c r="N55" i="42" s="1"/>
  <c r="C170" i="42"/>
  <c r="E170" i="42" s="1"/>
  <c r="E112" i="42"/>
  <c r="C56" i="42"/>
  <c r="E56" i="42" s="1"/>
  <c r="C113" i="42"/>
  <c r="D115" i="42"/>
  <c r="D172" i="42"/>
  <c r="H6" i="2"/>
  <c r="O7" i="2"/>
  <c r="CJ8" i="2"/>
  <c r="CL8" i="2" s="1"/>
  <c r="E6" i="2" a="1"/>
  <c r="E6" i="2" s="1"/>
  <c r="J6" i="1" s="1"/>
  <c r="BH7" i="2"/>
  <c r="BF8" i="2"/>
  <c r="BT7" i="2"/>
  <c r="BR8" i="2"/>
  <c r="Y8" i="2"/>
  <c r="AA7" i="2"/>
  <c r="BN8" i="2"/>
  <c r="BL9" i="2"/>
  <c r="V10" i="2"/>
  <c r="X9" i="2"/>
  <c r="BQ7" i="2"/>
  <c r="AV7" i="2"/>
  <c r="AT8" i="2"/>
  <c r="AL33" i="2"/>
  <c r="AM32" i="2"/>
  <c r="BO8" i="2"/>
  <c r="BP8" i="2"/>
  <c r="CY8" i="2"/>
  <c r="DA8" i="2" s="1"/>
  <c r="M8" i="2"/>
  <c r="CA8" i="2"/>
  <c r="CC8" i="2" s="1"/>
  <c r="AQ12" i="2"/>
  <c r="AS12" i="2" s="1"/>
  <c r="CD8" i="2"/>
  <c r="CF8" i="2" s="1"/>
  <c r="BC8" i="2"/>
  <c r="BE8" i="2" s="1"/>
  <c r="BU8" i="2"/>
  <c r="BW8" i="2" s="1"/>
  <c r="AZ10" i="2"/>
  <c r="BB10" i="2" s="1"/>
  <c r="DK8" i="2"/>
  <c r="DM8" i="2" s="1"/>
  <c r="DT8" i="2"/>
  <c r="DV8" i="2" s="1"/>
  <c r="CG8" i="2"/>
  <c r="CI8" i="2" s="1"/>
  <c r="BX8" i="2"/>
  <c r="BZ8" i="2" s="1"/>
  <c r="DB8" i="2"/>
  <c r="DD8" i="2" s="1"/>
  <c r="DH9" i="2"/>
  <c r="DJ9" i="2" s="1"/>
  <c r="DE8" i="2"/>
  <c r="DG8" i="2" s="1"/>
  <c r="CV8" i="2"/>
  <c r="CX8" i="2" s="1"/>
  <c r="BI8" i="2"/>
  <c r="BK8" i="2" s="1"/>
  <c r="DQ8" i="2"/>
  <c r="DS8" i="2" s="1"/>
  <c r="AW8" i="2"/>
  <c r="AY8" i="2" s="1"/>
  <c r="CP8" i="2"/>
  <c r="CR8" i="2" s="1"/>
  <c r="CM8" i="2"/>
  <c r="CO8" i="2" s="1"/>
  <c r="CS8" i="2"/>
  <c r="CU8" i="2" s="1"/>
  <c r="P68" i="23" l="1"/>
  <c r="R68" i="23"/>
  <c r="S68" i="23" s="1"/>
  <c r="O69" i="23"/>
  <c r="R84" i="4"/>
  <c r="S84" i="4" s="1"/>
  <c r="R62" i="4"/>
  <c r="S62" i="4" s="1"/>
  <c r="O63" i="4"/>
  <c r="O68" i="40"/>
  <c r="I68" i="40"/>
  <c r="C51" i="40"/>
  <c r="C52" i="40" s="1"/>
  <c r="C53" i="40" s="1"/>
  <c r="I69" i="40"/>
  <c r="I70" i="40"/>
  <c r="I71" i="40"/>
  <c r="I72" i="40"/>
  <c r="I73" i="40"/>
  <c r="I74" i="40"/>
  <c r="I75" i="40"/>
  <c r="I76" i="40"/>
  <c r="I77" i="40"/>
  <c r="I78" i="40"/>
  <c r="I79" i="40"/>
  <c r="I80" i="40"/>
  <c r="I81" i="40"/>
  <c r="I82" i="40"/>
  <c r="C51" i="39"/>
  <c r="C52" i="39" s="1"/>
  <c r="C53" i="39" s="1"/>
  <c r="I68" i="39"/>
  <c r="O68" i="39"/>
  <c r="I70" i="39"/>
  <c r="I69" i="39"/>
  <c r="I71" i="39"/>
  <c r="I72" i="39"/>
  <c r="I73" i="39"/>
  <c r="I74" i="39"/>
  <c r="I75" i="39"/>
  <c r="I76" i="39"/>
  <c r="I77" i="39"/>
  <c r="I78" i="39"/>
  <c r="I79" i="39"/>
  <c r="I80" i="39"/>
  <c r="I81" i="39"/>
  <c r="I82" i="39"/>
  <c r="I68" i="38"/>
  <c r="C51" i="38"/>
  <c r="C52" i="38" s="1"/>
  <c r="C53" i="38" s="1"/>
  <c r="O68" i="38"/>
  <c r="I70" i="38"/>
  <c r="I69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C51" i="37"/>
  <c r="C52" i="37" s="1"/>
  <c r="C53" i="37" s="1"/>
  <c r="O68" i="37"/>
  <c r="I68" i="37"/>
  <c r="I69" i="37"/>
  <c r="I70" i="37"/>
  <c r="I71" i="37"/>
  <c r="I72" i="37"/>
  <c r="I73" i="37"/>
  <c r="I74" i="37"/>
  <c r="I75" i="37"/>
  <c r="I76" i="37"/>
  <c r="I77" i="37"/>
  <c r="I78" i="37"/>
  <c r="I79" i="37"/>
  <c r="I80" i="37"/>
  <c r="I81" i="37"/>
  <c r="I82" i="37"/>
  <c r="C51" i="36"/>
  <c r="C52" i="36" s="1"/>
  <c r="C53" i="36" s="1"/>
  <c r="O68" i="36"/>
  <c r="I69" i="36"/>
  <c r="I68" i="36"/>
  <c r="I70" i="36"/>
  <c r="I71" i="36"/>
  <c r="I72" i="36"/>
  <c r="I73" i="36"/>
  <c r="I74" i="36"/>
  <c r="I75" i="36"/>
  <c r="I76" i="36"/>
  <c r="I77" i="36"/>
  <c r="I78" i="36"/>
  <c r="I79" i="36"/>
  <c r="I80" i="36"/>
  <c r="I81" i="36"/>
  <c r="I82" i="36"/>
  <c r="O68" i="35"/>
  <c r="I68" i="35"/>
  <c r="C51" i="35"/>
  <c r="C52" i="35" s="1"/>
  <c r="C53" i="35" s="1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C51" i="34"/>
  <c r="C52" i="34" s="1"/>
  <c r="C53" i="34" s="1"/>
  <c r="O68" i="34"/>
  <c r="I68" i="34"/>
  <c r="I70" i="34"/>
  <c r="I69" i="34"/>
  <c r="I71" i="34"/>
  <c r="I72" i="34"/>
  <c r="I73" i="34"/>
  <c r="I74" i="34"/>
  <c r="I75" i="34"/>
  <c r="I76" i="34"/>
  <c r="I77" i="34"/>
  <c r="I78" i="34"/>
  <c r="I79" i="34"/>
  <c r="I80" i="34"/>
  <c r="I81" i="34"/>
  <c r="I82" i="34"/>
  <c r="O68" i="33"/>
  <c r="I68" i="33"/>
  <c r="C51" i="33"/>
  <c r="C52" i="33" s="1"/>
  <c r="C53" i="33" s="1"/>
  <c r="I69" i="33"/>
  <c r="I70" i="33"/>
  <c r="I71" i="33"/>
  <c r="I72" i="33"/>
  <c r="I73" i="33"/>
  <c r="I74" i="33"/>
  <c r="I75" i="33"/>
  <c r="I76" i="33"/>
  <c r="I77" i="33"/>
  <c r="I78" i="33"/>
  <c r="I79" i="33"/>
  <c r="I80" i="33"/>
  <c r="I81" i="33"/>
  <c r="I82" i="33"/>
  <c r="C51" i="32"/>
  <c r="C52" i="32" s="1"/>
  <c r="C53" i="32" s="1"/>
  <c r="O68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C51" i="31"/>
  <c r="C52" i="31" s="1"/>
  <c r="C53" i="31" s="1"/>
  <c r="O68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O68" i="30"/>
  <c r="I68" i="30"/>
  <c r="C51" i="30"/>
  <c r="C52" i="30" s="1"/>
  <c r="C53" i="30" s="1"/>
  <c r="I70" i="30"/>
  <c r="I69" i="30"/>
  <c r="I71" i="30"/>
  <c r="I72" i="30"/>
  <c r="I73" i="30"/>
  <c r="I74" i="30"/>
  <c r="I75" i="30"/>
  <c r="I76" i="30"/>
  <c r="I77" i="30"/>
  <c r="I78" i="30"/>
  <c r="I79" i="30"/>
  <c r="I80" i="30"/>
  <c r="I81" i="30"/>
  <c r="I82" i="30"/>
  <c r="O68" i="29"/>
  <c r="C51" i="29"/>
  <c r="C52" i="29" s="1"/>
  <c r="C53" i="29" s="1"/>
  <c r="I69" i="29"/>
  <c r="I68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O68" i="28"/>
  <c r="I68" i="28"/>
  <c r="C51" i="28"/>
  <c r="C52" i="28" s="1"/>
  <c r="C53" i="28" s="1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O68" i="27"/>
  <c r="C51" i="27"/>
  <c r="C52" i="27" s="1"/>
  <c r="C53" i="27" s="1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O68" i="26"/>
  <c r="I68" i="26"/>
  <c r="C51" i="26"/>
  <c r="C52" i="26" s="1"/>
  <c r="C53" i="26" s="1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C51" i="25"/>
  <c r="C52" i="25" s="1"/>
  <c r="C53" i="25" s="1"/>
  <c r="I68" i="25"/>
  <c r="O68" i="25"/>
  <c r="I70" i="25"/>
  <c r="I69" i="25"/>
  <c r="I71" i="25"/>
  <c r="I72" i="25"/>
  <c r="I73" i="25"/>
  <c r="I74" i="25"/>
  <c r="I75" i="25"/>
  <c r="I76" i="25"/>
  <c r="I77" i="25"/>
  <c r="I78" i="25"/>
  <c r="I79" i="25"/>
  <c r="I80" i="25"/>
  <c r="I81" i="25"/>
  <c r="I82" i="25"/>
  <c r="O68" i="24"/>
  <c r="I68" i="24"/>
  <c r="C51" i="24"/>
  <c r="C52" i="24" s="1"/>
  <c r="C53" i="24" s="1"/>
  <c r="I70" i="24"/>
  <c r="I69" i="24"/>
  <c r="I71" i="24"/>
  <c r="I72" i="24"/>
  <c r="I73" i="24"/>
  <c r="I74" i="24"/>
  <c r="I75" i="24"/>
  <c r="I76" i="24"/>
  <c r="I77" i="24"/>
  <c r="I78" i="24"/>
  <c r="I79" i="24"/>
  <c r="I80" i="24"/>
  <c r="I81" i="24"/>
  <c r="I82" i="24"/>
  <c r="C56" i="23"/>
  <c r="C57" i="23" s="1"/>
  <c r="C58" i="23" s="1"/>
  <c r="I73" i="23"/>
  <c r="O73" i="23"/>
  <c r="I75" i="23"/>
  <c r="I74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O68" i="22"/>
  <c r="I68" i="22"/>
  <c r="C51" i="22"/>
  <c r="C52" i="22" s="1"/>
  <c r="C53" i="22" s="1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68" i="21"/>
  <c r="O68" i="21"/>
  <c r="C51" i="21"/>
  <c r="C52" i="21" s="1"/>
  <c r="C53" i="21" s="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O68" i="20"/>
  <c r="I68" i="20"/>
  <c r="C51" i="20"/>
  <c r="C52" i="20" s="1"/>
  <c r="C53" i="20" s="1"/>
  <c r="I70" i="20"/>
  <c r="I69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P70" i="19"/>
  <c r="O71" i="19"/>
  <c r="R70" i="19"/>
  <c r="S70" i="19" s="1"/>
  <c r="O68" i="18"/>
  <c r="I68" i="18"/>
  <c r="C51" i="18"/>
  <c r="C52" i="18" s="1"/>
  <c r="C53" i="18" s="1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68" i="17"/>
  <c r="C51" i="17"/>
  <c r="C52" i="17" s="1"/>
  <c r="C53" i="17" s="1"/>
  <c r="O68" i="17"/>
  <c r="I70" i="17"/>
  <c r="I69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O68" i="16"/>
  <c r="I68" i="16"/>
  <c r="C51" i="16"/>
  <c r="C52" i="16" s="1"/>
  <c r="C53" i="16" s="1"/>
  <c r="I70" i="16"/>
  <c r="I69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O68" i="14"/>
  <c r="C51" i="14"/>
  <c r="C52" i="14" s="1"/>
  <c r="C53" i="14" s="1"/>
  <c r="I68" i="14"/>
  <c r="I70" i="14"/>
  <c r="I69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O68" i="15"/>
  <c r="C51" i="15"/>
  <c r="C52" i="15" s="1"/>
  <c r="C53" i="15" s="1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O68" i="10"/>
  <c r="C51" i="10"/>
  <c r="C52" i="10" s="1"/>
  <c r="C53" i="10" s="1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R84" i="8"/>
  <c r="S84" i="8" s="1"/>
  <c r="P84" i="8"/>
  <c r="O68" i="8"/>
  <c r="I68" i="8"/>
  <c r="C51" i="8"/>
  <c r="C52" i="8" s="1"/>
  <c r="C53" i="8" s="1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O63" i="8"/>
  <c r="P62" i="8"/>
  <c r="R62" i="8"/>
  <c r="S62" i="8" s="1"/>
  <c r="O68" i="9"/>
  <c r="I68" i="9"/>
  <c r="C51" i="9"/>
  <c r="C52" i="9" s="1"/>
  <c r="C53" i="9" s="1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C51" i="11"/>
  <c r="C52" i="11" s="1"/>
  <c r="C53" i="11" s="1"/>
  <c r="O68" i="11"/>
  <c r="I68" i="11"/>
  <c r="I70" i="11"/>
  <c r="I69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68" i="12"/>
  <c r="C51" i="12"/>
  <c r="C52" i="12" s="1"/>
  <c r="C53" i="12" s="1"/>
  <c r="O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68" i="13"/>
  <c r="C51" i="13"/>
  <c r="C52" i="13" s="1"/>
  <c r="C53" i="13" s="1"/>
  <c r="O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O68" i="7"/>
  <c r="I68" i="7"/>
  <c r="C51" i="7"/>
  <c r="C52" i="7" s="1"/>
  <c r="C53" i="7" s="1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O68" i="6"/>
  <c r="C51" i="6"/>
  <c r="C52" i="6" s="1"/>
  <c r="C53" i="6" s="1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R63" i="5"/>
  <c r="S63" i="5" s="1"/>
  <c r="P63" i="5"/>
  <c r="O64" i="5"/>
  <c r="O64" i="4"/>
  <c r="P63" i="4"/>
  <c r="R63" i="4"/>
  <c r="S63" i="4" s="1"/>
  <c r="O68" i="4"/>
  <c r="I68" i="4"/>
  <c r="C51" i="4"/>
  <c r="C52" i="4" s="1"/>
  <c r="C53" i="4" s="1"/>
  <c r="I70" i="4"/>
  <c r="I69" i="4"/>
  <c r="I71" i="4"/>
  <c r="I72" i="4"/>
  <c r="I73" i="4"/>
  <c r="I74" i="4"/>
  <c r="I75" i="4"/>
  <c r="I76" i="4"/>
  <c r="I77" i="4"/>
  <c r="I78" i="4"/>
  <c r="I79" i="4"/>
  <c r="I80" i="4"/>
  <c r="I81" i="4"/>
  <c r="I82" i="4"/>
  <c r="P89" i="19"/>
  <c r="O24" i="41" s="1"/>
  <c r="X24" i="41" s="1"/>
  <c r="U45" i="5"/>
  <c r="H46" i="5" s="1"/>
  <c r="W6" i="5"/>
  <c r="V6" i="5" s="1"/>
  <c r="W5" i="5"/>
  <c r="V5" i="5" s="1"/>
  <c r="G6" i="2" a="1"/>
  <c r="G6" i="2" s="1"/>
  <c r="L6" i="1" s="1"/>
  <c r="M6" i="1"/>
  <c r="F7" i="2"/>
  <c r="K7" i="1" s="1"/>
  <c r="CJ9" i="2"/>
  <c r="CL9" i="2" s="1"/>
  <c r="I89" i="35"/>
  <c r="H40" i="41" s="1"/>
  <c r="I89" i="6"/>
  <c r="H11" i="41" s="1"/>
  <c r="I89" i="8"/>
  <c r="H17" i="41" s="1"/>
  <c r="I89" i="32"/>
  <c r="H37" i="41" s="1"/>
  <c r="I89" i="28"/>
  <c r="H33" i="41" s="1"/>
  <c r="I89" i="31"/>
  <c r="H36" i="41" s="1"/>
  <c r="I89" i="25"/>
  <c r="H30" i="41" s="1"/>
  <c r="I89" i="27"/>
  <c r="H32" i="41" s="1"/>
  <c r="I89" i="18"/>
  <c r="H23" i="41" s="1"/>
  <c r="I89" i="24"/>
  <c r="H29" i="41" s="1"/>
  <c r="I89" i="37"/>
  <c r="H42" i="41" s="1"/>
  <c r="I89" i="39"/>
  <c r="H44" i="41" s="1"/>
  <c r="I89" i="33"/>
  <c r="H38" i="41" s="1"/>
  <c r="I89" i="40"/>
  <c r="H45" i="41" s="1"/>
  <c r="I89" i="26"/>
  <c r="H31" i="41" s="1"/>
  <c r="O89" i="19"/>
  <c r="N24" i="41" s="1"/>
  <c r="W24" i="41" s="1"/>
  <c r="S89" i="19"/>
  <c r="R24" i="41" s="1"/>
  <c r="J56" i="42"/>
  <c r="P55" i="42"/>
  <c r="J112" i="42"/>
  <c r="P111" i="42"/>
  <c r="J170" i="42"/>
  <c r="P169" i="42"/>
  <c r="L112" i="42"/>
  <c r="N112" i="42" s="1"/>
  <c r="L170" i="42"/>
  <c r="N170" i="42" s="1"/>
  <c r="L56" i="42"/>
  <c r="N56" i="42" s="1"/>
  <c r="C171" i="42"/>
  <c r="E171" i="42" s="1"/>
  <c r="E113" i="42"/>
  <c r="C57" i="42"/>
  <c r="E57" i="42" s="1"/>
  <c r="C114" i="42"/>
  <c r="D116" i="42"/>
  <c r="D173" i="42"/>
  <c r="H7" i="2"/>
  <c r="E7" i="2" a="1"/>
  <c r="E7" i="2" s="1"/>
  <c r="J7" i="1" s="1"/>
  <c r="O8" i="2"/>
  <c r="F8" i="2" s="1"/>
  <c r="K8" i="1" s="1"/>
  <c r="AV8" i="2"/>
  <c r="AT9" i="2"/>
  <c r="AL34" i="2"/>
  <c r="AM33" i="2"/>
  <c r="Y9" i="2"/>
  <c r="AA8" i="2"/>
  <c r="BT8" i="2"/>
  <c r="BR9" i="2"/>
  <c r="V11" i="2"/>
  <c r="X10" i="2"/>
  <c r="BH8" i="2"/>
  <c r="BF9" i="2"/>
  <c r="BQ8" i="2"/>
  <c r="BN9" i="2"/>
  <c r="BL10" i="2"/>
  <c r="CM9" i="2"/>
  <c r="CO9" i="2" s="1"/>
  <c r="BI9" i="2"/>
  <c r="BK9" i="2" s="1"/>
  <c r="DE9" i="2"/>
  <c r="DG9" i="2" s="1"/>
  <c r="CG9" i="2"/>
  <c r="CI9" i="2" s="1"/>
  <c r="BU9" i="2"/>
  <c r="BW9" i="2" s="1"/>
  <c r="CA9" i="2"/>
  <c r="CC9" i="2" s="1"/>
  <c r="DT9" i="2"/>
  <c r="DV9" i="2" s="1"/>
  <c r="BC9" i="2"/>
  <c r="BE9" i="2" s="1"/>
  <c r="AW9" i="2"/>
  <c r="AY9" i="2" s="1"/>
  <c r="DB9" i="2"/>
  <c r="DD9" i="2" s="1"/>
  <c r="DK9" i="2"/>
  <c r="DM9" i="2" s="1"/>
  <c r="CD9" i="2"/>
  <c r="CF9" i="2" s="1"/>
  <c r="BP9" i="2"/>
  <c r="CV9" i="2"/>
  <c r="CX9" i="2" s="1"/>
  <c r="M9" i="2"/>
  <c r="CP9" i="2"/>
  <c r="CR9" i="2" s="1"/>
  <c r="DH10" i="2"/>
  <c r="DJ10" i="2" s="1"/>
  <c r="CY9" i="2"/>
  <c r="DA9" i="2" s="1"/>
  <c r="CS9" i="2"/>
  <c r="CU9" i="2" s="1"/>
  <c r="DQ9" i="2"/>
  <c r="DS9" i="2" s="1"/>
  <c r="BX9" i="2"/>
  <c r="BZ9" i="2" s="1"/>
  <c r="AZ11" i="2"/>
  <c r="BB11" i="2" s="1"/>
  <c r="AQ13" i="2"/>
  <c r="AS13" i="2" s="1"/>
  <c r="BO9" i="2"/>
  <c r="I94" i="23" l="1"/>
  <c r="H28" i="41" s="1"/>
  <c r="O70" i="23"/>
  <c r="R69" i="23"/>
  <c r="S69" i="23" s="1"/>
  <c r="P69" i="23"/>
  <c r="I89" i="7"/>
  <c r="H12" i="41" s="1"/>
  <c r="I89" i="38"/>
  <c r="H43" i="41" s="1"/>
  <c r="I89" i="13"/>
  <c r="H13" i="41" s="1"/>
  <c r="I89" i="29"/>
  <c r="H34" i="41" s="1"/>
  <c r="I89" i="16"/>
  <c r="H21" i="41" s="1"/>
  <c r="I89" i="30"/>
  <c r="H35" i="41" s="1"/>
  <c r="I89" i="22"/>
  <c r="H27" i="41" s="1"/>
  <c r="I89" i="14"/>
  <c r="H20" i="41" s="1"/>
  <c r="I89" i="12"/>
  <c r="H14" i="41" s="1"/>
  <c r="I89" i="11"/>
  <c r="H15" i="41" s="1"/>
  <c r="I89" i="21"/>
  <c r="H26" i="41" s="1"/>
  <c r="I89" i="15"/>
  <c r="H19" i="41" s="1"/>
  <c r="I89" i="34"/>
  <c r="H39" i="41" s="1"/>
  <c r="I89" i="20"/>
  <c r="H25" i="41" s="1"/>
  <c r="I89" i="10"/>
  <c r="H18" i="41" s="1"/>
  <c r="J73" i="40"/>
  <c r="L73" i="40"/>
  <c r="M73" i="40" s="1"/>
  <c r="L80" i="40"/>
  <c r="M80" i="40" s="1"/>
  <c r="J80" i="40"/>
  <c r="L72" i="40"/>
  <c r="M72" i="40" s="1"/>
  <c r="J72" i="40"/>
  <c r="J79" i="40"/>
  <c r="L79" i="40"/>
  <c r="M79" i="40" s="1"/>
  <c r="L71" i="40"/>
  <c r="M71" i="40" s="1"/>
  <c r="J71" i="40"/>
  <c r="L81" i="40"/>
  <c r="M81" i="40" s="1"/>
  <c r="J81" i="40"/>
  <c r="J78" i="40"/>
  <c r="L78" i="40"/>
  <c r="M78" i="40" s="1"/>
  <c r="J70" i="40"/>
  <c r="L70" i="40"/>
  <c r="M70" i="40" s="1"/>
  <c r="J77" i="40"/>
  <c r="L77" i="40"/>
  <c r="M77" i="40" s="1"/>
  <c r="J69" i="40"/>
  <c r="L69" i="40"/>
  <c r="M69" i="40" s="1"/>
  <c r="J76" i="40"/>
  <c r="L76" i="40"/>
  <c r="M76" i="40" s="1"/>
  <c r="J75" i="40"/>
  <c r="L75" i="40"/>
  <c r="M75" i="40" s="1"/>
  <c r="L68" i="40"/>
  <c r="M68" i="40" s="1"/>
  <c r="J68" i="40"/>
  <c r="L82" i="40"/>
  <c r="M82" i="40" s="1"/>
  <c r="J82" i="40"/>
  <c r="L74" i="40"/>
  <c r="M74" i="40" s="1"/>
  <c r="J74" i="40"/>
  <c r="P68" i="40"/>
  <c r="O69" i="40"/>
  <c r="R68" i="40"/>
  <c r="S68" i="40" s="1"/>
  <c r="L75" i="39"/>
  <c r="M75" i="39" s="1"/>
  <c r="J75" i="39"/>
  <c r="L81" i="39"/>
  <c r="M81" i="39" s="1"/>
  <c r="J81" i="39"/>
  <c r="J73" i="39"/>
  <c r="L73" i="39"/>
  <c r="M73" i="39" s="1"/>
  <c r="L72" i="39"/>
  <c r="M72" i="39" s="1"/>
  <c r="J72" i="39"/>
  <c r="L79" i="39"/>
  <c r="M79" i="39" s="1"/>
  <c r="J79" i="39"/>
  <c r="L71" i="39"/>
  <c r="M71" i="39" s="1"/>
  <c r="J71" i="39"/>
  <c r="L80" i="39"/>
  <c r="M80" i="39" s="1"/>
  <c r="J80" i="39"/>
  <c r="J78" i="39"/>
  <c r="L78" i="39"/>
  <c r="M78" i="39" s="1"/>
  <c r="L69" i="39"/>
  <c r="M69" i="39" s="1"/>
  <c r="J69" i="39"/>
  <c r="L77" i="39"/>
  <c r="M77" i="39" s="1"/>
  <c r="J77" i="39"/>
  <c r="J70" i="39"/>
  <c r="L70" i="39"/>
  <c r="M70" i="39" s="1"/>
  <c r="L76" i="39"/>
  <c r="M76" i="39" s="1"/>
  <c r="J76" i="39"/>
  <c r="P68" i="39"/>
  <c r="O69" i="39"/>
  <c r="R68" i="39"/>
  <c r="S68" i="39" s="1"/>
  <c r="L68" i="39"/>
  <c r="M68" i="39" s="1"/>
  <c r="J68" i="39"/>
  <c r="J82" i="39"/>
  <c r="L82" i="39"/>
  <c r="M82" i="39" s="1"/>
  <c r="J74" i="39"/>
  <c r="L74" i="39"/>
  <c r="M74" i="39" s="1"/>
  <c r="L72" i="38"/>
  <c r="M72" i="38" s="1"/>
  <c r="J72" i="38"/>
  <c r="J79" i="38"/>
  <c r="L79" i="38"/>
  <c r="M79" i="38" s="1"/>
  <c r="J71" i="38"/>
  <c r="L71" i="38"/>
  <c r="M71" i="38" s="1"/>
  <c r="J80" i="38"/>
  <c r="L80" i="38"/>
  <c r="M80" i="38" s="1"/>
  <c r="L78" i="38"/>
  <c r="M78" i="38" s="1"/>
  <c r="J78" i="38"/>
  <c r="J69" i="38"/>
  <c r="L69" i="38"/>
  <c r="M69" i="38" s="1"/>
  <c r="L73" i="38"/>
  <c r="M73" i="38" s="1"/>
  <c r="J73" i="38"/>
  <c r="L77" i="38"/>
  <c r="M77" i="38" s="1"/>
  <c r="J77" i="38"/>
  <c r="J70" i="38"/>
  <c r="L70" i="38"/>
  <c r="M70" i="38" s="1"/>
  <c r="J76" i="38"/>
  <c r="L76" i="38"/>
  <c r="M76" i="38" s="1"/>
  <c r="P68" i="38"/>
  <c r="O69" i="38"/>
  <c r="R68" i="38"/>
  <c r="S68" i="38" s="1"/>
  <c r="J75" i="38"/>
  <c r="L75" i="38"/>
  <c r="M75" i="38" s="1"/>
  <c r="J81" i="38"/>
  <c r="L81" i="38"/>
  <c r="M81" i="38" s="1"/>
  <c r="L82" i="38"/>
  <c r="M82" i="38" s="1"/>
  <c r="J82" i="38"/>
  <c r="L74" i="38"/>
  <c r="M74" i="38" s="1"/>
  <c r="J74" i="38"/>
  <c r="L68" i="38"/>
  <c r="M68" i="38" s="1"/>
  <c r="J68" i="38"/>
  <c r="J81" i="37"/>
  <c r="L81" i="37"/>
  <c r="M81" i="37" s="1"/>
  <c r="J73" i="37"/>
  <c r="L73" i="37"/>
  <c r="M73" i="37" s="1"/>
  <c r="L72" i="37"/>
  <c r="M72" i="37" s="1"/>
  <c r="J72" i="37"/>
  <c r="J79" i="37"/>
  <c r="L79" i="37"/>
  <c r="M79" i="37" s="1"/>
  <c r="J71" i="37"/>
  <c r="L71" i="37"/>
  <c r="M71" i="37" s="1"/>
  <c r="L80" i="37"/>
  <c r="M80" i="37" s="1"/>
  <c r="J80" i="37"/>
  <c r="L78" i="37"/>
  <c r="M78" i="37" s="1"/>
  <c r="J78" i="37"/>
  <c r="J70" i="37"/>
  <c r="L70" i="37"/>
  <c r="M70" i="37" s="1"/>
  <c r="L77" i="37"/>
  <c r="M77" i="37" s="1"/>
  <c r="J77" i="37"/>
  <c r="L69" i="37"/>
  <c r="M69" i="37" s="1"/>
  <c r="J69" i="37"/>
  <c r="L76" i="37"/>
  <c r="M76" i="37" s="1"/>
  <c r="J76" i="37"/>
  <c r="L68" i="37"/>
  <c r="M68" i="37" s="1"/>
  <c r="J68" i="37"/>
  <c r="J75" i="37"/>
  <c r="L75" i="37"/>
  <c r="M75" i="37" s="1"/>
  <c r="P68" i="37"/>
  <c r="R68" i="37"/>
  <c r="S68" i="37" s="1"/>
  <c r="O69" i="37"/>
  <c r="L82" i="37"/>
  <c r="M82" i="37" s="1"/>
  <c r="J82" i="37"/>
  <c r="L74" i="37"/>
  <c r="M74" i="37" s="1"/>
  <c r="J74" i="37"/>
  <c r="L81" i="36"/>
  <c r="M81" i="36" s="1"/>
  <c r="J81" i="36"/>
  <c r="L80" i="36"/>
  <c r="M80" i="36" s="1"/>
  <c r="J80" i="36"/>
  <c r="L71" i="36"/>
  <c r="M71" i="36" s="1"/>
  <c r="J71" i="36"/>
  <c r="J78" i="36"/>
  <c r="L78" i="36"/>
  <c r="M78" i="36" s="1"/>
  <c r="J68" i="36"/>
  <c r="L68" i="36"/>
  <c r="M68" i="36" s="1"/>
  <c r="J76" i="36"/>
  <c r="L76" i="36"/>
  <c r="M76" i="36" s="1"/>
  <c r="L69" i="36"/>
  <c r="M69" i="36" s="1"/>
  <c r="J69" i="36"/>
  <c r="J72" i="36"/>
  <c r="L72" i="36"/>
  <c r="M72" i="36" s="1"/>
  <c r="L79" i="36"/>
  <c r="M79" i="36" s="1"/>
  <c r="J79" i="36"/>
  <c r="L70" i="36"/>
  <c r="M70" i="36" s="1"/>
  <c r="J70" i="36"/>
  <c r="J77" i="36"/>
  <c r="L77" i="36"/>
  <c r="M77" i="36" s="1"/>
  <c r="L75" i="36"/>
  <c r="M75" i="36" s="1"/>
  <c r="J75" i="36"/>
  <c r="O69" i="36"/>
  <c r="P68" i="36"/>
  <c r="R68" i="36"/>
  <c r="S68" i="36" s="1"/>
  <c r="J73" i="36"/>
  <c r="L73" i="36"/>
  <c r="M73" i="36" s="1"/>
  <c r="L82" i="36"/>
  <c r="M82" i="36" s="1"/>
  <c r="J82" i="36"/>
  <c r="J74" i="36"/>
  <c r="L74" i="36"/>
  <c r="M74" i="36" s="1"/>
  <c r="L81" i="35"/>
  <c r="M81" i="35" s="1"/>
  <c r="J81" i="35"/>
  <c r="J73" i="35"/>
  <c r="L73" i="35"/>
  <c r="M73" i="35" s="1"/>
  <c r="L80" i="35"/>
  <c r="M80" i="35" s="1"/>
  <c r="J80" i="35"/>
  <c r="J72" i="35"/>
  <c r="L72" i="35"/>
  <c r="M72" i="35" s="1"/>
  <c r="J79" i="35"/>
  <c r="L79" i="35"/>
  <c r="M79" i="35" s="1"/>
  <c r="L71" i="35"/>
  <c r="M71" i="35" s="1"/>
  <c r="J71" i="35"/>
  <c r="L78" i="35"/>
  <c r="M78" i="35" s="1"/>
  <c r="J78" i="35"/>
  <c r="L69" i="35"/>
  <c r="M69" i="35" s="1"/>
  <c r="J69" i="35"/>
  <c r="J76" i="35"/>
  <c r="L76" i="35"/>
  <c r="M76" i="35" s="1"/>
  <c r="J77" i="35"/>
  <c r="L77" i="35"/>
  <c r="M77" i="35" s="1"/>
  <c r="J75" i="35"/>
  <c r="L75" i="35"/>
  <c r="M75" i="35" s="1"/>
  <c r="L68" i="35"/>
  <c r="M68" i="35" s="1"/>
  <c r="J68" i="35"/>
  <c r="L70" i="35"/>
  <c r="M70" i="35" s="1"/>
  <c r="J70" i="35"/>
  <c r="L82" i="35"/>
  <c r="M82" i="35" s="1"/>
  <c r="J82" i="35"/>
  <c r="L74" i="35"/>
  <c r="M74" i="35" s="1"/>
  <c r="J74" i="35"/>
  <c r="P68" i="35"/>
  <c r="R68" i="35"/>
  <c r="S68" i="35" s="1"/>
  <c r="O69" i="35"/>
  <c r="L81" i="34"/>
  <c r="M81" i="34" s="1"/>
  <c r="J81" i="34"/>
  <c r="J73" i="34"/>
  <c r="L73" i="34"/>
  <c r="M73" i="34" s="1"/>
  <c r="J71" i="34"/>
  <c r="L71" i="34"/>
  <c r="M71" i="34" s="1"/>
  <c r="L78" i="34"/>
  <c r="M78" i="34" s="1"/>
  <c r="J78" i="34"/>
  <c r="L69" i="34"/>
  <c r="M69" i="34" s="1"/>
  <c r="J69" i="34"/>
  <c r="J79" i="34"/>
  <c r="L79" i="34"/>
  <c r="M79" i="34" s="1"/>
  <c r="J77" i="34"/>
  <c r="L77" i="34"/>
  <c r="M77" i="34" s="1"/>
  <c r="J70" i="34"/>
  <c r="L70" i="34"/>
  <c r="M70" i="34" s="1"/>
  <c r="L72" i="34"/>
  <c r="M72" i="34" s="1"/>
  <c r="J72" i="34"/>
  <c r="L76" i="34"/>
  <c r="M76" i="34" s="1"/>
  <c r="J76" i="34"/>
  <c r="L68" i="34"/>
  <c r="M68" i="34" s="1"/>
  <c r="J68" i="34"/>
  <c r="J75" i="34"/>
  <c r="L75" i="34"/>
  <c r="M75" i="34" s="1"/>
  <c r="P68" i="34"/>
  <c r="R68" i="34"/>
  <c r="S68" i="34" s="1"/>
  <c r="O69" i="34"/>
  <c r="J80" i="34"/>
  <c r="L80" i="34"/>
  <c r="M80" i="34" s="1"/>
  <c r="L82" i="34"/>
  <c r="M82" i="34" s="1"/>
  <c r="J82" i="34"/>
  <c r="J74" i="34"/>
  <c r="L74" i="34"/>
  <c r="M74" i="34" s="1"/>
  <c r="J81" i="33"/>
  <c r="L81" i="33"/>
  <c r="M81" i="33" s="1"/>
  <c r="J73" i="33"/>
  <c r="L73" i="33"/>
  <c r="M73" i="33" s="1"/>
  <c r="L80" i="33"/>
  <c r="M80" i="33" s="1"/>
  <c r="J80" i="33"/>
  <c r="J72" i="33"/>
  <c r="L72" i="33"/>
  <c r="M72" i="33" s="1"/>
  <c r="L71" i="33"/>
  <c r="M71" i="33" s="1"/>
  <c r="J71" i="33"/>
  <c r="J79" i="33"/>
  <c r="L79" i="33"/>
  <c r="M79" i="33" s="1"/>
  <c r="L78" i="33"/>
  <c r="M78" i="33" s="1"/>
  <c r="J78" i="33"/>
  <c r="J70" i="33"/>
  <c r="L70" i="33"/>
  <c r="M70" i="33" s="1"/>
  <c r="J77" i="33"/>
  <c r="L77" i="33"/>
  <c r="M77" i="33" s="1"/>
  <c r="L69" i="33"/>
  <c r="M69" i="33" s="1"/>
  <c r="J69" i="33"/>
  <c r="L76" i="33"/>
  <c r="M76" i="33" s="1"/>
  <c r="J76" i="33"/>
  <c r="L68" i="33"/>
  <c r="M68" i="33" s="1"/>
  <c r="J68" i="33"/>
  <c r="J75" i="33"/>
  <c r="L75" i="33"/>
  <c r="M75" i="33" s="1"/>
  <c r="L82" i="33"/>
  <c r="M82" i="33" s="1"/>
  <c r="J82" i="33"/>
  <c r="L74" i="33"/>
  <c r="M74" i="33" s="1"/>
  <c r="J74" i="33"/>
  <c r="P68" i="33"/>
  <c r="O69" i="33"/>
  <c r="R68" i="33"/>
  <c r="S68" i="33" s="1"/>
  <c r="J73" i="32"/>
  <c r="L73" i="32"/>
  <c r="M73" i="32" s="1"/>
  <c r="J80" i="32"/>
  <c r="L80" i="32"/>
  <c r="M80" i="32" s="1"/>
  <c r="L72" i="32"/>
  <c r="M72" i="32" s="1"/>
  <c r="J72" i="32"/>
  <c r="L81" i="32"/>
  <c r="M81" i="32" s="1"/>
  <c r="J81" i="32"/>
  <c r="L79" i="32"/>
  <c r="M79" i="32" s="1"/>
  <c r="J79" i="32"/>
  <c r="L71" i="32"/>
  <c r="M71" i="32" s="1"/>
  <c r="J71" i="32"/>
  <c r="L78" i="32"/>
  <c r="M78" i="32" s="1"/>
  <c r="J78" i="32"/>
  <c r="L70" i="32"/>
  <c r="M70" i="32" s="1"/>
  <c r="J70" i="32"/>
  <c r="J77" i="32"/>
  <c r="L77" i="32"/>
  <c r="M77" i="32" s="1"/>
  <c r="J69" i="32"/>
  <c r="L69" i="32"/>
  <c r="M69" i="32" s="1"/>
  <c r="L76" i="32"/>
  <c r="M76" i="32" s="1"/>
  <c r="J76" i="32"/>
  <c r="L68" i="32"/>
  <c r="M68" i="32" s="1"/>
  <c r="J68" i="32"/>
  <c r="L75" i="32"/>
  <c r="M75" i="32" s="1"/>
  <c r="J75" i="32"/>
  <c r="P68" i="32"/>
  <c r="O69" i="32"/>
  <c r="R68" i="32"/>
  <c r="S68" i="32" s="1"/>
  <c r="J82" i="32"/>
  <c r="L82" i="32"/>
  <c r="M82" i="32" s="1"/>
  <c r="L74" i="32"/>
  <c r="M74" i="32" s="1"/>
  <c r="J74" i="32"/>
  <c r="J81" i="31"/>
  <c r="L81" i="31"/>
  <c r="M81" i="31" s="1"/>
  <c r="L73" i="31"/>
  <c r="M73" i="31" s="1"/>
  <c r="J73" i="31"/>
  <c r="L72" i="31"/>
  <c r="M72" i="31" s="1"/>
  <c r="J72" i="31"/>
  <c r="L79" i="31"/>
  <c r="M79" i="31" s="1"/>
  <c r="J79" i="31"/>
  <c r="J71" i="31"/>
  <c r="L71" i="31"/>
  <c r="M71" i="31" s="1"/>
  <c r="L80" i="31"/>
  <c r="M80" i="31" s="1"/>
  <c r="J80" i="31"/>
  <c r="L78" i="31"/>
  <c r="M78" i="31" s="1"/>
  <c r="J78" i="31"/>
  <c r="J70" i="31"/>
  <c r="L70" i="31"/>
  <c r="M70" i="31" s="1"/>
  <c r="J77" i="31"/>
  <c r="L77" i="31"/>
  <c r="M77" i="31" s="1"/>
  <c r="L69" i="31"/>
  <c r="M69" i="31" s="1"/>
  <c r="J69" i="31"/>
  <c r="J76" i="31"/>
  <c r="L76" i="31"/>
  <c r="M76" i="31" s="1"/>
  <c r="L68" i="31"/>
  <c r="M68" i="31" s="1"/>
  <c r="J68" i="31"/>
  <c r="L75" i="31"/>
  <c r="M75" i="31" s="1"/>
  <c r="J75" i="31"/>
  <c r="O69" i="31"/>
  <c r="P68" i="31"/>
  <c r="R68" i="31"/>
  <c r="S68" i="31" s="1"/>
  <c r="L82" i="31"/>
  <c r="M82" i="31" s="1"/>
  <c r="J82" i="31"/>
  <c r="J74" i="31"/>
  <c r="L74" i="31"/>
  <c r="M74" i="31" s="1"/>
  <c r="L80" i="30"/>
  <c r="M80" i="30" s="1"/>
  <c r="J80" i="30"/>
  <c r="L72" i="30"/>
  <c r="M72" i="30" s="1"/>
  <c r="J72" i="30"/>
  <c r="L73" i="30"/>
  <c r="M73" i="30" s="1"/>
  <c r="J73" i="30"/>
  <c r="J79" i="30"/>
  <c r="L79" i="30"/>
  <c r="M79" i="30" s="1"/>
  <c r="L71" i="30"/>
  <c r="M71" i="30" s="1"/>
  <c r="J71" i="30"/>
  <c r="L81" i="30"/>
  <c r="M81" i="30" s="1"/>
  <c r="J81" i="30"/>
  <c r="J78" i="30"/>
  <c r="L78" i="30"/>
  <c r="M78" i="30" s="1"/>
  <c r="J69" i="30"/>
  <c r="L69" i="30"/>
  <c r="M69" i="30" s="1"/>
  <c r="L77" i="30"/>
  <c r="M77" i="30" s="1"/>
  <c r="J77" i="30"/>
  <c r="L70" i="30"/>
  <c r="M70" i="30" s="1"/>
  <c r="J70" i="30"/>
  <c r="L76" i="30"/>
  <c r="M76" i="30" s="1"/>
  <c r="J76" i="30"/>
  <c r="J75" i="30"/>
  <c r="L75" i="30"/>
  <c r="M75" i="30" s="1"/>
  <c r="L68" i="30"/>
  <c r="M68" i="30" s="1"/>
  <c r="J68" i="30"/>
  <c r="L82" i="30"/>
  <c r="M82" i="30" s="1"/>
  <c r="J82" i="30"/>
  <c r="J74" i="30"/>
  <c r="L74" i="30"/>
  <c r="M74" i="30" s="1"/>
  <c r="R68" i="30"/>
  <c r="S68" i="30" s="1"/>
  <c r="P68" i="30"/>
  <c r="O69" i="30"/>
  <c r="J81" i="29"/>
  <c r="L81" i="29"/>
  <c r="M81" i="29" s="1"/>
  <c r="J80" i="29"/>
  <c r="L80" i="29"/>
  <c r="M80" i="29" s="1"/>
  <c r="L72" i="29"/>
  <c r="M72" i="29" s="1"/>
  <c r="J72" i="29"/>
  <c r="J73" i="29"/>
  <c r="L73" i="29"/>
  <c r="M73" i="29" s="1"/>
  <c r="L79" i="29"/>
  <c r="M79" i="29" s="1"/>
  <c r="J79" i="29"/>
  <c r="J71" i="29"/>
  <c r="L71" i="29"/>
  <c r="M71" i="29" s="1"/>
  <c r="J78" i="29"/>
  <c r="L78" i="29"/>
  <c r="M78" i="29" s="1"/>
  <c r="L70" i="29"/>
  <c r="M70" i="29" s="1"/>
  <c r="J70" i="29"/>
  <c r="J77" i="29"/>
  <c r="L77" i="29"/>
  <c r="M77" i="29" s="1"/>
  <c r="L68" i="29"/>
  <c r="M68" i="29" s="1"/>
  <c r="J68" i="29"/>
  <c r="L76" i="29"/>
  <c r="M76" i="29" s="1"/>
  <c r="J76" i="29"/>
  <c r="J69" i="29"/>
  <c r="L69" i="29"/>
  <c r="M69" i="29" s="1"/>
  <c r="L75" i="29"/>
  <c r="M75" i="29" s="1"/>
  <c r="J75" i="29"/>
  <c r="L82" i="29"/>
  <c r="M82" i="29" s="1"/>
  <c r="J82" i="29"/>
  <c r="J74" i="29"/>
  <c r="L74" i="29"/>
  <c r="M74" i="29" s="1"/>
  <c r="O69" i="29"/>
  <c r="R68" i="29"/>
  <c r="S68" i="29" s="1"/>
  <c r="P68" i="29"/>
  <c r="J73" i="28"/>
  <c r="L73" i="28"/>
  <c r="M73" i="28" s="1"/>
  <c r="J80" i="28"/>
  <c r="L80" i="28"/>
  <c r="M80" i="28" s="1"/>
  <c r="L72" i="28"/>
  <c r="M72" i="28" s="1"/>
  <c r="J72" i="28"/>
  <c r="J79" i="28"/>
  <c r="L79" i="28"/>
  <c r="M79" i="28" s="1"/>
  <c r="J71" i="28"/>
  <c r="L71" i="28"/>
  <c r="M71" i="28" s="1"/>
  <c r="L78" i="28"/>
  <c r="M78" i="28" s="1"/>
  <c r="J78" i="28"/>
  <c r="J77" i="28"/>
  <c r="L77" i="28"/>
  <c r="M77" i="28" s="1"/>
  <c r="J69" i="28"/>
  <c r="L69" i="28"/>
  <c r="M69" i="28" s="1"/>
  <c r="L81" i="28"/>
  <c r="M81" i="28" s="1"/>
  <c r="J81" i="28"/>
  <c r="L70" i="28"/>
  <c r="M70" i="28" s="1"/>
  <c r="J70" i="28"/>
  <c r="L76" i="28"/>
  <c r="M76" i="28" s="1"/>
  <c r="J76" i="28"/>
  <c r="L75" i="28"/>
  <c r="M75" i="28" s="1"/>
  <c r="J75" i="28"/>
  <c r="L68" i="28"/>
  <c r="M68" i="28" s="1"/>
  <c r="J68" i="28"/>
  <c r="J82" i="28"/>
  <c r="L82" i="28"/>
  <c r="M82" i="28" s="1"/>
  <c r="L74" i="28"/>
  <c r="M74" i="28" s="1"/>
  <c r="J74" i="28"/>
  <c r="R68" i="28"/>
  <c r="S68" i="28" s="1"/>
  <c r="P68" i="28"/>
  <c r="O69" i="28"/>
  <c r="L72" i="27"/>
  <c r="M72" i="27" s="1"/>
  <c r="J72" i="27"/>
  <c r="J79" i="27"/>
  <c r="L79" i="27"/>
  <c r="M79" i="27" s="1"/>
  <c r="J71" i="27"/>
  <c r="L71" i="27"/>
  <c r="M71" i="27" s="1"/>
  <c r="J80" i="27"/>
  <c r="L80" i="27"/>
  <c r="M80" i="27" s="1"/>
  <c r="L78" i="27"/>
  <c r="M78" i="27" s="1"/>
  <c r="J78" i="27"/>
  <c r="L70" i="27"/>
  <c r="M70" i="27" s="1"/>
  <c r="J70" i="27"/>
  <c r="J77" i="27"/>
  <c r="L77" i="27"/>
  <c r="M77" i="27" s="1"/>
  <c r="J69" i="27"/>
  <c r="L69" i="27"/>
  <c r="M69" i="27" s="1"/>
  <c r="L81" i="27"/>
  <c r="M81" i="27" s="1"/>
  <c r="J81" i="27"/>
  <c r="J76" i="27"/>
  <c r="L76" i="27"/>
  <c r="M76" i="27" s="1"/>
  <c r="J68" i="27"/>
  <c r="L68" i="27"/>
  <c r="M68" i="27" s="1"/>
  <c r="J75" i="27"/>
  <c r="L75" i="27"/>
  <c r="M75" i="27" s="1"/>
  <c r="J73" i="27"/>
  <c r="L73" i="27"/>
  <c r="M73" i="27" s="1"/>
  <c r="J82" i="27"/>
  <c r="L82" i="27"/>
  <c r="M82" i="27" s="1"/>
  <c r="L74" i="27"/>
  <c r="M74" i="27" s="1"/>
  <c r="J74" i="27"/>
  <c r="P68" i="27"/>
  <c r="R68" i="27"/>
  <c r="S68" i="27" s="1"/>
  <c r="O69" i="27"/>
  <c r="J81" i="26"/>
  <c r="L81" i="26"/>
  <c r="M81" i="26" s="1"/>
  <c r="L80" i="26"/>
  <c r="M80" i="26" s="1"/>
  <c r="J80" i="26"/>
  <c r="J72" i="26"/>
  <c r="L72" i="26"/>
  <c r="M72" i="26" s="1"/>
  <c r="J79" i="26"/>
  <c r="L79" i="26"/>
  <c r="M79" i="26" s="1"/>
  <c r="J71" i="26"/>
  <c r="L71" i="26"/>
  <c r="M71" i="26" s="1"/>
  <c r="J77" i="26"/>
  <c r="L77" i="26"/>
  <c r="M77" i="26" s="1"/>
  <c r="J69" i="26"/>
  <c r="L69" i="26"/>
  <c r="M69" i="26" s="1"/>
  <c r="J78" i="26"/>
  <c r="L78" i="26"/>
  <c r="M78" i="26" s="1"/>
  <c r="J76" i="26"/>
  <c r="L76" i="26"/>
  <c r="M76" i="26" s="1"/>
  <c r="J70" i="26"/>
  <c r="L70" i="26"/>
  <c r="M70" i="26" s="1"/>
  <c r="L75" i="26"/>
  <c r="M75" i="26" s="1"/>
  <c r="J75" i="26"/>
  <c r="L68" i="26"/>
  <c r="M68" i="26" s="1"/>
  <c r="J68" i="26"/>
  <c r="L73" i="26"/>
  <c r="M73" i="26" s="1"/>
  <c r="J73" i="26"/>
  <c r="J82" i="26"/>
  <c r="L82" i="26"/>
  <c r="M82" i="26" s="1"/>
  <c r="J74" i="26"/>
  <c r="L74" i="26"/>
  <c r="M74" i="26" s="1"/>
  <c r="P68" i="26"/>
  <c r="R68" i="26"/>
  <c r="S68" i="26" s="1"/>
  <c r="O69" i="26"/>
  <c r="J81" i="25"/>
  <c r="L81" i="25"/>
  <c r="M81" i="25" s="1"/>
  <c r="J73" i="25"/>
  <c r="L73" i="25"/>
  <c r="M73" i="25" s="1"/>
  <c r="L72" i="25"/>
  <c r="M72" i="25" s="1"/>
  <c r="J72" i="25"/>
  <c r="L79" i="25"/>
  <c r="M79" i="25" s="1"/>
  <c r="J79" i="25"/>
  <c r="J71" i="25"/>
  <c r="L71" i="25"/>
  <c r="M71" i="25" s="1"/>
  <c r="L78" i="25"/>
  <c r="M78" i="25" s="1"/>
  <c r="J78" i="25"/>
  <c r="L69" i="25"/>
  <c r="M69" i="25" s="1"/>
  <c r="J69" i="25"/>
  <c r="J77" i="25"/>
  <c r="L77" i="25"/>
  <c r="M77" i="25" s="1"/>
  <c r="L70" i="25"/>
  <c r="M70" i="25" s="1"/>
  <c r="J70" i="25"/>
  <c r="L80" i="25"/>
  <c r="M80" i="25" s="1"/>
  <c r="J80" i="25"/>
  <c r="J76" i="25"/>
  <c r="L76" i="25"/>
  <c r="M76" i="25" s="1"/>
  <c r="O69" i="25"/>
  <c r="R68" i="25"/>
  <c r="S68" i="25" s="1"/>
  <c r="P68" i="25"/>
  <c r="J75" i="25"/>
  <c r="L75" i="25"/>
  <c r="M75" i="25" s="1"/>
  <c r="L68" i="25"/>
  <c r="M68" i="25" s="1"/>
  <c r="J68" i="25"/>
  <c r="L82" i="25"/>
  <c r="M82" i="25" s="1"/>
  <c r="J82" i="25"/>
  <c r="L74" i="25"/>
  <c r="M74" i="25" s="1"/>
  <c r="J74" i="25"/>
  <c r="J80" i="24"/>
  <c r="L80" i="24"/>
  <c r="M80" i="24" s="1"/>
  <c r="L72" i="24"/>
  <c r="M72" i="24" s="1"/>
  <c r="J72" i="24"/>
  <c r="L79" i="24"/>
  <c r="M79" i="24" s="1"/>
  <c r="J79" i="24"/>
  <c r="J71" i="24"/>
  <c r="L71" i="24"/>
  <c r="M71" i="24" s="1"/>
  <c r="L78" i="24"/>
  <c r="M78" i="24" s="1"/>
  <c r="J78" i="24"/>
  <c r="L69" i="24"/>
  <c r="M69" i="24" s="1"/>
  <c r="J69" i="24"/>
  <c r="L77" i="24"/>
  <c r="M77" i="24" s="1"/>
  <c r="J77" i="24"/>
  <c r="L70" i="24"/>
  <c r="M70" i="24" s="1"/>
  <c r="J70" i="24"/>
  <c r="L81" i="24"/>
  <c r="M81" i="24" s="1"/>
  <c r="J81" i="24"/>
  <c r="L76" i="24"/>
  <c r="M76" i="24" s="1"/>
  <c r="J76" i="24"/>
  <c r="L75" i="24"/>
  <c r="M75" i="24" s="1"/>
  <c r="J75" i="24"/>
  <c r="L68" i="24"/>
  <c r="M68" i="24" s="1"/>
  <c r="J68" i="24"/>
  <c r="J73" i="24"/>
  <c r="L73" i="24"/>
  <c r="M73" i="24" s="1"/>
  <c r="L82" i="24"/>
  <c r="M82" i="24" s="1"/>
  <c r="J82" i="24"/>
  <c r="J74" i="24"/>
  <c r="L74" i="24"/>
  <c r="M74" i="24" s="1"/>
  <c r="P68" i="24"/>
  <c r="O69" i="24"/>
  <c r="R68" i="24"/>
  <c r="S68" i="24" s="1"/>
  <c r="J86" i="23"/>
  <c r="L86" i="23"/>
  <c r="M86" i="23" s="1"/>
  <c r="J78" i="23"/>
  <c r="L78" i="23"/>
  <c r="M78" i="23" s="1"/>
  <c r="L77" i="23"/>
  <c r="M77" i="23" s="1"/>
  <c r="J77" i="23"/>
  <c r="L84" i="23"/>
  <c r="M84" i="23" s="1"/>
  <c r="J84" i="23"/>
  <c r="L76" i="23"/>
  <c r="M76" i="23" s="1"/>
  <c r="J76" i="23"/>
  <c r="L85" i="23"/>
  <c r="M85" i="23" s="1"/>
  <c r="J85" i="23"/>
  <c r="J83" i="23"/>
  <c r="L83" i="23"/>
  <c r="M83" i="23" s="1"/>
  <c r="L74" i="23"/>
  <c r="M74" i="23" s="1"/>
  <c r="J74" i="23"/>
  <c r="L82" i="23"/>
  <c r="M82" i="23" s="1"/>
  <c r="J82" i="23"/>
  <c r="L75" i="23"/>
  <c r="M75" i="23" s="1"/>
  <c r="J75" i="23"/>
  <c r="L81" i="23"/>
  <c r="M81" i="23" s="1"/>
  <c r="J81" i="23"/>
  <c r="O74" i="23"/>
  <c r="R73" i="23"/>
  <c r="S73" i="23" s="1"/>
  <c r="P73" i="23"/>
  <c r="L80" i="23"/>
  <c r="M80" i="23" s="1"/>
  <c r="J80" i="23"/>
  <c r="L73" i="23"/>
  <c r="M73" i="23" s="1"/>
  <c r="J73" i="23"/>
  <c r="L87" i="23"/>
  <c r="M87" i="23" s="1"/>
  <c r="J87" i="23"/>
  <c r="L79" i="23"/>
  <c r="M79" i="23" s="1"/>
  <c r="J79" i="23"/>
  <c r="J80" i="22"/>
  <c r="L80" i="22"/>
  <c r="M80" i="22" s="1"/>
  <c r="L72" i="22"/>
  <c r="M72" i="22" s="1"/>
  <c r="J72" i="22"/>
  <c r="L79" i="22"/>
  <c r="M79" i="22" s="1"/>
  <c r="J79" i="22"/>
  <c r="J71" i="22"/>
  <c r="L71" i="22"/>
  <c r="M71" i="22" s="1"/>
  <c r="J78" i="22"/>
  <c r="L78" i="22"/>
  <c r="M78" i="22" s="1"/>
  <c r="J70" i="22"/>
  <c r="L70" i="22"/>
  <c r="M70" i="22" s="1"/>
  <c r="J77" i="22"/>
  <c r="L77" i="22"/>
  <c r="M77" i="22" s="1"/>
  <c r="J69" i="22"/>
  <c r="L69" i="22"/>
  <c r="M69" i="22" s="1"/>
  <c r="J73" i="22"/>
  <c r="L73" i="22"/>
  <c r="M73" i="22" s="1"/>
  <c r="J76" i="22"/>
  <c r="L76" i="22"/>
  <c r="M76" i="22" s="1"/>
  <c r="J75" i="22"/>
  <c r="L75" i="22"/>
  <c r="M75" i="22" s="1"/>
  <c r="L68" i="22"/>
  <c r="M68" i="22" s="1"/>
  <c r="J68" i="22"/>
  <c r="J81" i="22"/>
  <c r="L81" i="22"/>
  <c r="M81" i="22" s="1"/>
  <c r="L82" i="22"/>
  <c r="M82" i="22" s="1"/>
  <c r="J82" i="22"/>
  <c r="L74" i="22"/>
  <c r="M74" i="22" s="1"/>
  <c r="J74" i="22"/>
  <c r="P68" i="22"/>
  <c r="R68" i="22"/>
  <c r="S68" i="22" s="1"/>
  <c r="O69" i="22"/>
  <c r="J79" i="21"/>
  <c r="L79" i="21"/>
  <c r="M79" i="21" s="1"/>
  <c r="L71" i="21"/>
  <c r="M71" i="21" s="1"/>
  <c r="J71" i="21"/>
  <c r="L72" i="21"/>
  <c r="M72" i="21" s="1"/>
  <c r="J72" i="21"/>
  <c r="L78" i="21"/>
  <c r="M78" i="21" s="1"/>
  <c r="J78" i="21"/>
  <c r="J70" i="21"/>
  <c r="L70" i="21"/>
  <c r="M70" i="21" s="1"/>
  <c r="L81" i="21"/>
  <c r="M81" i="21" s="1"/>
  <c r="J81" i="21"/>
  <c r="J77" i="21"/>
  <c r="L77" i="21"/>
  <c r="M77" i="21" s="1"/>
  <c r="J69" i="21"/>
  <c r="L69" i="21"/>
  <c r="M69" i="21" s="1"/>
  <c r="J76" i="21"/>
  <c r="L76" i="21"/>
  <c r="M76" i="21" s="1"/>
  <c r="J80" i="21"/>
  <c r="L80" i="21"/>
  <c r="M80" i="21" s="1"/>
  <c r="L75" i="21"/>
  <c r="M75" i="21" s="1"/>
  <c r="J75" i="21"/>
  <c r="P68" i="21"/>
  <c r="R68" i="21"/>
  <c r="S68" i="21" s="1"/>
  <c r="O69" i="21"/>
  <c r="J73" i="21"/>
  <c r="L73" i="21"/>
  <c r="M73" i="21" s="1"/>
  <c r="J82" i="21"/>
  <c r="L82" i="21"/>
  <c r="M82" i="21" s="1"/>
  <c r="J74" i="21"/>
  <c r="L74" i="21"/>
  <c r="M74" i="21" s="1"/>
  <c r="L68" i="21"/>
  <c r="M68" i="21" s="1"/>
  <c r="J68" i="21"/>
  <c r="L81" i="20"/>
  <c r="M81" i="20" s="1"/>
  <c r="J81" i="20"/>
  <c r="J73" i="20"/>
  <c r="L73" i="20"/>
  <c r="M73" i="20" s="1"/>
  <c r="J72" i="20"/>
  <c r="L72" i="20"/>
  <c r="M72" i="20" s="1"/>
  <c r="J79" i="20"/>
  <c r="L79" i="20"/>
  <c r="M79" i="20" s="1"/>
  <c r="J71" i="20"/>
  <c r="L71" i="20"/>
  <c r="M71" i="20" s="1"/>
  <c r="L80" i="20"/>
  <c r="M80" i="20" s="1"/>
  <c r="J80" i="20"/>
  <c r="L78" i="20"/>
  <c r="M78" i="20" s="1"/>
  <c r="J78" i="20"/>
  <c r="J69" i="20"/>
  <c r="L69" i="20"/>
  <c r="M69" i="20" s="1"/>
  <c r="J77" i="20"/>
  <c r="L77" i="20"/>
  <c r="M77" i="20" s="1"/>
  <c r="L70" i="20"/>
  <c r="M70" i="20" s="1"/>
  <c r="J70" i="20"/>
  <c r="L76" i="20"/>
  <c r="M76" i="20" s="1"/>
  <c r="J76" i="20"/>
  <c r="J75" i="20"/>
  <c r="L75" i="20"/>
  <c r="M75" i="20" s="1"/>
  <c r="L68" i="20"/>
  <c r="M68" i="20" s="1"/>
  <c r="J68" i="20"/>
  <c r="J82" i="20"/>
  <c r="L82" i="20"/>
  <c r="M82" i="20" s="1"/>
  <c r="L74" i="20"/>
  <c r="M74" i="20" s="1"/>
  <c r="J74" i="20"/>
  <c r="P68" i="20"/>
  <c r="O69" i="20"/>
  <c r="R68" i="20"/>
  <c r="S68" i="20" s="1"/>
  <c r="R71" i="19"/>
  <c r="S71" i="19" s="1"/>
  <c r="P71" i="19"/>
  <c r="O72" i="19"/>
  <c r="J72" i="18"/>
  <c r="L72" i="18"/>
  <c r="M72" i="18" s="1"/>
  <c r="L80" i="18"/>
  <c r="M80" i="18" s="1"/>
  <c r="J80" i="18"/>
  <c r="J79" i="18"/>
  <c r="L79" i="18"/>
  <c r="M79" i="18" s="1"/>
  <c r="J71" i="18"/>
  <c r="L71" i="18"/>
  <c r="M71" i="18" s="1"/>
  <c r="L78" i="18"/>
  <c r="M78" i="18" s="1"/>
  <c r="J78" i="18"/>
  <c r="L70" i="18"/>
  <c r="M70" i="18" s="1"/>
  <c r="J70" i="18"/>
  <c r="J73" i="18"/>
  <c r="L73" i="18"/>
  <c r="M73" i="18" s="1"/>
  <c r="L77" i="18"/>
  <c r="M77" i="18" s="1"/>
  <c r="J77" i="18"/>
  <c r="L69" i="18"/>
  <c r="M69" i="18" s="1"/>
  <c r="J69" i="18"/>
  <c r="J76" i="18"/>
  <c r="L76" i="18"/>
  <c r="M76" i="18" s="1"/>
  <c r="L75" i="18"/>
  <c r="M75" i="18" s="1"/>
  <c r="J75" i="18"/>
  <c r="L68" i="18"/>
  <c r="M68" i="18" s="1"/>
  <c r="J68" i="18"/>
  <c r="J81" i="18"/>
  <c r="L81" i="18"/>
  <c r="M81" i="18" s="1"/>
  <c r="L82" i="18"/>
  <c r="M82" i="18" s="1"/>
  <c r="J82" i="18"/>
  <c r="J74" i="18"/>
  <c r="L74" i="18"/>
  <c r="M74" i="18" s="1"/>
  <c r="P68" i="18"/>
  <c r="R68" i="18"/>
  <c r="S68" i="18" s="1"/>
  <c r="O69" i="18"/>
  <c r="J74" i="17"/>
  <c r="L74" i="17"/>
  <c r="M74" i="17" s="1"/>
  <c r="J73" i="17"/>
  <c r="L73" i="17"/>
  <c r="M73" i="17" s="1"/>
  <c r="I89" i="17"/>
  <c r="H22" i="41" s="1"/>
  <c r="J80" i="17"/>
  <c r="L80" i="17"/>
  <c r="M80" i="17" s="1"/>
  <c r="L72" i="17"/>
  <c r="M72" i="17" s="1"/>
  <c r="J72" i="17"/>
  <c r="J75" i="17"/>
  <c r="L75" i="17"/>
  <c r="M75" i="17" s="1"/>
  <c r="J82" i="17"/>
  <c r="L82" i="17"/>
  <c r="M82" i="17" s="1"/>
  <c r="J81" i="17"/>
  <c r="L81" i="17"/>
  <c r="M81" i="17" s="1"/>
  <c r="L79" i="17"/>
  <c r="M79" i="17" s="1"/>
  <c r="J79" i="17"/>
  <c r="L71" i="17"/>
  <c r="M71" i="17" s="1"/>
  <c r="J71" i="17"/>
  <c r="L69" i="17"/>
  <c r="M69" i="17" s="1"/>
  <c r="J69" i="17"/>
  <c r="J78" i="17"/>
  <c r="L78" i="17"/>
  <c r="M78" i="17" s="1"/>
  <c r="J77" i="17"/>
  <c r="L77" i="17"/>
  <c r="M77" i="17" s="1"/>
  <c r="L70" i="17"/>
  <c r="M70" i="17" s="1"/>
  <c r="J70" i="17"/>
  <c r="L76" i="17"/>
  <c r="M76" i="17" s="1"/>
  <c r="J76" i="17"/>
  <c r="P68" i="17"/>
  <c r="O69" i="17"/>
  <c r="R68" i="17"/>
  <c r="S68" i="17" s="1"/>
  <c r="L68" i="17"/>
  <c r="M68" i="17" s="1"/>
  <c r="J68" i="17"/>
  <c r="L80" i="16"/>
  <c r="M80" i="16" s="1"/>
  <c r="J80" i="16"/>
  <c r="L72" i="16"/>
  <c r="M72" i="16" s="1"/>
  <c r="J72" i="16"/>
  <c r="J73" i="16"/>
  <c r="L73" i="16"/>
  <c r="M73" i="16" s="1"/>
  <c r="J79" i="16"/>
  <c r="L79" i="16"/>
  <c r="M79" i="16" s="1"/>
  <c r="J71" i="16"/>
  <c r="L71" i="16"/>
  <c r="M71" i="16" s="1"/>
  <c r="L69" i="16"/>
  <c r="M69" i="16" s="1"/>
  <c r="J69" i="16"/>
  <c r="J77" i="16"/>
  <c r="L77" i="16"/>
  <c r="M77" i="16" s="1"/>
  <c r="L70" i="16"/>
  <c r="M70" i="16" s="1"/>
  <c r="J70" i="16"/>
  <c r="L78" i="16"/>
  <c r="M78" i="16" s="1"/>
  <c r="J78" i="16"/>
  <c r="L76" i="16"/>
  <c r="M76" i="16" s="1"/>
  <c r="J76" i="16"/>
  <c r="L75" i="16"/>
  <c r="M75" i="16" s="1"/>
  <c r="J75" i="16"/>
  <c r="L68" i="16"/>
  <c r="M68" i="16" s="1"/>
  <c r="J68" i="16"/>
  <c r="J81" i="16"/>
  <c r="L81" i="16"/>
  <c r="M81" i="16" s="1"/>
  <c r="L82" i="16"/>
  <c r="M82" i="16" s="1"/>
  <c r="J82" i="16"/>
  <c r="L74" i="16"/>
  <c r="M74" i="16" s="1"/>
  <c r="J74" i="16"/>
  <c r="P68" i="16"/>
  <c r="R68" i="16"/>
  <c r="S68" i="16" s="1"/>
  <c r="O69" i="16"/>
  <c r="J81" i="14"/>
  <c r="L81" i="14"/>
  <c r="M81" i="14" s="1"/>
  <c r="L73" i="14"/>
  <c r="M73" i="14" s="1"/>
  <c r="J73" i="14"/>
  <c r="L80" i="14"/>
  <c r="M80" i="14" s="1"/>
  <c r="J80" i="14"/>
  <c r="J78" i="14"/>
  <c r="L78" i="14"/>
  <c r="M78" i="14" s="1"/>
  <c r="J69" i="14"/>
  <c r="L69" i="14"/>
  <c r="M69" i="14" s="1"/>
  <c r="J71" i="14"/>
  <c r="L71" i="14"/>
  <c r="M71" i="14" s="1"/>
  <c r="L77" i="14"/>
  <c r="M77" i="14" s="1"/>
  <c r="J77" i="14"/>
  <c r="J70" i="14"/>
  <c r="L70" i="14"/>
  <c r="M70" i="14" s="1"/>
  <c r="L72" i="14"/>
  <c r="M72" i="14" s="1"/>
  <c r="J72" i="14"/>
  <c r="J76" i="14"/>
  <c r="L76" i="14"/>
  <c r="M76" i="14" s="1"/>
  <c r="L68" i="14"/>
  <c r="M68" i="14" s="1"/>
  <c r="J68" i="14"/>
  <c r="J79" i="14"/>
  <c r="L79" i="14"/>
  <c r="M79" i="14" s="1"/>
  <c r="J75" i="14"/>
  <c r="L75" i="14"/>
  <c r="M75" i="14" s="1"/>
  <c r="J82" i="14"/>
  <c r="L82" i="14"/>
  <c r="M82" i="14" s="1"/>
  <c r="L74" i="14"/>
  <c r="M74" i="14" s="1"/>
  <c r="J74" i="14"/>
  <c r="P68" i="14"/>
  <c r="O69" i="14"/>
  <c r="R68" i="14"/>
  <c r="S68" i="14" s="1"/>
  <c r="L81" i="15"/>
  <c r="M81" i="15" s="1"/>
  <c r="J81" i="15"/>
  <c r="J73" i="15"/>
  <c r="L73" i="15"/>
  <c r="M73" i="15" s="1"/>
  <c r="J71" i="15"/>
  <c r="L71" i="15"/>
  <c r="M71" i="15" s="1"/>
  <c r="J80" i="15"/>
  <c r="L80" i="15"/>
  <c r="M80" i="15" s="1"/>
  <c r="L78" i="15"/>
  <c r="M78" i="15" s="1"/>
  <c r="J78" i="15"/>
  <c r="L70" i="15"/>
  <c r="M70" i="15" s="1"/>
  <c r="J70" i="15"/>
  <c r="J77" i="15"/>
  <c r="L77" i="15"/>
  <c r="M77" i="15" s="1"/>
  <c r="J69" i="15"/>
  <c r="L69" i="15"/>
  <c r="M69" i="15" s="1"/>
  <c r="J79" i="15"/>
  <c r="L79" i="15"/>
  <c r="M79" i="15" s="1"/>
  <c r="J76" i="15"/>
  <c r="L76" i="15"/>
  <c r="M76" i="15" s="1"/>
  <c r="J68" i="15"/>
  <c r="L68" i="15"/>
  <c r="M68" i="15" s="1"/>
  <c r="J72" i="15"/>
  <c r="L72" i="15"/>
  <c r="M72" i="15" s="1"/>
  <c r="L75" i="15"/>
  <c r="M75" i="15" s="1"/>
  <c r="J75" i="15"/>
  <c r="L82" i="15"/>
  <c r="M82" i="15" s="1"/>
  <c r="J82" i="15"/>
  <c r="L74" i="15"/>
  <c r="M74" i="15" s="1"/>
  <c r="J74" i="15"/>
  <c r="O69" i="15"/>
  <c r="R68" i="15"/>
  <c r="S68" i="15" s="1"/>
  <c r="P68" i="15"/>
  <c r="J81" i="10"/>
  <c r="L81" i="10"/>
  <c r="M81" i="10" s="1"/>
  <c r="J73" i="10"/>
  <c r="L73" i="10"/>
  <c r="M73" i="10" s="1"/>
  <c r="L72" i="10"/>
  <c r="M72" i="10" s="1"/>
  <c r="J72" i="10"/>
  <c r="L79" i="10"/>
  <c r="M79" i="10" s="1"/>
  <c r="J79" i="10"/>
  <c r="J71" i="10"/>
  <c r="L71" i="10"/>
  <c r="M71" i="10" s="1"/>
  <c r="J78" i="10"/>
  <c r="L78" i="10"/>
  <c r="M78" i="10" s="1"/>
  <c r="L70" i="10"/>
  <c r="M70" i="10" s="1"/>
  <c r="J70" i="10"/>
  <c r="L80" i="10"/>
  <c r="M80" i="10" s="1"/>
  <c r="J80" i="10"/>
  <c r="L77" i="10"/>
  <c r="M77" i="10" s="1"/>
  <c r="J77" i="10"/>
  <c r="J69" i="10"/>
  <c r="L69" i="10"/>
  <c r="M69" i="10" s="1"/>
  <c r="J68" i="10"/>
  <c r="L68" i="10"/>
  <c r="M68" i="10" s="1"/>
  <c r="J75" i="10"/>
  <c r="L75" i="10"/>
  <c r="M75" i="10" s="1"/>
  <c r="J76" i="10"/>
  <c r="L76" i="10"/>
  <c r="M76" i="10" s="1"/>
  <c r="J82" i="10"/>
  <c r="L82" i="10"/>
  <c r="M82" i="10" s="1"/>
  <c r="L74" i="10"/>
  <c r="M74" i="10" s="1"/>
  <c r="J74" i="10"/>
  <c r="P68" i="10"/>
  <c r="R68" i="10"/>
  <c r="S68" i="10" s="1"/>
  <c r="O69" i="10"/>
  <c r="L78" i="8"/>
  <c r="M78" i="8" s="1"/>
  <c r="J78" i="8"/>
  <c r="L70" i="8"/>
  <c r="M70" i="8" s="1"/>
  <c r="J70" i="8"/>
  <c r="L69" i="8"/>
  <c r="M69" i="8" s="1"/>
  <c r="J69" i="8"/>
  <c r="L76" i="8"/>
  <c r="M76" i="8" s="1"/>
  <c r="J76" i="8"/>
  <c r="J79" i="8"/>
  <c r="L79" i="8"/>
  <c r="M79" i="8" s="1"/>
  <c r="O64" i="8"/>
  <c r="R63" i="8"/>
  <c r="S63" i="8" s="1"/>
  <c r="P63" i="8"/>
  <c r="J75" i="8"/>
  <c r="L75" i="8"/>
  <c r="M75" i="8" s="1"/>
  <c r="L68" i="8"/>
  <c r="M68" i="8" s="1"/>
  <c r="J68" i="8"/>
  <c r="J71" i="8"/>
  <c r="L71" i="8"/>
  <c r="M71" i="8" s="1"/>
  <c r="J77" i="8"/>
  <c r="L77" i="8"/>
  <c r="M77" i="8" s="1"/>
  <c r="J82" i="8"/>
  <c r="L82" i="8"/>
  <c r="M82" i="8" s="1"/>
  <c r="L74" i="8"/>
  <c r="M74" i="8" s="1"/>
  <c r="J74" i="8"/>
  <c r="P68" i="8"/>
  <c r="O69" i="8"/>
  <c r="R68" i="8"/>
  <c r="S68" i="8" s="1"/>
  <c r="L81" i="8"/>
  <c r="M81" i="8" s="1"/>
  <c r="J81" i="8"/>
  <c r="J73" i="8"/>
  <c r="L73" i="8"/>
  <c r="M73" i="8" s="1"/>
  <c r="L80" i="8"/>
  <c r="M80" i="8" s="1"/>
  <c r="J80" i="8"/>
  <c r="L72" i="8"/>
  <c r="M72" i="8" s="1"/>
  <c r="J72" i="8"/>
  <c r="J81" i="9"/>
  <c r="L81" i="9"/>
  <c r="M81" i="9" s="1"/>
  <c r="J73" i="9"/>
  <c r="L73" i="9"/>
  <c r="M73" i="9" s="1"/>
  <c r="L80" i="9"/>
  <c r="M80" i="9" s="1"/>
  <c r="J80" i="9"/>
  <c r="L72" i="9"/>
  <c r="M72" i="9" s="1"/>
  <c r="J72" i="9"/>
  <c r="L79" i="9"/>
  <c r="M79" i="9" s="1"/>
  <c r="J79" i="9"/>
  <c r="J71" i="9"/>
  <c r="L71" i="9"/>
  <c r="M71" i="9" s="1"/>
  <c r="L78" i="9"/>
  <c r="M78" i="9" s="1"/>
  <c r="J78" i="9"/>
  <c r="J70" i="9"/>
  <c r="L70" i="9"/>
  <c r="M70" i="9" s="1"/>
  <c r="I89" i="9"/>
  <c r="H16" i="41" s="1"/>
  <c r="J77" i="9"/>
  <c r="L77" i="9"/>
  <c r="M77" i="9" s="1"/>
  <c r="J69" i="9"/>
  <c r="L69" i="9"/>
  <c r="M69" i="9" s="1"/>
  <c r="L76" i="9"/>
  <c r="M76" i="9" s="1"/>
  <c r="J76" i="9"/>
  <c r="J75" i="9"/>
  <c r="L75" i="9"/>
  <c r="M75" i="9" s="1"/>
  <c r="L68" i="9"/>
  <c r="M68" i="9" s="1"/>
  <c r="J68" i="9"/>
  <c r="L82" i="9"/>
  <c r="M82" i="9" s="1"/>
  <c r="J82" i="9"/>
  <c r="J74" i="9"/>
  <c r="L74" i="9"/>
  <c r="M74" i="9" s="1"/>
  <c r="P68" i="9"/>
  <c r="O69" i="9"/>
  <c r="R68" i="9"/>
  <c r="S68" i="9" s="1"/>
  <c r="J72" i="11"/>
  <c r="L72" i="11"/>
  <c r="M72" i="11" s="1"/>
  <c r="L79" i="11"/>
  <c r="M79" i="11" s="1"/>
  <c r="J79" i="11"/>
  <c r="J71" i="11"/>
  <c r="L71" i="11"/>
  <c r="M71" i="11" s="1"/>
  <c r="L78" i="11"/>
  <c r="M78" i="11" s="1"/>
  <c r="J78" i="11"/>
  <c r="J69" i="11"/>
  <c r="L69" i="11"/>
  <c r="M69" i="11" s="1"/>
  <c r="J73" i="11"/>
  <c r="L73" i="11"/>
  <c r="M73" i="11" s="1"/>
  <c r="J77" i="11"/>
  <c r="L77" i="11"/>
  <c r="M77" i="11" s="1"/>
  <c r="L70" i="11"/>
  <c r="M70" i="11" s="1"/>
  <c r="J70" i="11"/>
  <c r="L80" i="11"/>
  <c r="M80" i="11" s="1"/>
  <c r="J80" i="11"/>
  <c r="J76" i="11"/>
  <c r="L76" i="11"/>
  <c r="M76" i="11" s="1"/>
  <c r="L68" i="11"/>
  <c r="M68" i="11" s="1"/>
  <c r="J68" i="11"/>
  <c r="L81" i="11"/>
  <c r="M81" i="11" s="1"/>
  <c r="J81" i="11"/>
  <c r="J75" i="11"/>
  <c r="L75" i="11"/>
  <c r="M75" i="11" s="1"/>
  <c r="P68" i="11"/>
  <c r="O69" i="11"/>
  <c r="R68" i="11"/>
  <c r="S68" i="11" s="1"/>
  <c r="L82" i="11"/>
  <c r="M82" i="11" s="1"/>
  <c r="J82" i="11"/>
  <c r="J74" i="11"/>
  <c r="L74" i="11"/>
  <c r="M74" i="11" s="1"/>
  <c r="L82" i="12"/>
  <c r="M82" i="12" s="1"/>
  <c r="J82" i="12"/>
  <c r="J74" i="12"/>
  <c r="L74" i="12"/>
  <c r="M74" i="12" s="1"/>
  <c r="J81" i="12"/>
  <c r="L81" i="12"/>
  <c r="M81" i="12" s="1"/>
  <c r="J73" i="12"/>
  <c r="L73" i="12"/>
  <c r="M73" i="12" s="1"/>
  <c r="L76" i="12"/>
  <c r="M76" i="12" s="1"/>
  <c r="J76" i="12"/>
  <c r="L71" i="12"/>
  <c r="M71" i="12" s="1"/>
  <c r="J71" i="12"/>
  <c r="L72" i="12"/>
  <c r="M72" i="12" s="1"/>
  <c r="J72" i="12"/>
  <c r="J78" i="12"/>
  <c r="L78" i="12"/>
  <c r="M78" i="12" s="1"/>
  <c r="L70" i="12"/>
  <c r="M70" i="12" s="1"/>
  <c r="J70" i="12"/>
  <c r="J75" i="12"/>
  <c r="L75" i="12"/>
  <c r="M75" i="12" s="1"/>
  <c r="L80" i="12"/>
  <c r="M80" i="12" s="1"/>
  <c r="J80" i="12"/>
  <c r="L79" i="12"/>
  <c r="M79" i="12" s="1"/>
  <c r="J79" i="12"/>
  <c r="L77" i="12"/>
  <c r="M77" i="12" s="1"/>
  <c r="J77" i="12"/>
  <c r="J69" i="12"/>
  <c r="L69" i="12"/>
  <c r="M69" i="12" s="1"/>
  <c r="P68" i="12"/>
  <c r="O69" i="12"/>
  <c r="R68" i="12"/>
  <c r="S68" i="12" s="1"/>
  <c r="L68" i="12"/>
  <c r="M68" i="12" s="1"/>
  <c r="J68" i="12"/>
  <c r="L81" i="13"/>
  <c r="M81" i="13" s="1"/>
  <c r="J81" i="13"/>
  <c r="L71" i="13"/>
  <c r="M71" i="13" s="1"/>
  <c r="J71" i="13"/>
  <c r="L70" i="13"/>
  <c r="M70" i="13" s="1"/>
  <c r="J70" i="13"/>
  <c r="L72" i="13"/>
  <c r="M72" i="13" s="1"/>
  <c r="J72" i="13"/>
  <c r="J77" i="13"/>
  <c r="L77" i="13"/>
  <c r="M77" i="13" s="1"/>
  <c r="L69" i="13"/>
  <c r="M69" i="13" s="1"/>
  <c r="J69" i="13"/>
  <c r="J79" i="13"/>
  <c r="L79" i="13"/>
  <c r="M79" i="13" s="1"/>
  <c r="L76" i="13"/>
  <c r="M76" i="13" s="1"/>
  <c r="J76" i="13"/>
  <c r="P68" i="13"/>
  <c r="R68" i="13"/>
  <c r="S68" i="13" s="1"/>
  <c r="O69" i="13"/>
  <c r="J73" i="13"/>
  <c r="L73" i="13"/>
  <c r="M73" i="13" s="1"/>
  <c r="J75" i="13"/>
  <c r="L75" i="13"/>
  <c r="M75" i="13" s="1"/>
  <c r="J80" i="13"/>
  <c r="L80" i="13"/>
  <c r="M80" i="13" s="1"/>
  <c r="J78" i="13"/>
  <c r="L78" i="13"/>
  <c r="M78" i="13" s="1"/>
  <c r="L82" i="13"/>
  <c r="M82" i="13" s="1"/>
  <c r="J82" i="13"/>
  <c r="L74" i="13"/>
  <c r="M74" i="13" s="1"/>
  <c r="J74" i="13"/>
  <c r="L68" i="13"/>
  <c r="M68" i="13" s="1"/>
  <c r="J68" i="13"/>
  <c r="L82" i="7"/>
  <c r="M82" i="7" s="1"/>
  <c r="J82" i="7"/>
  <c r="L81" i="7"/>
  <c r="M81" i="7" s="1"/>
  <c r="J81" i="7"/>
  <c r="L73" i="7"/>
  <c r="M73" i="7" s="1"/>
  <c r="J73" i="7"/>
  <c r="J80" i="7"/>
  <c r="L80" i="7"/>
  <c r="M80" i="7" s="1"/>
  <c r="L72" i="7"/>
  <c r="M72" i="7" s="1"/>
  <c r="J72" i="7"/>
  <c r="J79" i="7"/>
  <c r="L79" i="7"/>
  <c r="M79" i="7" s="1"/>
  <c r="L71" i="7"/>
  <c r="M71" i="7" s="1"/>
  <c r="J71" i="7"/>
  <c r="L70" i="7"/>
  <c r="M70" i="7" s="1"/>
  <c r="J70" i="7"/>
  <c r="L77" i="7"/>
  <c r="M77" i="7" s="1"/>
  <c r="J77" i="7"/>
  <c r="L76" i="7"/>
  <c r="M76" i="7" s="1"/>
  <c r="J76" i="7"/>
  <c r="L74" i="7"/>
  <c r="M74" i="7" s="1"/>
  <c r="J74" i="7"/>
  <c r="L78" i="7"/>
  <c r="M78" i="7" s="1"/>
  <c r="J78" i="7"/>
  <c r="L69" i="7"/>
  <c r="M69" i="7" s="1"/>
  <c r="J69" i="7"/>
  <c r="J75" i="7"/>
  <c r="L75" i="7"/>
  <c r="M75" i="7" s="1"/>
  <c r="L68" i="7"/>
  <c r="M68" i="7" s="1"/>
  <c r="J68" i="7"/>
  <c r="P68" i="7"/>
  <c r="R68" i="7"/>
  <c r="S68" i="7" s="1"/>
  <c r="O69" i="7"/>
  <c r="L70" i="6"/>
  <c r="M70" i="6" s="1"/>
  <c r="J70" i="6"/>
  <c r="J81" i="6"/>
  <c r="L81" i="6"/>
  <c r="M81" i="6" s="1"/>
  <c r="J71" i="6"/>
  <c r="L71" i="6"/>
  <c r="M71" i="6" s="1"/>
  <c r="J69" i="6"/>
  <c r="L69" i="6"/>
  <c r="M69" i="6" s="1"/>
  <c r="J80" i="6"/>
  <c r="L80" i="6"/>
  <c r="M80" i="6" s="1"/>
  <c r="L76" i="6"/>
  <c r="M76" i="6" s="1"/>
  <c r="J76" i="6"/>
  <c r="J68" i="6"/>
  <c r="L68" i="6"/>
  <c r="M68" i="6" s="1"/>
  <c r="L73" i="6"/>
  <c r="M73" i="6" s="1"/>
  <c r="J73" i="6"/>
  <c r="J79" i="6"/>
  <c r="L79" i="6"/>
  <c r="M79" i="6" s="1"/>
  <c r="J77" i="6"/>
  <c r="L77" i="6"/>
  <c r="M77" i="6" s="1"/>
  <c r="J75" i="6"/>
  <c r="L75" i="6"/>
  <c r="M75" i="6" s="1"/>
  <c r="L72" i="6"/>
  <c r="M72" i="6" s="1"/>
  <c r="J72" i="6"/>
  <c r="J78" i="6"/>
  <c r="L78" i="6"/>
  <c r="M78" i="6" s="1"/>
  <c r="J82" i="6"/>
  <c r="L82" i="6"/>
  <c r="M82" i="6" s="1"/>
  <c r="J74" i="6"/>
  <c r="L74" i="6"/>
  <c r="M74" i="6" s="1"/>
  <c r="P68" i="6"/>
  <c r="R68" i="6"/>
  <c r="S68" i="6" s="1"/>
  <c r="O69" i="6"/>
  <c r="I89" i="4"/>
  <c r="H9" i="41" s="1"/>
  <c r="O68" i="5"/>
  <c r="I68" i="5"/>
  <c r="C51" i="5"/>
  <c r="I70" i="5"/>
  <c r="I69" i="5"/>
  <c r="I71" i="5"/>
  <c r="I72" i="5"/>
  <c r="I73" i="5"/>
  <c r="I74" i="5"/>
  <c r="I75" i="5"/>
  <c r="I76" i="5"/>
  <c r="I77" i="5"/>
  <c r="I78" i="5"/>
  <c r="I79" i="5"/>
  <c r="I80" i="5"/>
  <c r="I81" i="5"/>
  <c r="I82" i="5"/>
  <c r="R64" i="5"/>
  <c r="S64" i="5" s="1"/>
  <c r="P64" i="5"/>
  <c r="O65" i="5"/>
  <c r="L69" i="4"/>
  <c r="M69" i="4" s="1"/>
  <c r="J69" i="4"/>
  <c r="L68" i="4"/>
  <c r="M68" i="4" s="1"/>
  <c r="J68" i="4"/>
  <c r="J78" i="4"/>
  <c r="L78" i="4"/>
  <c r="M78" i="4" s="1"/>
  <c r="J82" i="4"/>
  <c r="L82" i="4"/>
  <c r="M82" i="4" s="1"/>
  <c r="J74" i="4"/>
  <c r="L74" i="4"/>
  <c r="M74" i="4" s="1"/>
  <c r="P68" i="4"/>
  <c r="R68" i="4"/>
  <c r="S68" i="4" s="1"/>
  <c r="O69" i="4"/>
  <c r="L77" i="4"/>
  <c r="M77" i="4" s="1"/>
  <c r="J77" i="4"/>
  <c r="J73" i="4"/>
  <c r="L73" i="4"/>
  <c r="M73" i="4" s="1"/>
  <c r="J70" i="4"/>
  <c r="L70" i="4"/>
  <c r="M70" i="4" s="1"/>
  <c r="J75" i="4"/>
  <c r="L75" i="4"/>
  <c r="M75" i="4" s="1"/>
  <c r="J80" i="4"/>
  <c r="L80" i="4"/>
  <c r="M80" i="4" s="1"/>
  <c r="L72" i="4"/>
  <c r="M72" i="4" s="1"/>
  <c r="J72" i="4"/>
  <c r="L76" i="4"/>
  <c r="M76" i="4" s="1"/>
  <c r="J76" i="4"/>
  <c r="J81" i="4"/>
  <c r="L81" i="4"/>
  <c r="M81" i="4" s="1"/>
  <c r="L79" i="4"/>
  <c r="M79" i="4" s="1"/>
  <c r="J79" i="4"/>
  <c r="J71" i="4"/>
  <c r="L71" i="4"/>
  <c r="M71" i="4" s="1"/>
  <c r="P64" i="4"/>
  <c r="O65" i="4"/>
  <c r="R64" i="4"/>
  <c r="S64" i="4" s="1"/>
  <c r="I89" i="36"/>
  <c r="H41" i="41" s="1"/>
  <c r="G7" i="2" a="1"/>
  <c r="G7" i="2" s="1"/>
  <c r="L7" i="1" s="1"/>
  <c r="M7" i="1"/>
  <c r="CJ10" i="2"/>
  <c r="CL10" i="2" s="1"/>
  <c r="M89" i="29"/>
  <c r="L34" i="41" s="1"/>
  <c r="Q89" i="29"/>
  <c r="P34" i="41" s="1"/>
  <c r="M94" i="23"/>
  <c r="L28" i="41" s="1"/>
  <c r="Q94" i="23"/>
  <c r="P28" i="41" s="1"/>
  <c r="Q89" i="33"/>
  <c r="P38" i="41" s="1"/>
  <c r="M89" i="33"/>
  <c r="L38" i="41" s="1"/>
  <c r="M89" i="21"/>
  <c r="L26" i="41" s="1"/>
  <c r="Q89" i="21"/>
  <c r="P26" i="41" s="1"/>
  <c r="M89" i="8"/>
  <c r="L17" i="41" s="1"/>
  <c r="Q89" i="8"/>
  <c r="P17" i="41" s="1"/>
  <c r="M89" i="25"/>
  <c r="L30" i="41" s="1"/>
  <c r="Q89" i="25"/>
  <c r="P30" i="41" s="1"/>
  <c r="Q89" i="7"/>
  <c r="P12" i="41" s="1"/>
  <c r="M89" i="7"/>
  <c r="L12" i="41" s="1"/>
  <c r="M89" i="34"/>
  <c r="L39" i="41" s="1"/>
  <c r="Q89" i="34"/>
  <c r="P39" i="41" s="1"/>
  <c r="Q89" i="39"/>
  <c r="P44" i="41" s="1"/>
  <c r="M89" i="39"/>
  <c r="L44" i="41" s="1"/>
  <c r="M89" i="37"/>
  <c r="L42" i="41" s="1"/>
  <c r="Q89" i="37"/>
  <c r="P42" i="41" s="1"/>
  <c r="M89" i="20"/>
  <c r="L25" i="41" s="1"/>
  <c r="Q89" i="20"/>
  <c r="P25" i="41" s="1"/>
  <c r="Q89" i="28"/>
  <c r="P33" i="41" s="1"/>
  <c r="M89" i="28"/>
  <c r="L33" i="41" s="1"/>
  <c r="Q89" i="22"/>
  <c r="P27" i="41" s="1"/>
  <c r="M89" i="22"/>
  <c r="L27" i="41" s="1"/>
  <c r="M89" i="31"/>
  <c r="L36" i="41" s="1"/>
  <c r="Q89" i="31"/>
  <c r="P36" i="41" s="1"/>
  <c r="M89" i="26"/>
  <c r="L31" i="41" s="1"/>
  <c r="Q89" i="26"/>
  <c r="P31" i="41" s="1"/>
  <c r="M89" i="15"/>
  <c r="L19" i="41" s="1"/>
  <c r="Q89" i="15"/>
  <c r="P19" i="41" s="1"/>
  <c r="Q89" i="18"/>
  <c r="P23" i="41" s="1"/>
  <c r="M89" i="18"/>
  <c r="L23" i="41" s="1"/>
  <c r="Q89" i="11"/>
  <c r="P15" i="41" s="1"/>
  <c r="M89" i="11"/>
  <c r="L15" i="41" s="1"/>
  <c r="M89" i="9"/>
  <c r="L16" i="41" s="1"/>
  <c r="Q89" i="9"/>
  <c r="P16" i="41" s="1"/>
  <c r="Q89" i="32"/>
  <c r="P37" i="41" s="1"/>
  <c r="M89" i="32"/>
  <c r="L37" i="41" s="1"/>
  <c r="M89" i="12"/>
  <c r="L14" i="41" s="1"/>
  <c r="Q89" i="12"/>
  <c r="P14" i="41" s="1"/>
  <c r="M89" i="16"/>
  <c r="L21" i="41" s="1"/>
  <c r="Q89" i="16"/>
  <c r="P21" i="41" s="1"/>
  <c r="Q89" i="30"/>
  <c r="P35" i="41" s="1"/>
  <c r="M89" i="30"/>
  <c r="L35" i="41" s="1"/>
  <c r="Q89" i="27"/>
  <c r="P32" i="41" s="1"/>
  <c r="M89" i="27"/>
  <c r="L32" i="41" s="1"/>
  <c r="M89" i="13"/>
  <c r="L13" i="41" s="1"/>
  <c r="Q89" i="13"/>
  <c r="P13" i="41" s="1"/>
  <c r="M89" i="40"/>
  <c r="L45" i="41" s="1"/>
  <c r="Q89" i="40"/>
  <c r="P45" i="41" s="1"/>
  <c r="Q89" i="17"/>
  <c r="P22" i="41" s="1"/>
  <c r="M89" i="17"/>
  <c r="L22" i="41" s="1"/>
  <c r="Q89" i="24"/>
  <c r="P29" i="41" s="1"/>
  <c r="M89" i="24"/>
  <c r="L29" i="41" s="1"/>
  <c r="Q89" i="14"/>
  <c r="P20" i="41" s="1"/>
  <c r="M89" i="14"/>
  <c r="L20" i="41" s="1"/>
  <c r="Q89" i="10"/>
  <c r="P18" i="41" s="1"/>
  <c r="M89" i="10"/>
  <c r="L18" i="41" s="1"/>
  <c r="Q89" i="6"/>
  <c r="P11" i="41" s="1"/>
  <c r="M89" i="6"/>
  <c r="L11" i="41" s="1"/>
  <c r="M89" i="38"/>
  <c r="L43" i="41" s="1"/>
  <c r="Q89" i="38"/>
  <c r="P43" i="41" s="1"/>
  <c r="Q89" i="4"/>
  <c r="P9" i="41" s="1"/>
  <c r="M89" i="4"/>
  <c r="L9" i="41" s="1"/>
  <c r="Q89" i="35"/>
  <c r="P40" i="41" s="1"/>
  <c r="M89" i="35"/>
  <c r="L40" i="41" s="1"/>
  <c r="H8" i="2"/>
  <c r="J57" i="42"/>
  <c r="P56" i="42"/>
  <c r="J113" i="42"/>
  <c r="P112" i="42"/>
  <c r="J171" i="42"/>
  <c r="P170" i="42"/>
  <c r="L171" i="42"/>
  <c r="N171" i="42" s="1"/>
  <c r="L113" i="42"/>
  <c r="N113" i="42" s="1"/>
  <c r="L57" i="42"/>
  <c r="N57" i="42" s="1"/>
  <c r="C172" i="42"/>
  <c r="E172" i="42" s="1"/>
  <c r="E114" i="42"/>
  <c r="C58" i="42"/>
  <c r="E58" i="42" s="1"/>
  <c r="C115" i="42"/>
  <c r="D117" i="42"/>
  <c r="D174" i="42"/>
  <c r="O9" i="2"/>
  <c r="E8" i="2" a="1"/>
  <c r="E8" i="2" s="1"/>
  <c r="J8" i="1" s="1"/>
  <c r="BT9" i="2"/>
  <c r="BR10" i="2"/>
  <c r="BQ9" i="2"/>
  <c r="Y10" i="2"/>
  <c r="AA9" i="2"/>
  <c r="BH9" i="2"/>
  <c r="BF10" i="2"/>
  <c r="AL35" i="2"/>
  <c r="AM34" i="2"/>
  <c r="AV9" i="2"/>
  <c r="AT10" i="2"/>
  <c r="BN10" i="2"/>
  <c r="BL11" i="2"/>
  <c r="V12" i="2"/>
  <c r="X11" i="2"/>
  <c r="DH11" i="2"/>
  <c r="DJ11" i="2" s="1"/>
  <c r="DT10" i="2"/>
  <c r="DV10" i="2" s="1"/>
  <c r="DQ10" i="2"/>
  <c r="DS10" i="2" s="1"/>
  <c r="DE10" i="2"/>
  <c r="DG10" i="2" s="1"/>
  <c r="DB10" i="2"/>
  <c r="DD10" i="2" s="1"/>
  <c r="AQ14" i="2"/>
  <c r="AS14" i="2" s="1"/>
  <c r="CP10" i="2"/>
  <c r="CR10" i="2" s="1"/>
  <c r="CJ11" i="2"/>
  <c r="CL11" i="2" s="1"/>
  <c r="AZ12" i="2"/>
  <c r="BB12" i="2" s="1"/>
  <c r="CS10" i="2"/>
  <c r="CU10" i="2" s="1"/>
  <c r="M10" i="2"/>
  <c r="CD10" i="2"/>
  <c r="CF10" i="2" s="1"/>
  <c r="AW10" i="2"/>
  <c r="AY10" i="2" s="1"/>
  <c r="CA10" i="2"/>
  <c r="CC10" i="2" s="1"/>
  <c r="BI10" i="2"/>
  <c r="BK10" i="2" s="1"/>
  <c r="BP10" i="2"/>
  <c r="CG10" i="2"/>
  <c r="CI10" i="2" s="1"/>
  <c r="BO10" i="2"/>
  <c r="BX10" i="2"/>
  <c r="BZ10" i="2" s="1"/>
  <c r="CY10" i="2"/>
  <c r="DA10" i="2" s="1"/>
  <c r="CV10" i="2"/>
  <c r="CX10" i="2" s="1"/>
  <c r="DK10" i="2"/>
  <c r="DM10" i="2" s="1"/>
  <c r="BC10" i="2"/>
  <c r="BE10" i="2" s="1"/>
  <c r="BU10" i="2"/>
  <c r="BW10" i="2" s="1"/>
  <c r="CM10" i="2"/>
  <c r="CO10" i="2" s="1"/>
  <c r="P70" i="23" l="1"/>
  <c r="R70" i="23"/>
  <c r="S70" i="23" s="1"/>
  <c r="O71" i="23"/>
  <c r="M85" i="33"/>
  <c r="F52" i="33" s="1"/>
  <c r="F53" i="33" s="1"/>
  <c r="M85" i="7"/>
  <c r="F52" i="7" s="1"/>
  <c r="F53" i="7" s="1"/>
  <c r="T89" i="7" s="1"/>
  <c r="S12" i="41" s="1"/>
  <c r="J85" i="12"/>
  <c r="E52" i="12" s="1"/>
  <c r="E53" i="12" s="1"/>
  <c r="S89" i="12" s="1"/>
  <c r="R14" i="41" s="1"/>
  <c r="M85" i="32"/>
  <c r="F52" i="32" s="1"/>
  <c r="F53" i="32" s="1"/>
  <c r="J85" i="25"/>
  <c r="E52" i="25" s="1"/>
  <c r="E53" i="25" s="1"/>
  <c r="M85" i="29"/>
  <c r="F52" i="29" s="1"/>
  <c r="F53" i="29" s="1"/>
  <c r="O70" i="40"/>
  <c r="R69" i="40"/>
  <c r="S69" i="40" s="1"/>
  <c r="P69" i="40"/>
  <c r="J85" i="40"/>
  <c r="E52" i="40" s="1"/>
  <c r="E53" i="40" s="1"/>
  <c r="M85" i="40"/>
  <c r="F52" i="40" s="1"/>
  <c r="F53" i="40" s="1"/>
  <c r="T89" i="40" s="1"/>
  <c r="S45" i="41" s="1"/>
  <c r="M85" i="39"/>
  <c r="F52" i="39" s="1"/>
  <c r="F53" i="39" s="1"/>
  <c r="J85" i="39"/>
  <c r="E52" i="39" s="1"/>
  <c r="E53" i="39" s="1"/>
  <c r="O70" i="39"/>
  <c r="R69" i="39"/>
  <c r="S69" i="39" s="1"/>
  <c r="P69" i="39"/>
  <c r="O70" i="38"/>
  <c r="P69" i="38"/>
  <c r="R69" i="38"/>
  <c r="S69" i="38" s="1"/>
  <c r="J85" i="38"/>
  <c r="E52" i="38" s="1"/>
  <c r="E53" i="38" s="1"/>
  <c r="M85" i="38"/>
  <c r="F52" i="38" s="1"/>
  <c r="F53" i="38" s="1"/>
  <c r="T89" i="38" s="1"/>
  <c r="S43" i="41" s="1"/>
  <c r="J85" i="37"/>
  <c r="E52" i="37" s="1"/>
  <c r="E53" i="37" s="1"/>
  <c r="S89" i="37" s="1"/>
  <c r="R42" i="41" s="1"/>
  <c r="M85" i="37"/>
  <c r="F52" i="37" s="1"/>
  <c r="F53" i="37" s="1"/>
  <c r="T89" i="37" s="1"/>
  <c r="S42" i="41" s="1"/>
  <c r="P69" i="37"/>
  <c r="O70" i="37"/>
  <c r="R69" i="37"/>
  <c r="S69" i="37" s="1"/>
  <c r="J85" i="36"/>
  <c r="E52" i="36" s="1"/>
  <c r="E53" i="36" s="1"/>
  <c r="S89" i="36" s="1"/>
  <c r="R41" i="41" s="1"/>
  <c r="M85" i="36"/>
  <c r="F52" i="36" s="1"/>
  <c r="F53" i="36" s="1"/>
  <c r="R69" i="36"/>
  <c r="S69" i="36" s="1"/>
  <c r="P69" i="36"/>
  <c r="O70" i="36"/>
  <c r="M85" i="35"/>
  <c r="F52" i="35" s="1"/>
  <c r="F53" i="35" s="1"/>
  <c r="T89" i="35" s="1"/>
  <c r="S40" i="41" s="1"/>
  <c r="J85" i="35"/>
  <c r="E52" i="35" s="1"/>
  <c r="E53" i="35" s="1"/>
  <c r="S89" i="35" s="1"/>
  <c r="R40" i="41" s="1"/>
  <c r="O70" i="35"/>
  <c r="P69" i="35"/>
  <c r="R69" i="35"/>
  <c r="S69" i="35" s="1"/>
  <c r="J85" i="34"/>
  <c r="E52" i="34" s="1"/>
  <c r="E53" i="34" s="1"/>
  <c r="S89" i="34" s="1"/>
  <c r="R39" i="41" s="1"/>
  <c r="M85" i="34"/>
  <c r="F52" i="34" s="1"/>
  <c r="F53" i="34" s="1"/>
  <c r="T89" i="34" s="1"/>
  <c r="S39" i="41" s="1"/>
  <c r="O70" i="34"/>
  <c r="P69" i="34"/>
  <c r="R69" i="34"/>
  <c r="S69" i="34" s="1"/>
  <c r="O70" i="33"/>
  <c r="P69" i="33"/>
  <c r="R69" i="33"/>
  <c r="S69" i="33" s="1"/>
  <c r="J85" i="33"/>
  <c r="E52" i="33" s="1"/>
  <c r="E53" i="33" s="1"/>
  <c r="J85" i="32"/>
  <c r="E52" i="32" s="1"/>
  <c r="E53" i="32" s="1"/>
  <c r="S89" i="32" s="1"/>
  <c r="R37" i="41" s="1"/>
  <c r="O70" i="32"/>
  <c r="P69" i="32"/>
  <c r="R69" i="32"/>
  <c r="S69" i="32" s="1"/>
  <c r="M85" i="31"/>
  <c r="F52" i="31" s="1"/>
  <c r="F53" i="31" s="1"/>
  <c r="T89" i="31" s="1"/>
  <c r="S36" i="41" s="1"/>
  <c r="P69" i="31"/>
  <c r="O70" i="31"/>
  <c r="R69" i="31"/>
  <c r="S69" i="31" s="1"/>
  <c r="J85" i="31"/>
  <c r="E52" i="31" s="1"/>
  <c r="E53" i="31" s="1"/>
  <c r="S89" i="31" s="1"/>
  <c r="R36" i="41" s="1"/>
  <c r="J85" i="30"/>
  <c r="E52" i="30" s="1"/>
  <c r="E53" i="30" s="1"/>
  <c r="S89" i="30" s="1"/>
  <c r="R35" i="41" s="1"/>
  <c r="M85" i="30"/>
  <c r="F52" i="30" s="1"/>
  <c r="F53" i="30" s="1"/>
  <c r="T89" i="30" s="1"/>
  <c r="S35" i="41" s="1"/>
  <c r="O70" i="30"/>
  <c r="R69" i="30"/>
  <c r="S69" i="30" s="1"/>
  <c r="P69" i="30"/>
  <c r="P69" i="29"/>
  <c r="O70" i="29"/>
  <c r="R69" i="29"/>
  <c r="S69" i="29" s="1"/>
  <c r="J85" i="29"/>
  <c r="E52" i="29" s="1"/>
  <c r="E53" i="29" s="1"/>
  <c r="S89" i="29" s="1"/>
  <c r="R34" i="41" s="1"/>
  <c r="M85" i="28"/>
  <c r="F52" i="28" s="1"/>
  <c r="F53" i="28" s="1"/>
  <c r="T89" i="28" s="1"/>
  <c r="S33" i="41" s="1"/>
  <c r="J85" i="28"/>
  <c r="E52" i="28" s="1"/>
  <c r="E53" i="28" s="1"/>
  <c r="S89" i="28" s="1"/>
  <c r="R33" i="41" s="1"/>
  <c r="O70" i="28"/>
  <c r="P69" i="28"/>
  <c r="R69" i="28"/>
  <c r="S69" i="28" s="1"/>
  <c r="M85" i="27"/>
  <c r="F52" i="27" s="1"/>
  <c r="J85" i="27"/>
  <c r="E52" i="27" s="1"/>
  <c r="E53" i="27" s="1"/>
  <c r="S89" i="27" s="1"/>
  <c r="R32" i="41" s="1"/>
  <c r="R69" i="27"/>
  <c r="S69" i="27" s="1"/>
  <c r="P69" i="27"/>
  <c r="O70" i="27"/>
  <c r="M85" i="26"/>
  <c r="F52" i="26" s="1"/>
  <c r="J85" i="26"/>
  <c r="E52" i="26" s="1"/>
  <c r="E53" i="26" s="1"/>
  <c r="S89" i="26" s="1"/>
  <c r="R31" i="41" s="1"/>
  <c r="O70" i="26"/>
  <c r="P69" i="26"/>
  <c r="R69" i="26"/>
  <c r="S69" i="26" s="1"/>
  <c r="M85" i="25"/>
  <c r="F52" i="25" s="1"/>
  <c r="F53" i="25" s="1"/>
  <c r="T89" i="25" s="1"/>
  <c r="S30" i="41" s="1"/>
  <c r="O70" i="25"/>
  <c r="R69" i="25"/>
  <c r="S69" i="25" s="1"/>
  <c r="P69" i="25"/>
  <c r="O70" i="24"/>
  <c r="P69" i="24"/>
  <c r="R69" i="24"/>
  <c r="S69" i="24" s="1"/>
  <c r="J85" i="24"/>
  <c r="E52" i="24" s="1"/>
  <c r="E53" i="24" s="1"/>
  <c r="S89" i="24" s="1"/>
  <c r="R29" i="41" s="1"/>
  <c r="M85" i="24"/>
  <c r="F52" i="24" s="1"/>
  <c r="F53" i="24" s="1"/>
  <c r="T89" i="24" s="1"/>
  <c r="S29" i="41" s="1"/>
  <c r="M90" i="23"/>
  <c r="F57" i="23" s="1"/>
  <c r="F58" i="23" s="1"/>
  <c r="T94" i="23" s="1"/>
  <c r="S28" i="41" s="1"/>
  <c r="O75" i="23"/>
  <c r="P74" i="23"/>
  <c r="R74" i="23"/>
  <c r="S74" i="23" s="1"/>
  <c r="J90" i="23"/>
  <c r="E57" i="23" s="1"/>
  <c r="E58" i="23" s="1"/>
  <c r="S94" i="23" s="1"/>
  <c r="R28" i="41" s="1"/>
  <c r="M85" i="22"/>
  <c r="F52" i="22" s="1"/>
  <c r="F53" i="22" s="1"/>
  <c r="J85" i="22"/>
  <c r="E52" i="22" s="1"/>
  <c r="E53" i="22" s="1"/>
  <c r="O70" i="22"/>
  <c r="P69" i="22"/>
  <c r="R69" i="22"/>
  <c r="S69" i="22" s="1"/>
  <c r="M85" i="21"/>
  <c r="F52" i="21" s="1"/>
  <c r="F53" i="21" s="1"/>
  <c r="T89" i="21" s="1"/>
  <c r="S26" i="41" s="1"/>
  <c r="J85" i="21"/>
  <c r="E52" i="21" s="1"/>
  <c r="E53" i="21" s="1"/>
  <c r="S89" i="21" s="1"/>
  <c r="R26" i="41" s="1"/>
  <c r="O70" i="21"/>
  <c r="P69" i="21"/>
  <c r="R69" i="21"/>
  <c r="S69" i="21" s="1"/>
  <c r="O70" i="20"/>
  <c r="P69" i="20"/>
  <c r="R69" i="20"/>
  <c r="S69" i="20" s="1"/>
  <c r="M85" i="20"/>
  <c r="F52" i="20" s="1"/>
  <c r="F53" i="20" s="1"/>
  <c r="T89" i="20" s="1"/>
  <c r="S25" i="41" s="1"/>
  <c r="J85" i="20"/>
  <c r="E52" i="20" s="1"/>
  <c r="E53" i="20" s="1"/>
  <c r="S89" i="20" s="1"/>
  <c r="R25" i="41" s="1"/>
  <c r="P72" i="19"/>
  <c r="O73" i="19"/>
  <c r="R72" i="19"/>
  <c r="S72" i="19" s="1"/>
  <c r="J85" i="18"/>
  <c r="E52" i="18" s="1"/>
  <c r="E53" i="18" s="1"/>
  <c r="S89" i="18" s="1"/>
  <c r="R23" i="41" s="1"/>
  <c r="M85" i="18"/>
  <c r="F52" i="18" s="1"/>
  <c r="F53" i="18" s="1"/>
  <c r="T89" i="18" s="1"/>
  <c r="S23" i="41" s="1"/>
  <c r="O70" i="18"/>
  <c r="R69" i="18"/>
  <c r="S69" i="18" s="1"/>
  <c r="P69" i="18"/>
  <c r="O70" i="17"/>
  <c r="P69" i="17"/>
  <c r="R69" i="17"/>
  <c r="S69" i="17" s="1"/>
  <c r="M85" i="17"/>
  <c r="F52" i="17" s="1"/>
  <c r="F53" i="17" s="1"/>
  <c r="T89" i="17" s="1"/>
  <c r="S22" i="41" s="1"/>
  <c r="J85" i="17"/>
  <c r="E52" i="17" s="1"/>
  <c r="E53" i="17" s="1"/>
  <c r="S89" i="17" s="1"/>
  <c r="R22" i="41" s="1"/>
  <c r="J85" i="16"/>
  <c r="E52" i="16" s="1"/>
  <c r="E53" i="16" s="1"/>
  <c r="M85" i="16"/>
  <c r="F52" i="16" s="1"/>
  <c r="F53" i="16" s="1"/>
  <c r="T89" i="16" s="1"/>
  <c r="S21" i="41" s="1"/>
  <c r="O70" i="16"/>
  <c r="P69" i="16"/>
  <c r="R69" i="16"/>
  <c r="S69" i="16" s="1"/>
  <c r="M85" i="14"/>
  <c r="F52" i="14" s="1"/>
  <c r="F53" i="14" s="1"/>
  <c r="T89" i="14" s="1"/>
  <c r="S20" i="41" s="1"/>
  <c r="J85" i="14"/>
  <c r="E52" i="14" s="1"/>
  <c r="E53" i="14" s="1"/>
  <c r="S89" i="14" s="1"/>
  <c r="R20" i="41" s="1"/>
  <c r="O70" i="14"/>
  <c r="P69" i="14"/>
  <c r="R69" i="14"/>
  <c r="S69" i="14" s="1"/>
  <c r="O70" i="15"/>
  <c r="R69" i="15"/>
  <c r="S69" i="15" s="1"/>
  <c r="P69" i="15"/>
  <c r="J85" i="15"/>
  <c r="E52" i="15" s="1"/>
  <c r="E53" i="15" s="1"/>
  <c r="M85" i="15"/>
  <c r="F52" i="15" s="1"/>
  <c r="M85" i="10"/>
  <c r="F52" i="10" s="1"/>
  <c r="F53" i="10" s="1"/>
  <c r="T89" i="10" s="1"/>
  <c r="S18" i="41" s="1"/>
  <c r="J85" i="10"/>
  <c r="E52" i="10" s="1"/>
  <c r="E53" i="10" s="1"/>
  <c r="S89" i="10" s="1"/>
  <c r="R18" i="41" s="1"/>
  <c r="O70" i="10"/>
  <c r="R69" i="10"/>
  <c r="S69" i="10" s="1"/>
  <c r="P69" i="10"/>
  <c r="M85" i="8"/>
  <c r="F52" i="8" s="1"/>
  <c r="F53" i="8" s="1"/>
  <c r="T89" i="8" s="1"/>
  <c r="S17" i="41" s="1"/>
  <c r="J85" i="8"/>
  <c r="E52" i="8" s="1"/>
  <c r="E53" i="8" s="1"/>
  <c r="S89" i="8" s="1"/>
  <c r="R17" i="41" s="1"/>
  <c r="O70" i="8"/>
  <c r="P69" i="8"/>
  <c r="R69" i="8"/>
  <c r="S69" i="8" s="1"/>
  <c r="O65" i="8"/>
  <c r="P64" i="8"/>
  <c r="R64" i="8"/>
  <c r="S64" i="8" s="1"/>
  <c r="J85" i="9"/>
  <c r="E52" i="9" s="1"/>
  <c r="E53" i="9" s="1"/>
  <c r="S89" i="9" s="1"/>
  <c r="R16" i="41" s="1"/>
  <c r="M85" i="9"/>
  <c r="F52" i="9" s="1"/>
  <c r="F53" i="9" s="1"/>
  <c r="T89" i="9" s="1"/>
  <c r="S16" i="41" s="1"/>
  <c r="O70" i="9"/>
  <c r="R69" i="9"/>
  <c r="S69" i="9" s="1"/>
  <c r="P69" i="9"/>
  <c r="M85" i="11"/>
  <c r="F52" i="11" s="1"/>
  <c r="F53" i="11" s="1"/>
  <c r="T89" i="11" s="1"/>
  <c r="S15" i="41" s="1"/>
  <c r="O70" i="11"/>
  <c r="P69" i="11"/>
  <c r="R69" i="11"/>
  <c r="S69" i="11" s="1"/>
  <c r="J85" i="11"/>
  <c r="E52" i="11" s="1"/>
  <c r="E53" i="11" s="1"/>
  <c r="S89" i="11" s="1"/>
  <c r="R15" i="41" s="1"/>
  <c r="M85" i="12"/>
  <c r="F52" i="12" s="1"/>
  <c r="F53" i="12" s="1"/>
  <c r="T89" i="12" s="1"/>
  <c r="S14" i="41" s="1"/>
  <c r="O70" i="12"/>
  <c r="R69" i="12"/>
  <c r="S69" i="12" s="1"/>
  <c r="P69" i="12"/>
  <c r="J85" i="13"/>
  <c r="E52" i="13" s="1"/>
  <c r="E53" i="13" s="1"/>
  <c r="S89" i="13" s="1"/>
  <c r="R13" i="41" s="1"/>
  <c r="M85" i="13"/>
  <c r="F52" i="13" s="1"/>
  <c r="F53" i="13" s="1"/>
  <c r="O70" i="13"/>
  <c r="P69" i="13"/>
  <c r="R69" i="13"/>
  <c r="S69" i="13" s="1"/>
  <c r="O70" i="7"/>
  <c r="P69" i="7"/>
  <c r="R69" i="7"/>
  <c r="S69" i="7" s="1"/>
  <c r="J85" i="7"/>
  <c r="E52" i="7" s="1"/>
  <c r="E53" i="7" s="1"/>
  <c r="S89" i="7" s="1"/>
  <c r="R12" i="41" s="1"/>
  <c r="M85" i="6"/>
  <c r="F52" i="6" s="1"/>
  <c r="F53" i="6" s="1"/>
  <c r="T89" i="6" s="1"/>
  <c r="S11" i="41" s="1"/>
  <c r="J85" i="6"/>
  <c r="E52" i="6" s="1"/>
  <c r="E53" i="6" s="1"/>
  <c r="S89" i="6" s="1"/>
  <c r="R11" i="41" s="1"/>
  <c r="P69" i="6"/>
  <c r="R69" i="6"/>
  <c r="S69" i="6" s="1"/>
  <c r="O70" i="6"/>
  <c r="J73" i="5"/>
  <c r="L73" i="5"/>
  <c r="M73" i="5" s="1"/>
  <c r="J81" i="5"/>
  <c r="L81" i="5"/>
  <c r="M81" i="5" s="1"/>
  <c r="L79" i="5"/>
  <c r="M79" i="5" s="1"/>
  <c r="J79" i="5"/>
  <c r="J71" i="5"/>
  <c r="L71" i="5"/>
  <c r="M71" i="5" s="1"/>
  <c r="J78" i="5"/>
  <c r="L78" i="5"/>
  <c r="M78" i="5" s="1"/>
  <c r="J69" i="5"/>
  <c r="L69" i="5"/>
  <c r="M69" i="5" s="1"/>
  <c r="O66" i="5"/>
  <c r="P65" i="5"/>
  <c r="R65" i="5"/>
  <c r="S65" i="5" s="1"/>
  <c r="J77" i="5"/>
  <c r="L77" i="5"/>
  <c r="M77" i="5" s="1"/>
  <c r="J70" i="5"/>
  <c r="L70" i="5"/>
  <c r="M70" i="5" s="1"/>
  <c r="L80" i="5"/>
  <c r="M80" i="5" s="1"/>
  <c r="J80" i="5"/>
  <c r="J76" i="5"/>
  <c r="L76" i="5"/>
  <c r="M76" i="5" s="1"/>
  <c r="C52" i="5"/>
  <c r="I89" i="5"/>
  <c r="H10" i="41" s="1"/>
  <c r="J75" i="5"/>
  <c r="L75" i="5"/>
  <c r="M75" i="5" s="1"/>
  <c r="J72" i="5"/>
  <c r="L72" i="5"/>
  <c r="M72" i="5" s="1"/>
  <c r="J68" i="5"/>
  <c r="L68" i="5"/>
  <c r="M68" i="5" s="1"/>
  <c r="J82" i="5"/>
  <c r="L82" i="5"/>
  <c r="M82" i="5" s="1"/>
  <c r="J74" i="5"/>
  <c r="L74" i="5"/>
  <c r="M74" i="5" s="1"/>
  <c r="P68" i="5"/>
  <c r="R68" i="5"/>
  <c r="S68" i="5" s="1"/>
  <c r="O69" i="5"/>
  <c r="M85" i="4"/>
  <c r="F52" i="4" s="1"/>
  <c r="F53" i="4" s="1"/>
  <c r="T89" i="4" s="1"/>
  <c r="S9" i="41" s="1"/>
  <c r="J85" i="4"/>
  <c r="E52" i="4" s="1"/>
  <c r="E53" i="4" s="1"/>
  <c r="S89" i="4" s="1"/>
  <c r="R9" i="41" s="1"/>
  <c r="O70" i="4"/>
  <c r="P69" i="4"/>
  <c r="R69" i="4"/>
  <c r="S69" i="4" s="1"/>
  <c r="O66" i="4"/>
  <c r="R65" i="4"/>
  <c r="S65" i="4" s="1"/>
  <c r="P65" i="4"/>
  <c r="Q89" i="36"/>
  <c r="P41" i="41" s="1"/>
  <c r="M89" i="36"/>
  <c r="L41" i="41" s="1"/>
  <c r="G8" i="2" a="1"/>
  <c r="G8" i="2" s="1"/>
  <c r="L8" i="1" s="1"/>
  <c r="M8" i="1"/>
  <c r="F9" i="2"/>
  <c r="K9" i="1" s="1"/>
  <c r="P89" i="36"/>
  <c r="O41" i="41" s="1"/>
  <c r="X41" i="41" s="1"/>
  <c r="T89" i="36"/>
  <c r="S41" i="41" s="1"/>
  <c r="T89" i="13"/>
  <c r="S13" i="41" s="1"/>
  <c r="P89" i="7"/>
  <c r="O12" i="41" s="1"/>
  <c r="X12" i="41" s="1"/>
  <c r="O89" i="38"/>
  <c r="N43" i="41" s="1"/>
  <c r="W43" i="41" s="1"/>
  <c r="S89" i="38"/>
  <c r="R43" i="41" s="1"/>
  <c r="O89" i="35"/>
  <c r="N40" i="41" s="1"/>
  <c r="W40" i="41" s="1"/>
  <c r="O89" i="32"/>
  <c r="N37" i="41" s="1"/>
  <c r="W37" i="41" s="1"/>
  <c r="S89" i="39"/>
  <c r="R44" i="41" s="1"/>
  <c r="O89" i="39"/>
  <c r="N44" i="41" s="1"/>
  <c r="W44" i="41" s="1"/>
  <c r="S89" i="15"/>
  <c r="R19" i="41" s="1"/>
  <c r="S89" i="33"/>
  <c r="R38" i="41" s="1"/>
  <c r="O89" i="25"/>
  <c r="N30" i="41" s="1"/>
  <c r="W30" i="41" s="1"/>
  <c r="S89" i="25"/>
  <c r="R30" i="41" s="1"/>
  <c r="T89" i="22"/>
  <c r="S27" i="41" s="1"/>
  <c r="P89" i="22"/>
  <c r="O27" i="41" s="1"/>
  <c r="X27" i="41" s="1"/>
  <c r="O89" i="34"/>
  <c r="N39" i="41" s="1"/>
  <c r="W39" i="41" s="1"/>
  <c r="O89" i="28"/>
  <c r="N33" i="41" s="1"/>
  <c r="W33" i="41" s="1"/>
  <c r="P89" i="29"/>
  <c r="O34" i="41" s="1"/>
  <c r="X34" i="41" s="1"/>
  <c r="T89" i="29"/>
  <c r="S34" i="41" s="1"/>
  <c r="P89" i="33"/>
  <c r="O38" i="41" s="1"/>
  <c r="X38" i="41" s="1"/>
  <c r="T89" i="33"/>
  <c r="S38" i="41" s="1"/>
  <c r="P89" i="39"/>
  <c r="O44" i="41" s="1"/>
  <c r="X44" i="41" s="1"/>
  <c r="T89" i="39"/>
  <c r="S44" i="41" s="1"/>
  <c r="S89" i="22"/>
  <c r="R27" i="41" s="1"/>
  <c r="P89" i="32"/>
  <c r="O37" i="41" s="1"/>
  <c r="X37" i="41" s="1"/>
  <c r="T89" i="32"/>
  <c r="S37" i="41" s="1"/>
  <c r="O89" i="40"/>
  <c r="N45" i="41" s="1"/>
  <c r="W45" i="41" s="1"/>
  <c r="S89" i="40"/>
  <c r="R45" i="41" s="1"/>
  <c r="S89" i="16"/>
  <c r="R21" i="41" s="1"/>
  <c r="O89" i="16"/>
  <c r="N21" i="41" s="1"/>
  <c r="W21" i="41" s="1"/>
  <c r="J58" i="42"/>
  <c r="P57" i="42"/>
  <c r="J114" i="42"/>
  <c r="P113" i="42"/>
  <c r="J172" i="42"/>
  <c r="P171" i="42"/>
  <c r="L172" i="42"/>
  <c r="N172" i="42" s="1"/>
  <c r="L114" i="42"/>
  <c r="N114" i="42" s="1"/>
  <c r="L58" i="42"/>
  <c r="N58" i="42" s="1"/>
  <c r="C173" i="42"/>
  <c r="E173" i="42" s="1"/>
  <c r="E115" i="42"/>
  <c r="C59" i="42"/>
  <c r="E59" i="42" s="1"/>
  <c r="C116" i="42"/>
  <c r="D118" i="42"/>
  <c r="D175" i="42"/>
  <c r="E9" i="2" a="1"/>
  <c r="E9" i="2" s="1"/>
  <c r="J9" i="1" s="1"/>
  <c r="BQ10" i="2"/>
  <c r="O10" i="2"/>
  <c r="H9" i="2"/>
  <c r="AL36" i="2"/>
  <c r="AM35" i="2"/>
  <c r="V13" i="2"/>
  <c r="X12" i="2"/>
  <c r="BN11" i="2"/>
  <c r="BL12" i="2"/>
  <c r="AV10" i="2"/>
  <c r="AT11" i="2"/>
  <c r="BT10" i="2"/>
  <c r="BR11" i="2"/>
  <c r="BH10" i="2"/>
  <c r="BF11" i="2"/>
  <c r="Y11" i="2"/>
  <c r="AA10" i="2"/>
  <c r="CY11" i="2"/>
  <c r="DA11" i="2" s="1"/>
  <c r="BU11" i="2"/>
  <c r="BW11" i="2" s="1"/>
  <c r="CG11" i="2"/>
  <c r="CI11" i="2" s="1"/>
  <c r="BC11" i="2"/>
  <c r="BE11" i="2" s="1"/>
  <c r="BX11" i="2"/>
  <c r="BZ11" i="2" s="1"/>
  <c r="CA11" i="2"/>
  <c r="CC11" i="2" s="1"/>
  <c r="CS11" i="2"/>
  <c r="CU11" i="2" s="1"/>
  <c r="AQ15" i="2"/>
  <c r="AS15" i="2" s="1"/>
  <c r="DQ11" i="2"/>
  <c r="DS11" i="2" s="1"/>
  <c r="DE11" i="2"/>
  <c r="DG11" i="2" s="1"/>
  <c r="CP11" i="2"/>
  <c r="CR11" i="2" s="1"/>
  <c r="M11" i="2"/>
  <c r="DK11" i="2"/>
  <c r="DM11" i="2" s="1"/>
  <c r="BO11" i="2"/>
  <c r="AW11" i="2"/>
  <c r="AY11" i="2" s="1"/>
  <c r="DB11" i="2"/>
  <c r="DD11" i="2" s="1"/>
  <c r="BI11" i="2"/>
  <c r="BK11" i="2" s="1"/>
  <c r="BP11" i="2"/>
  <c r="AZ13" i="2"/>
  <c r="BB13" i="2" s="1"/>
  <c r="DT11" i="2"/>
  <c r="DV11" i="2" s="1"/>
  <c r="CM11" i="2"/>
  <c r="CO11" i="2" s="1"/>
  <c r="CV11" i="2"/>
  <c r="CX11" i="2" s="1"/>
  <c r="CD11" i="2"/>
  <c r="CF11" i="2" s="1"/>
  <c r="CJ12" i="2"/>
  <c r="CL12" i="2" s="1"/>
  <c r="DH12" i="2"/>
  <c r="DJ12" i="2" s="1"/>
  <c r="O72" i="23" l="1"/>
  <c r="R71" i="23"/>
  <c r="S71" i="23" s="1"/>
  <c r="P71" i="23"/>
  <c r="O89" i="22"/>
  <c r="N27" i="41" s="1"/>
  <c r="W27" i="41" s="1"/>
  <c r="O89" i="31"/>
  <c r="N36" i="41" s="1"/>
  <c r="W36" i="41" s="1"/>
  <c r="O89" i="10"/>
  <c r="N18" i="41" s="1"/>
  <c r="W18" i="41" s="1"/>
  <c r="O89" i="37"/>
  <c r="N42" i="41" s="1"/>
  <c r="W42" i="41" s="1"/>
  <c r="O89" i="27"/>
  <c r="N32" i="41" s="1"/>
  <c r="W32" i="41" s="1"/>
  <c r="P89" i="9"/>
  <c r="O16" i="41" s="1"/>
  <c r="X16" i="41" s="1"/>
  <c r="O89" i="13"/>
  <c r="N13" i="41" s="1"/>
  <c r="W13" i="41" s="1"/>
  <c r="P89" i="31"/>
  <c r="O36" i="41" s="1"/>
  <c r="X36" i="41" s="1"/>
  <c r="P89" i="8"/>
  <c r="O17" i="41" s="1"/>
  <c r="X17" i="41" s="1"/>
  <c r="O89" i="6"/>
  <c r="N11" i="41" s="1"/>
  <c r="W11" i="41" s="1"/>
  <c r="O89" i="33"/>
  <c r="N38" i="41" s="1"/>
  <c r="W38" i="41" s="1"/>
  <c r="O89" i="26"/>
  <c r="N31" i="41" s="1"/>
  <c r="W31" i="41" s="1"/>
  <c r="O89" i="36"/>
  <c r="N41" i="41" s="1"/>
  <c r="W41" i="41" s="1"/>
  <c r="P89" i="21"/>
  <c r="O26" i="41" s="1"/>
  <c r="X26" i="41" s="1"/>
  <c r="O89" i="12"/>
  <c r="N14" i="41" s="1"/>
  <c r="W14" i="41" s="1"/>
  <c r="P89" i="11"/>
  <c r="O15" i="41" s="1"/>
  <c r="X15" i="41" s="1"/>
  <c r="O89" i="9"/>
  <c r="N16" i="41" s="1"/>
  <c r="W16" i="41" s="1"/>
  <c r="P89" i="18"/>
  <c r="O23" i="41" s="1"/>
  <c r="X23" i="41" s="1"/>
  <c r="P89" i="10"/>
  <c r="O18" i="41" s="1"/>
  <c r="X18" i="41" s="1"/>
  <c r="P94" i="23"/>
  <c r="O28" i="41" s="1"/>
  <c r="X28" i="41" s="1"/>
  <c r="P89" i="30"/>
  <c r="O35" i="41" s="1"/>
  <c r="X35" i="41" s="1"/>
  <c r="O89" i="11"/>
  <c r="N15" i="41" s="1"/>
  <c r="W15" i="41" s="1"/>
  <c r="P89" i="28"/>
  <c r="O33" i="41" s="1"/>
  <c r="X33" i="41" s="1"/>
  <c r="P89" i="14"/>
  <c r="O20" i="41" s="1"/>
  <c r="X20" i="41" s="1"/>
  <c r="O89" i="21"/>
  <c r="N26" i="41" s="1"/>
  <c r="W26" i="41" s="1"/>
  <c r="P89" i="20"/>
  <c r="O25" i="41" s="1"/>
  <c r="X25" i="41" s="1"/>
  <c r="O89" i="20"/>
  <c r="N25" i="41" s="1"/>
  <c r="W25" i="41" s="1"/>
  <c r="O89" i="14"/>
  <c r="N20" i="41" s="1"/>
  <c r="W20" i="41" s="1"/>
  <c r="J85" i="5"/>
  <c r="E52" i="5" s="1"/>
  <c r="E53" i="5" s="1"/>
  <c r="S89" i="5" s="1"/>
  <c r="R10" i="41" s="1"/>
  <c r="O89" i="18"/>
  <c r="N23" i="41" s="1"/>
  <c r="W23" i="41" s="1"/>
  <c r="O89" i="30"/>
  <c r="N35" i="41" s="1"/>
  <c r="W35" i="41" s="1"/>
  <c r="P89" i="37"/>
  <c r="O42" i="41" s="1"/>
  <c r="X42" i="41" s="1"/>
  <c r="P89" i="17"/>
  <c r="O22" i="41" s="1"/>
  <c r="X22" i="41" s="1"/>
  <c r="P89" i="25"/>
  <c r="O30" i="41" s="1"/>
  <c r="X30" i="41" s="1"/>
  <c r="P89" i="6"/>
  <c r="O11" i="41" s="1"/>
  <c r="X11" i="41" s="1"/>
  <c r="P89" i="16"/>
  <c r="O21" i="41" s="1"/>
  <c r="X21" i="41" s="1"/>
  <c r="P89" i="40"/>
  <c r="O45" i="41" s="1"/>
  <c r="X45" i="41" s="1"/>
  <c r="P70" i="40"/>
  <c r="O71" i="40"/>
  <c r="R70" i="40"/>
  <c r="S70" i="40" s="1"/>
  <c r="R70" i="39"/>
  <c r="S70" i="39" s="1"/>
  <c r="P70" i="39"/>
  <c r="O71" i="39"/>
  <c r="P89" i="38"/>
  <c r="O43" i="41" s="1"/>
  <c r="X43" i="41" s="1"/>
  <c r="P70" i="38"/>
  <c r="O71" i="38"/>
  <c r="R70" i="38"/>
  <c r="S70" i="38" s="1"/>
  <c r="P70" i="37"/>
  <c r="O71" i="37"/>
  <c r="R70" i="37"/>
  <c r="S70" i="37" s="1"/>
  <c r="O71" i="36"/>
  <c r="P70" i="36"/>
  <c r="R70" i="36"/>
  <c r="S70" i="36" s="1"/>
  <c r="P89" i="35"/>
  <c r="O40" i="41" s="1"/>
  <c r="X40" i="41" s="1"/>
  <c r="R70" i="35"/>
  <c r="S70" i="35" s="1"/>
  <c r="O71" i="35"/>
  <c r="P70" i="35"/>
  <c r="P89" i="34"/>
  <c r="O39" i="41" s="1"/>
  <c r="X39" i="41" s="1"/>
  <c r="R70" i="34"/>
  <c r="S70" i="34" s="1"/>
  <c r="O71" i="34"/>
  <c r="P70" i="34"/>
  <c r="P70" i="33"/>
  <c r="R70" i="33"/>
  <c r="S70" i="33" s="1"/>
  <c r="O71" i="33"/>
  <c r="R70" i="32"/>
  <c r="S70" i="32" s="1"/>
  <c r="P70" i="32"/>
  <c r="O71" i="32"/>
  <c r="O71" i="31"/>
  <c r="P70" i="31"/>
  <c r="R70" i="31"/>
  <c r="S70" i="31" s="1"/>
  <c r="P70" i="30"/>
  <c r="O71" i="30"/>
  <c r="R70" i="30"/>
  <c r="S70" i="30" s="1"/>
  <c r="O89" i="29"/>
  <c r="N34" i="41" s="1"/>
  <c r="W34" i="41" s="1"/>
  <c r="O71" i="29"/>
  <c r="R70" i="29"/>
  <c r="S70" i="29" s="1"/>
  <c r="P70" i="29"/>
  <c r="R70" i="28"/>
  <c r="S70" i="28" s="1"/>
  <c r="O71" i="28"/>
  <c r="P70" i="28"/>
  <c r="O71" i="27"/>
  <c r="R70" i="27"/>
  <c r="S70" i="27" s="1"/>
  <c r="P70" i="27"/>
  <c r="F53" i="27"/>
  <c r="T89" i="27" s="1"/>
  <c r="S32" i="41" s="1"/>
  <c r="P89" i="27"/>
  <c r="O32" i="41" s="1"/>
  <c r="X32" i="41" s="1"/>
  <c r="R70" i="26"/>
  <c r="S70" i="26" s="1"/>
  <c r="O71" i="26"/>
  <c r="P70" i="26"/>
  <c r="F53" i="26"/>
  <c r="T89" i="26" s="1"/>
  <c r="S31" i="41" s="1"/>
  <c r="P89" i="26"/>
  <c r="O31" i="41" s="1"/>
  <c r="X31" i="41" s="1"/>
  <c r="P70" i="25"/>
  <c r="O71" i="25"/>
  <c r="R70" i="25"/>
  <c r="S70" i="25" s="1"/>
  <c r="O89" i="24"/>
  <c r="N29" i="41" s="1"/>
  <c r="W29" i="41" s="1"/>
  <c r="P89" i="24"/>
  <c r="O29" i="41" s="1"/>
  <c r="X29" i="41" s="1"/>
  <c r="P70" i="24"/>
  <c r="R70" i="24"/>
  <c r="S70" i="24" s="1"/>
  <c r="O71" i="24"/>
  <c r="O94" i="23"/>
  <c r="N28" i="41" s="1"/>
  <c r="W28" i="41" s="1"/>
  <c r="P75" i="23"/>
  <c r="O76" i="23"/>
  <c r="R75" i="23"/>
  <c r="S75" i="23" s="1"/>
  <c r="P70" i="22"/>
  <c r="R70" i="22"/>
  <c r="S70" i="22" s="1"/>
  <c r="O71" i="22"/>
  <c r="O71" i="21"/>
  <c r="R70" i="21"/>
  <c r="S70" i="21" s="1"/>
  <c r="P70" i="21"/>
  <c r="P70" i="20"/>
  <c r="O71" i="20"/>
  <c r="R70" i="20"/>
  <c r="S70" i="20" s="1"/>
  <c r="R73" i="19"/>
  <c r="S73" i="19" s="1"/>
  <c r="O74" i="19"/>
  <c r="P73" i="19"/>
  <c r="R70" i="18"/>
  <c r="S70" i="18" s="1"/>
  <c r="O71" i="18"/>
  <c r="P70" i="18"/>
  <c r="O89" i="17"/>
  <c r="N22" i="41" s="1"/>
  <c r="W22" i="41" s="1"/>
  <c r="O71" i="17"/>
  <c r="P70" i="17"/>
  <c r="R70" i="17"/>
  <c r="S70" i="17" s="1"/>
  <c r="P70" i="16"/>
  <c r="O71" i="16"/>
  <c r="R70" i="16"/>
  <c r="S70" i="16" s="1"/>
  <c r="R70" i="14"/>
  <c r="S70" i="14" s="1"/>
  <c r="O71" i="14"/>
  <c r="P70" i="14"/>
  <c r="F53" i="15"/>
  <c r="T89" i="15" s="1"/>
  <c r="S19" i="41" s="1"/>
  <c r="P89" i="15"/>
  <c r="O19" i="41" s="1"/>
  <c r="X19" i="41" s="1"/>
  <c r="O89" i="15"/>
  <c r="N19" i="41" s="1"/>
  <c r="W19" i="41" s="1"/>
  <c r="P70" i="15"/>
  <c r="O71" i="15"/>
  <c r="R70" i="15"/>
  <c r="S70" i="15" s="1"/>
  <c r="P70" i="10"/>
  <c r="O71" i="10"/>
  <c r="R70" i="10"/>
  <c r="S70" i="10" s="1"/>
  <c r="O89" i="8"/>
  <c r="N17" i="41" s="1"/>
  <c r="W17" i="41" s="1"/>
  <c r="P70" i="8"/>
  <c r="R70" i="8"/>
  <c r="S70" i="8" s="1"/>
  <c r="O71" i="8"/>
  <c r="O66" i="8"/>
  <c r="R65" i="8"/>
  <c r="S65" i="8" s="1"/>
  <c r="P65" i="8"/>
  <c r="P70" i="9"/>
  <c r="O71" i="9"/>
  <c r="R70" i="9"/>
  <c r="S70" i="9" s="1"/>
  <c r="P70" i="11"/>
  <c r="O71" i="11"/>
  <c r="R70" i="11"/>
  <c r="S70" i="11" s="1"/>
  <c r="P89" i="12"/>
  <c r="O14" i="41" s="1"/>
  <c r="X14" i="41" s="1"/>
  <c r="P70" i="12"/>
  <c r="R70" i="12"/>
  <c r="S70" i="12" s="1"/>
  <c r="O71" i="12"/>
  <c r="P70" i="13"/>
  <c r="R70" i="13"/>
  <c r="S70" i="13" s="1"/>
  <c r="O71" i="13"/>
  <c r="P89" i="13"/>
  <c r="O13" i="41" s="1"/>
  <c r="X13" i="41" s="1"/>
  <c r="O89" i="7"/>
  <c r="N12" i="41" s="1"/>
  <c r="W12" i="41" s="1"/>
  <c r="P70" i="7"/>
  <c r="O71" i="7"/>
  <c r="R70" i="7"/>
  <c r="S70" i="7" s="1"/>
  <c r="R70" i="6"/>
  <c r="S70" i="6" s="1"/>
  <c r="P70" i="6"/>
  <c r="O71" i="6"/>
  <c r="O89" i="4"/>
  <c r="N9" i="41" s="1"/>
  <c r="W9" i="41" s="1"/>
  <c r="P89" i="4"/>
  <c r="O9" i="41" s="1"/>
  <c r="X9" i="41" s="1"/>
  <c r="C53" i="5"/>
  <c r="Q89" i="5" s="1"/>
  <c r="P10" i="41" s="1"/>
  <c r="M89" i="5"/>
  <c r="L10" i="41" s="1"/>
  <c r="P69" i="5"/>
  <c r="R69" i="5"/>
  <c r="S69" i="5" s="1"/>
  <c r="O70" i="5"/>
  <c r="P66" i="5"/>
  <c r="O67" i="5"/>
  <c r="R66" i="5"/>
  <c r="S66" i="5" s="1"/>
  <c r="M85" i="5"/>
  <c r="F52" i="5" s="1"/>
  <c r="P66" i="4"/>
  <c r="O67" i="4"/>
  <c r="R66" i="4"/>
  <c r="S66" i="4" s="1"/>
  <c r="P70" i="4"/>
  <c r="R70" i="4"/>
  <c r="S70" i="4" s="1"/>
  <c r="O71" i="4"/>
  <c r="G9" i="2" a="1"/>
  <c r="G9" i="2" s="1"/>
  <c r="L9" i="1" s="1"/>
  <c r="M9" i="1"/>
  <c r="F10" i="2"/>
  <c r="K10" i="1" s="1"/>
  <c r="BQ11" i="2"/>
  <c r="J59" i="42"/>
  <c r="P58" i="42"/>
  <c r="J115" i="42"/>
  <c r="P114" i="42"/>
  <c r="J173" i="42"/>
  <c r="P172" i="42"/>
  <c r="L115" i="42"/>
  <c r="N115" i="42" s="1"/>
  <c r="L173" i="42"/>
  <c r="N173" i="42" s="1"/>
  <c r="L59" i="42"/>
  <c r="N59" i="42" s="1"/>
  <c r="C174" i="42"/>
  <c r="E174" i="42" s="1"/>
  <c r="E116" i="42"/>
  <c r="C60" i="42"/>
  <c r="E60" i="42" s="1"/>
  <c r="C117" i="42"/>
  <c r="D119" i="42"/>
  <c r="D176" i="42"/>
  <c r="H10" i="2"/>
  <c r="O11" i="2"/>
  <c r="E10" i="2" a="1"/>
  <c r="E10" i="2" s="1"/>
  <c r="J10" i="1" s="1"/>
  <c r="BN12" i="2"/>
  <c r="BL13" i="2"/>
  <c r="Y12" i="2"/>
  <c r="AA11" i="2"/>
  <c r="BH11" i="2"/>
  <c r="BF12" i="2"/>
  <c r="V14" i="2"/>
  <c r="X13" i="2"/>
  <c r="BT11" i="2"/>
  <c r="BR12" i="2"/>
  <c r="AL37" i="2"/>
  <c r="AM36" i="2"/>
  <c r="AV11" i="2"/>
  <c r="AT12" i="2"/>
  <c r="CP12" i="2"/>
  <c r="CR12" i="2" s="1"/>
  <c r="CJ13" i="2"/>
  <c r="CL13" i="2" s="1"/>
  <c r="CV12" i="2"/>
  <c r="CX12" i="2" s="1"/>
  <c r="BP12" i="2"/>
  <c r="BO12" i="2"/>
  <c r="DE12" i="2"/>
  <c r="DG12" i="2" s="1"/>
  <c r="CA12" i="2"/>
  <c r="CC12" i="2" s="1"/>
  <c r="CG12" i="2"/>
  <c r="CI12" i="2" s="1"/>
  <c r="BC12" i="2"/>
  <c r="BE12" i="2" s="1"/>
  <c r="AZ14" i="2"/>
  <c r="BB14" i="2" s="1"/>
  <c r="CD12" i="2"/>
  <c r="CF12" i="2" s="1"/>
  <c r="CM12" i="2"/>
  <c r="CO12" i="2" s="1"/>
  <c r="BI12" i="2"/>
  <c r="BK12" i="2" s="1"/>
  <c r="DK12" i="2"/>
  <c r="DM12" i="2" s="1"/>
  <c r="DQ12" i="2"/>
  <c r="DS12" i="2" s="1"/>
  <c r="BU12" i="2"/>
  <c r="BW12" i="2" s="1"/>
  <c r="CS12" i="2"/>
  <c r="CU12" i="2" s="1"/>
  <c r="AW12" i="2"/>
  <c r="AY12" i="2" s="1"/>
  <c r="DH13" i="2"/>
  <c r="DJ13" i="2" s="1"/>
  <c r="DT12" i="2"/>
  <c r="DV12" i="2" s="1"/>
  <c r="DB12" i="2"/>
  <c r="DD12" i="2" s="1"/>
  <c r="M12" i="2"/>
  <c r="AQ16" i="2"/>
  <c r="AS16" i="2" s="1"/>
  <c r="BX12" i="2"/>
  <c r="BZ12" i="2" s="1"/>
  <c r="CY12" i="2"/>
  <c r="DA12" i="2" s="1"/>
  <c r="R72" i="23" l="1"/>
  <c r="S72" i="23" s="1"/>
  <c r="P72" i="23"/>
  <c r="O89" i="5"/>
  <c r="N10" i="41" s="1"/>
  <c r="W10" i="41" s="1"/>
  <c r="P71" i="40"/>
  <c r="O72" i="40"/>
  <c r="R71" i="40"/>
  <c r="S71" i="40" s="1"/>
  <c r="O72" i="39"/>
  <c r="R71" i="39"/>
  <c r="S71" i="39" s="1"/>
  <c r="P71" i="39"/>
  <c r="P71" i="38"/>
  <c r="O72" i="38"/>
  <c r="R71" i="38"/>
  <c r="S71" i="38" s="1"/>
  <c r="R71" i="37"/>
  <c r="S71" i="37" s="1"/>
  <c r="O72" i="37"/>
  <c r="P71" i="37"/>
  <c r="P71" i="36"/>
  <c r="R71" i="36"/>
  <c r="S71" i="36" s="1"/>
  <c r="O72" i="36"/>
  <c r="P71" i="35"/>
  <c r="R71" i="35"/>
  <c r="S71" i="35" s="1"/>
  <c r="O72" i="35"/>
  <c r="O72" i="34"/>
  <c r="R71" i="34"/>
  <c r="S71" i="34" s="1"/>
  <c r="P71" i="34"/>
  <c r="O72" i="33"/>
  <c r="R71" i="33"/>
  <c r="S71" i="33" s="1"/>
  <c r="P71" i="33"/>
  <c r="P71" i="32"/>
  <c r="O72" i="32"/>
  <c r="R71" i="32"/>
  <c r="S71" i="32" s="1"/>
  <c r="O72" i="31"/>
  <c r="R71" i="31"/>
  <c r="S71" i="31" s="1"/>
  <c r="P71" i="31"/>
  <c r="O72" i="30"/>
  <c r="R71" i="30"/>
  <c r="S71" i="30" s="1"/>
  <c r="P71" i="30"/>
  <c r="O72" i="29"/>
  <c r="R71" i="29"/>
  <c r="S71" i="29" s="1"/>
  <c r="P71" i="29"/>
  <c r="P71" i="28"/>
  <c r="O72" i="28"/>
  <c r="R71" i="28"/>
  <c r="S71" i="28" s="1"/>
  <c r="O72" i="27"/>
  <c r="P71" i="27"/>
  <c r="R71" i="27"/>
  <c r="S71" i="27" s="1"/>
  <c r="O72" i="26"/>
  <c r="P71" i="26"/>
  <c r="R71" i="26"/>
  <c r="S71" i="26" s="1"/>
  <c r="P71" i="25"/>
  <c r="R71" i="25"/>
  <c r="S71" i="25" s="1"/>
  <c r="O72" i="25"/>
  <c r="P71" i="24"/>
  <c r="R71" i="24"/>
  <c r="S71" i="24" s="1"/>
  <c r="O72" i="24"/>
  <c r="R76" i="23"/>
  <c r="S76" i="23" s="1"/>
  <c r="O77" i="23"/>
  <c r="P76" i="23"/>
  <c r="O72" i="22"/>
  <c r="R71" i="22"/>
  <c r="S71" i="22" s="1"/>
  <c r="P71" i="22"/>
  <c r="R71" i="21"/>
  <c r="S71" i="21" s="1"/>
  <c r="P71" i="21"/>
  <c r="O72" i="21"/>
  <c r="O72" i="20"/>
  <c r="R71" i="20"/>
  <c r="S71" i="20" s="1"/>
  <c r="P71" i="20"/>
  <c r="R74" i="19"/>
  <c r="S74" i="19" s="1"/>
  <c r="O75" i="19"/>
  <c r="P74" i="19"/>
  <c r="O72" i="18"/>
  <c r="R71" i="18"/>
  <c r="S71" i="18" s="1"/>
  <c r="P71" i="18"/>
  <c r="O72" i="17"/>
  <c r="R71" i="17"/>
  <c r="S71" i="17" s="1"/>
  <c r="P71" i="17"/>
  <c r="R71" i="16"/>
  <c r="S71" i="16" s="1"/>
  <c r="P71" i="16"/>
  <c r="O72" i="16"/>
  <c r="O72" i="14"/>
  <c r="R71" i="14"/>
  <c r="S71" i="14" s="1"/>
  <c r="P71" i="14"/>
  <c r="R71" i="15"/>
  <c r="S71" i="15" s="1"/>
  <c r="P71" i="15"/>
  <c r="O72" i="15"/>
  <c r="O72" i="10"/>
  <c r="R71" i="10"/>
  <c r="S71" i="10" s="1"/>
  <c r="P71" i="10"/>
  <c r="P66" i="8"/>
  <c r="O67" i="8"/>
  <c r="R66" i="8"/>
  <c r="S66" i="8" s="1"/>
  <c r="P71" i="8"/>
  <c r="R71" i="8"/>
  <c r="S71" i="8" s="1"/>
  <c r="O72" i="8"/>
  <c r="O72" i="9"/>
  <c r="R71" i="9"/>
  <c r="S71" i="9" s="1"/>
  <c r="P71" i="9"/>
  <c r="P71" i="11"/>
  <c r="O72" i="11"/>
  <c r="R71" i="11"/>
  <c r="S71" i="11" s="1"/>
  <c r="R71" i="12"/>
  <c r="S71" i="12" s="1"/>
  <c r="P71" i="12"/>
  <c r="O72" i="12"/>
  <c r="P71" i="13"/>
  <c r="O72" i="13"/>
  <c r="R71" i="13"/>
  <c r="S71" i="13" s="1"/>
  <c r="P71" i="7"/>
  <c r="O72" i="7"/>
  <c r="R71" i="7"/>
  <c r="S71" i="7" s="1"/>
  <c r="O72" i="6"/>
  <c r="P71" i="6"/>
  <c r="R71" i="6"/>
  <c r="S71" i="6" s="1"/>
  <c r="F53" i="5"/>
  <c r="T89" i="5" s="1"/>
  <c r="S10" i="41" s="1"/>
  <c r="P89" i="5"/>
  <c r="O10" i="41" s="1"/>
  <c r="X10" i="41" s="1"/>
  <c r="P67" i="5"/>
  <c r="R67" i="5"/>
  <c r="S67" i="5" s="1"/>
  <c r="R70" i="5"/>
  <c r="S70" i="5" s="1"/>
  <c r="O71" i="5"/>
  <c r="P70" i="5"/>
  <c r="R67" i="4"/>
  <c r="S67" i="4" s="1"/>
  <c r="P67" i="4"/>
  <c r="O72" i="4"/>
  <c r="R71" i="4"/>
  <c r="S71" i="4" s="1"/>
  <c r="P71" i="4"/>
  <c r="F11" i="2"/>
  <c r="K11" i="1" s="1"/>
  <c r="G10" i="2" a="1"/>
  <c r="G10" i="2" s="1"/>
  <c r="L10" i="1" s="1"/>
  <c r="M10" i="1"/>
  <c r="BQ12" i="2"/>
  <c r="J60" i="42"/>
  <c r="P59" i="42"/>
  <c r="J116" i="42"/>
  <c r="P115" i="42"/>
  <c r="J174" i="42"/>
  <c r="P173" i="42"/>
  <c r="L116" i="42"/>
  <c r="N116" i="42" s="1"/>
  <c r="L174" i="42"/>
  <c r="N174" i="42" s="1"/>
  <c r="L60" i="42"/>
  <c r="N60" i="42" s="1"/>
  <c r="C175" i="42"/>
  <c r="E175" i="42" s="1"/>
  <c r="E117" i="42"/>
  <c r="C61" i="42"/>
  <c r="E61" i="42" s="1"/>
  <c r="C118" i="42"/>
  <c r="D120" i="42"/>
  <c r="D177" i="42"/>
  <c r="E11" i="2" a="1"/>
  <c r="E11" i="2" s="1"/>
  <c r="J11" i="1" s="1"/>
  <c r="O12" i="2"/>
  <c r="H11" i="2"/>
  <c r="V15" i="2"/>
  <c r="X14" i="2"/>
  <c r="AV12" i="2"/>
  <c r="AT13" i="2"/>
  <c r="BH12" i="2"/>
  <c r="BF13" i="2"/>
  <c r="AL38" i="2"/>
  <c r="AM37" i="2"/>
  <c r="BT12" i="2"/>
  <c r="BR13" i="2"/>
  <c r="Y13" i="2"/>
  <c r="AA12" i="2"/>
  <c r="BN13" i="2"/>
  <c r="BL14" i="2"/>
  <c r="DT13" i="2"/>
  <c r="DV13" i="2" s="1"/>
  <c r="CV13" i="2"/>
  <c r="CX13" i="2" s="1"/>
  <c r="AQ17" i="2"/>
  <c r="AS17" i="2" s="1"/>
  <c r="DK13" i="2"/>
  <c r="DM13" i="2" s="1"/>
  <c r="AZ15" i="2"/>
  <c r="BB15" i="2" s="1"/>
  <c r="DE13" i="2"/>
  <c r="DG13" i="2" s="1"/>
  <c r="CJ14" i="2"/>
  <c r="CL14" i="2" s="1"/>
  <c r="CD13" i="2"/>
  <c r="CF13" i="2" s="1"/>
  <c r="CA13" i="2"/>
  <c r="CC13" i="2" s="1"/>
  <c r="M13" i="2"/>
  <c r="DH14" i="2"/>
  <c r="DJ14" i="2" s="1"/>
  <c r="BU13" i="2"/>
  <c r="BW13" i="2" s="1"/>
  <c r="BI13" i="2"/>
  <c r="BK13" i="2" s="1"/>
  <c r="BC13" i="2"/>
  <c r="BE13" i="2" s="1"/>
  <c r="BO13" i="2"/>
  <c r="CP13" i="2"/>
  <c r="CR13" i="2" s="1"/>
  <c r="BX13" i="2"/>
  <c r="BZ13" i="2" s="1"/>
  <c r="CS13" i="2"/>
  <c r="CU13" i="2" s="1"/>
  <c r="DQ13" i="2"/>
  <c r="DS13" i="2" s="1"/>
  <c r="CY13" i="2"/>
  <c r="DA13" i="2" s="1"/>
  <c r="DB13" i="2"/>
  <c r="DD13" i="2" s="1"/>
  <c r="AW13" i="2"/>
  <c r="AY13" i="2" s="1"/>
  <c r="CM13" i="2"/>
  <c r="CO13" i="2" s="1"/>
  <c r="CG13" i="2"/>
  <c r="CI13" i="2" s="1"/>
  <c r="BP13" i="2"/>
  <c r="P72" i="40" l="1"/>
  <c r="O73" i="40"/>
  <c r="R72" i="40"/>
  <c r="S72" i="40" s="1"/>
  <c r="P72" i="39"/>
  <c r="R72" i="39"/>
  <c r="S72" i="39" s="1"/>
  <c r="O73" i="39"/>
  <c r="P72" i="38"/>
  <c r="O73" i="38"/>
  <c r="R72" i="38"/>
  <c r="S72" i="38" s="1"/>
  <c r="P72" i="37"/>
  <c r="R72" i="37"/>
  <c r="S72" i="37" s="1"/>
  <c r="O73" i="37"/>
  <c r="O73" i="36"/>
  <c r="R72" i="36"/>
  <c r="S72" i="36" s="1"/>
  <c r="P72" i="36"/>
  <c r="P72" i="35"/>
  <c r="O73" i="35"/>
  <c r="R72" i="35"/>
  <c r="S72" i="35" s="1"/>
  <c r="P72" i="34"/>
  <c r="O73" i="34"/>
  <c r="R72" i="34"/>
  <c r="S72" i="34" s="1"/>
  <c r="P72" i="33"/>
  <c r="R72" i="33"/>
  <c r="S72" i="33" s="1"/>
  <c r="O73" i="33"/>
  <c r="P72" i="32"/>
  <c r="O73" i="32"/>
  <c r="R72" i="32"/>
  <c r="S72" i="32" s="1"/>
  <c r="P72" i="31"/>
  <c r="O73" i="31"/>
  <c r="R72" i="31"/>
  <c r="S72" i="31" s="1"/>
  <c r="R72" i="30"/>
  <c r="S72" i="30" s="1"/>
  <c r="O73" i="30"/>
  <c r="P72" i="30"/>
  <c r="P72" i="29"/>
  <c r="O73" i="29"/>
  <c r="R72" i="29"/>
  <c r="S72" i="29" s="1"/>
  <c r="R72" i="28"/>
  <c r="S72" i="28" s="1"/>
  <c r="P72" i="28"/>
  <c r="O73" i="28"/>
  <c r="O73" i="27"/>
  <c r="R72" i="27"/>
  <c r="S72" i="27" s="1"/>
  <c r="P72" i="27"/>
  <c r="P72" i="26"/>
  <c r="R72" i="26"/>
  <c r="S72" i="26" s="1"/>
  <c r="O73" i="26"/>
  <c r="R72" i="25"/>
  <c r="S72" i="25" s="1"/>
  <c r="O73" i="25"/>
  <c r="P72" i="25"/>
  <c r="P72" i="24"/>
  <c r="R72" i="24"/>
  <c r="S72" i="24" s="1"/>
  <c r="O73" i="24"/>
  <c r="R77" i="23"/>
  <c r="S77" i="23" s="1"/>
  <c r="O78" i="23"/>
  <c r="P77" i="23"/>
  <c r="R72" i="22"/>
  <c r="S72" i="22" s="1"/>
  <c r="O73" i="22"/>
  <c r="P72" i="22"/>
  <c r="R72" i="21"/>
  <c r="S72" i="21" s="1"/>
  <c r="P72" i="21"/>
  <c r="O73" i="21"/>
  <c r="R72" i="20"/>
  <c r="S72" i="20" s="1"/>
  <c r="P72" i="20"/>
  <c r="O73" i="20"/>
  <c r="R75" i="19"/>
  <c r="S75" i="19" s="1"/>
  <c r="P75" i="19"/>
  <c r="O76" i="19"/>
  <c r="O73" i="18"/>
  <c r="R72" i="18"/>
  <c r="S72" i="18" s="1"/>
  <c r="P72" i="18"/>
  <c r="O73" i="17"/>
  <c r="P72" i="17"/>
  <c r="R72" i="17"/>
  <c r="S72" i="17" s="1"/>
  <c r="P72" i="16"/>
  <c r="O73" i="16"/>
  <c r="R72" i="16"/>
  <c r="S72" i="16" s="1"/>
  <c r="O73" i="14"/>
  <c r="P72" i="14"/>
  <c r="R72" i="14"/>
  <c r="S72" i="14" s="1"/>
  <c r="O73" i="15"/>
  <c r="R72" i="15"/>
  <c r="S72" i="15" s="1"/>
  <c r="P72" i="15"/>
  <c r="P72" i="10"/>
  <c r="R72" i="10"/>
  <c r="S72" i="10" s="1"/>
  <c r="O73" i="10"/>
  <c r="R67" i="8"/>
  <c r="S67" i="8" s="1"/>
  <c r="P67" i="8"/>
  <c r="P72" i="8"/>
  <c r="O73" i="8"/>
  <c r="R72" i="8"/>
  <c r="S72" i="8" s="1"/>
  <c r="P72" i="9"/>
  <c r="O73" i="9"/>
  <c r="R72" i="9"/>
  <c r="S72" i="9" s="1"/>
  <c r="O73" i="11"/>
  <c r="P72" i="11"/>
  <c r="R72" i="11"/>
  <c r="S72" i="11" s="1"/>
  <c r="P72" i="12"/>
  <c r="O73" i="12"/>
  <c r="R72" i="12"/>
  <c r="S72" i="12" s="1"/>
  <c r="O73" i="13"/>
  <c r="P72" i="13"/>
  <c r="R72" i="13"/>
  <c r="S72" i="13" s="1"/>
  <c r="R72" i="7"/>
  <c r="S72" i="7" s="1"/>
  <c r="P72" i="7"/>
  <c r="O73" i="7"/>
  <c r="O73" i="6"/>
  <c r="R72" i="6"/>
  <c r="S72" i="6" s="1"/>
  <c r="P72" i="6"/>
  <c r="O72" i="5"/>
  <c r="P71" i="5"/>
  <c r="R71" i="5"/>
  <c r="S71" i="5" s="1"/>
  <c r="P72" i="4"/>
  <c r="O73" i="4"/>
  <c r="R72" i="4"/>
  <c r="S72" i="4" s="1"/>
  <c r="G11" i="2" a="1"/>
  <c r="G11" i="2" s="1"/>
  <c r="L11" i="1" s="1"/>
  <c r="M11" i="1"/>
  <c r="F12" i="2"/>
  <c r="K12" i="1" s="1"/>
  <c r="BQ13" i="2"/>
  <c r="J61" i="42"/>
  <c r="P60" i="42"/>
  <c r="J117" i="42"/>
  <c r="P116" i="42"/>
  <c r="J175" i="42"/>
  <c r="P174" i="42"/>
  <c r="L117" i="42"/>
  <c r="N117" i="42" s="1"/>
  <c r="L175" i="42"/>
  <c r="N175" i="42" s="1"/>
  <c r="L61" i="42"/>
  <c r="N61" i="42" s="1"/>
  <c r="C176" i="42"/>
  <c r="E176" i="42" s="1"/>
  <c r="E118" i="42"/>
  <c r="C62" i="42"/>
  <c r="E62" i="42" s="1"/>
  <c r="C119" i="42"/>
  <c r="D121" i="42"/>
  <c r="D178" i="42"/>
  <c r="E12" i="2" a="1"/>
  <c r="E12" i="2" s="1"/>
  <c r="J12" i="1" s="1"/>
  <c r="O13" i="2"/>
  <c r="H12" i="2"/>
  <c r="AL39" i="2"/>
  <c r="AM38" i="2"/>
  <c r="BN14" i="2"/>
  <c r="BL15" i="2"/>
  <c r="BH13" i="2"/>
  <c r="BF14" i="2"/>
  <c r="AV13" i="2"/>
  <c r="AT14" i="2"/>
  <c r="Y14" i="2"/>
  <c r="AA13" i="2"/>
  <c r="BT13" i="2"/>
  <c r="BR14" i="2"/>
  <c r="V16" i="2"/>
  <c r="X15" i="2"/>
  <c r="BP14" i="2"/>
  <c r="AW14" i="2"/>
  <c r="AY14" i="2" s="1"/>
  <c r="CS14" i="2"/>
  <c r="CU14" i="2" s="1"/>
  <c r="BC14" i="2"/>
  <c r="BE14" i="2" s="1"/>
  <c r="M14" i="2"/>
  <c r="DE14" i="2"/>
  <c r="DG14" i="2" s="1"/>
  <c r="CG14" i="2"/>
  <c r="CI14" i="2" s="1"/>
  <c r="DB14" i="2"/>
  <c r="DD14" i="2" s="1"/>
  <c r="BX14" i="2"/>
  <c r="BZ14" i="2" s="1"/>
  <c r="BI14" i="2"/>
  <c r="BK14" i="2" s="1"/>
  <c r="CA14" i="2"/>
  <c r="CC14" i="2" s="1"/>
  <c r="AZ16" i="2"/>
  <c r="BB16" i="2" s="1"/>
  <c r="AQ18" i="2"/>
  <c r="AS18" i="2" s="1"/>
  <c r="CM14" i="2"/>
  <c r="CO14" i="2" s="1"/>
  <c r="CY14" i="2"/>
  <c r="DA14" i="2" s="1"/>
  <c r="CP14" i="2"/>
  <c r="CR14" i="2" s="1"/>
  <c r="BU14" i="2"/>
  <c r="BW14" i="2" s="1"/>
  <c r="CD14" i="2"/>
  <c r="CF14" i="2" s="1"/>
  <c r="DK14" i="2"/>
  <c r="DM14" i="2" s="1"/>
  <c r="CV14" i="2"/>
  <c r="CX14" i="2" s="1"/>
  <c r="DQ14" i="2"/>
  <c r="DS14" i="2" s="1"/>
  <c r="BO14" i="2"/>
  <c r="DH15" i="2"/>
  <c r="DJ15" i="2" s="1"/>
  <c r="CJ15" i="2"/>
  <c r="CL15" i="2" s="1"/>
  <c r="DT14" i="2"/>
  <c r="DV14" i="2" s="1"/>
  <c r="R73" i="40" l="1"/>
  <c r="S73" i="40" s="1"/>
  <c r="P73" i="40"/>
  <c r="O74" i="40"/>
  <c r="P73" i="39"/>
  <c r="R73" i="39"/>
  <c r="S73" i="39" s="1"/>
  <c r="O74" i="39"/>
  <c r="O74" i="38"/>
  <c r="R73" i="38"/>
  <c r="S73" i="38" s="1"/>
  <c r="P73" i="38"/>
  <c r="O74" i="37"/>
  <c r="R73" i="37"/>
  <c r="S73" i="37" s="1"/>
  <c r="P73" i="37"/>
  <c r="O74" i="36"/>
  <c r="R73" i="36"/>
  <c r="S73" i="36" s="1"/>
  <c r="P73" i="36"/>
  <c r="O74" i="35"/>
  <c r="R73" i="35"/>
  <c r="S73" i="35" s="1"/>
  <c r="P73" i="35"/>
  <c r="O74" i="34"/>
  <c r="R73" i="34"/>
  <c r="S73" i="34" s="1"/>
  <c r="P73" i="34"/>
  <c r="O74" i="33"/>
  <c r="R73" i="33"/>
  <c r="S73" i="33" s="1"/>
  <c r="P73" i="33"/>
  <c r="P73" i="32"/>
  <c r="O74" i="32"/>
  <c r="R73" i="32"/>
  <c r="S73" i="32" s="1"/>
  <c r="P73" i="31"/>
  <c r="O74" i="31"/>
  <c r="R73" i="31"/>
  <c r="S73" i="31" s="1"/>
  <c r="P73" i="30"/>
  <c r="O74" i="30"/>
  <c r="R73" i="30"/>
  <c r="S73" i="30" s="1"/>
  <c r="O74" i="29"/>
  <c r="R73" i="29"/>
  <c r="S73" i="29" s="1"/>
  <c r="P73" i="29"/>
  <c r="R73" i="28"/>
  <c r="S73" i="28" s="1"/>
  <c r="O74" i="28"/>
  <c r="P73" i="28"/>
  <c r="O74" i="27"/>
  <c r="P73" i="27"/>
  <c r="R73" i="27"/>
  <c r="S73" i="27" s="1"/>
  <c r="O74" i="26"/>
  <c r="P73" i="26"/>
  <c r="R73" i="26"/>
  <c r="S73" i="26" s="1"/>
  <c r="O74" i="25"/>
  <c r="R73" i="25"/>
  <c r="S73" i="25" s="1"/>
  <c r="P73" i="25"/>
  <c r="O74" i="24"/>
  <c r="R73" i="24"/>
  <c r="S73" i="24" s="1"/>
  <c r="P73" i="24"/>
  <c r="O79" i="23"/>
  <c r="R78" i="23"/>
  <c r="S78" i="23" s="1"/>
  <c r="P78" i="23"/>
  <c r="P73" i="22"/>
  <c r="O74" i="22"/>
  <c r="R73" i="22"/>
  <c r="S73" i="22" s="1"/>
  <c r="O74" i="21"/>
  <c r="P73" i="21"/>
  <c r="R73" i="21"/>
  <c r="S73" i="21" s="1"/>
  <c r="O74" i="20"/>
  <c r="R73" i="20"/>
  <c r="S73" i="20" s="1"/>
  <c r="P73" i="20"/>
  <c r="O77" i="19"/>
  <c r="P76" i="19"/>
  <c r="R76" i="19"/>
  <c r="S76" i="19" s="1"/>
  <c r="O74" i="18"/>
  <c r="R73" i="18"/>
  <c r="S73" i="18" s="1"/>
  <c r="P73" i="18"/>
  <c r="O74" i="17"/>
  <c r="R73" i="17"/>
  <c r="S73" i="17" s="1"/>
  <c r="P73" i="17"/>
  <c r="P73" i="16"/>
  <c r="O74" i="16"/>
  <c r="R73" i="16"/>
  <c r="S73" i="16" s="1"/>
  <c r="P73" i="14"/>
  <c r="O74" i="14"/>
  <c r="R73" i="14"/>
  <c r="S73" i="14" s="1"/>
  <c r="O74" i="15"/>
  <c r="R73" i="15"/>
  <c r="S73" i="15" s="1"/>
  <c r="P73" i="15"/>
  <c r="O74" i="10"/>
  <c r="R73" i="10"/>
  <c r="S73" i="10" s="1"/>
  <c r="P73" i="10"/>
  <c r="P73" i="8"/>
  <c r="O74" i="8"/>
  <c r="R73" i="8"/>
  <c r="S73" i="8" s="1"/>
  <c r="O74" i="9"/>
  <c r="R73" i="9"/>
  <c r="S73" i="9" s="1"/>
  <c r="P73" i="9"/>
  <c r="O74" i="11"/>
  <c r="R73" i="11"/>
  <c r="S73" i="11" s="1"/>
  <c r="P73" i="11"/>
  <c r="R73" i="12"/>
  <c r="S73" i="12" s="1"/>
  <c r="P73" i="12"/>
  <c r="O74" i="12"/>
  <c r="P73" i="13"/>
  <c r="O74" i="13"/>
  <c r="R73" i="13"/>
  <c r="S73" i="13" s="1"/>
  <c r="O74" i="7"/>
  <c r="R73" i="7"/>
  <c r="S73" i="7" s="1"/>
  <c r="P73" i="7"/>
  <c r="O74" i="6"/>
  <c r="P73" i="6"/>
  <c r="R73" i="6"/>
  <c r="S73" i="6" s="1"/>
  <c r="P72" i="5"/>
  <c r="R72" i="5"/>
  <c r="S72" i="5" s="1"/>
  <c r="O73" i="5"/>
  <c r="R73" i="4"/>
  <c r="S73" i="4" s="1"/>
  <c r="P73" i="4"/>
  <c r="O74" i="4"/>
  <c r="G12" i="2" a="1"/>
  <c r="G12" i="2" s="1"/>
  <c r="L12" i="1" s="1"/>
  <c r="M12" i="1"/>
  <c r="F13" i="2"/>
  <c r="K13" i="1" s="1"/>
  <c r="BQ14" i="2"/>
  <c r="J62" i="42"/>
  <c r="P61" i="42"/>
  <c r="J118" i="42"/>
  <c r="P117" i="42"/>
  <c r="J176" i="42"/>
  <c r="P175" i="42"/>
  <c r="L118" i="42"/>
  <c r="N118" i="42" s="1"/>
  <c r="L176" i="42"/>
  <c r="N176" i="42" s="1"/>
  <c r="L62" i="42"/>
  <c r="N62" i="42" s="1"/>
  <c r="C177" i="42"/>
  <c r="E177" i="42" s="1"/>
  <c r="E119" i="42"/>
  <c r="C63" i="42"/>
  <c r="E63" i="42" s="1"/>
  <c r="C120" i="42"/>
  <c r="D122" i="42"/>
  <c r="D179" i="42"/>
  <c r="E13" i="2" a="1"/>
  <c r="E13" i="2" s="1"/>
  <c r="J13" i="1" s="1"/>
  <c r="O14" i="2"/>
  <c r="H13" i="2"/>
  <c r="AV14" i="2"/>
  <c r="AT15" i="2"/>
  <c r="BT14" i="2"/>
  <c r="BR15" i="2"/>
  <c r="BN15" i="2"/>
  <c r="BL16" i="2"/>
  <c r="BH14" i="2"/>
  <c r="BF15" i="2"/>
  <c r="Y15" i="2"/>
  <c r="AA14" i="2"/>
  <c r="V17" i="2"/>
  <c r="X16" i="2"/>
  <c r="AL40" i="2"/>
  <c r="AM40" i="2" s="1"/>
  <c r="AM39" i="2"/>
  <c r="DQ15" i="2"/>
  <c r="DS15" i="2" s="1"/>
  <c r="DK15" i="2"/>
  <c r="DM15" i="2" s="1"/>
  <c r="CY15" i="2"/>
  <c r="DA15" i="2" s="1"/>
  <c r="CA15" i="2"/>
  <c r="CC15" i="2" s="1"/>
  <c r="CG15" i="2"/>
  <c r="CI15" i="2" s="1"/>
  <c r="BC15" i="2"/>
  <c r="BE15" i="2" s="1"/>
  <c r="CJ16" i="2"/>
  <c r="CL16" i="2" s="1"/>
  <c r="CD15" i="2"/>
  <c r="CF15" i="2" s="1"/>
  <c r="CM15" i="2"/>
  <c r="CO15" i="2" s="1"/>
  <c r="BI15" i="2"/>
  <c r="BK15" i="2" s="1"/>
  <c r="CS15" i="2"/>
  <c r="CU15" i="2" s="1"/>
  <c r="DH16" i="2"/>
  <c r="DJ16" i="2" s="1"/>
  <c r="BU15" i="2"/>
  <c r="BW15" i="2" s="1"/>
  <c r="AQ19" i="2"/>
  <c r="AS19" i="2" s="1"/>
  <c r="BX15" i="2"/>
  <c r="BZ15" i="2" s="1"/>
  <c r="DE15" i="2"/>
  <c r="DG15" i="2" s="1"/>
  <c r="AW15" i="2"/>
  <c r="AY15" i="2" s="1"/>
  <c r="DT15" i="2"/>
  <c r="DV15" i="2" s="1"/>
  <c r="BO15" i="2"/>
  <c r="CV15" i="2"/>
  <c r="CX15" i="2" s="1"/>
  <c r="CP15" i="2"/>
  <c r="CR15" i="2" s="1"/>
  <c r="AZ17" i="2"/>
  <c r="BB17" i="2" s="1"/>
  <c r="DB15" i="2"/>
  <c r="DD15" i="2" s="1"/>
  <c r="M15" i="2"/>
  <c r="BP15" i="2"/>
  <c r="P74" i="40" l="1"/>
  <c r="O75" i="40"/>
  <c r="R74" i="40"/>
  <c r="S74" i="40" s="1"/>
  <c r="R74" i="39"/>
  <c r="S74" i="39" s="1"/>
  <c r="O75" i="39"/>
  <c r="P74" i="39"/>
  <c r="P74" i="38"/>
  <c r="O75" i="38"/>
  <c r="R74" i="38"/>
  <c r="S74" i="38" s="1"/>
  <c r="P74" i="37"/>
  <c r="O75" i="37"/>
  <c r="R74" i="37"/>
  <c r="S74" i="37" s="1"/>
  <c r="O75" i="36"/>
  <c r="R74" i="36"/>
  <c r="S74" i="36" s="1"/>
  <c r="P74" i="36"/>
  <c r="P74" i="35"/>
  <c r="O75" i="35"/>
  <c r="R74" i="35"/>
  <c r="S74" i="35" s="1"/>
  <c r="P74" i="34"/>
  <c r="O75" i="34"/>
  <c r="R74" i="34"/>
  <c r="S74" i="34" s="1"/>
  <c r="O75" i="33"/>
  <c r="R74" i="33"/>
  <c r="S74" i="33" s="1"/>
  <c r="P74" i="33"/>
  <c r="P74" i="32"/>
  <c r="O75" i="32"/>
  <c r="R74" i="32"/>
  <c r="S74" i="32" s="1"/>
  <c r="O75" i="31"/>
  <c r="R74" i="31"/>
  <c r="S74" i="31" s="1"/>
  <c r="P74" i="31"/>
  <c r="P74" i="30"/>
  <c r="O75" i="30"/>
  <c r="R74" i="30"/>
  <c r="S74" i="30" s="1"/>
  <c r="R74" i="29"/>
  <c r="S74" i="29" s="1"/>
  <c r="P74" i="29"/>
  <c r="O75" i="29"/>
  <c r="P74" i="28"/>
  <c r="R74" i="28"/>
  <c r="S74" i="28" s="1"/>
  <c r="O75" i="28"/>
  <c r="R74" i="27"/>
  <c r="S74" i="27" s="1"/>
  <c r="P74" i="27"/>
  <c r="O75" i="27"/>
  <c r="P74" i="26"/>
  <c r="R74" i="26"/>
  <c r="S74" i="26" s="1"/>
  <c r="O75" i="26"/>
  <c r="P74" i="25"/>
  <c r="R74" i="25"/>
  <c r="S74" i="25" s="1"/>
  <c r="O75" i="25"/>
  <c r="R74" i="24"/>
  <c r="S74" i="24" s="1"/>
  <c r="O75" i="24"/>
  <c r="P74" i="24"/>
  <c r="P79" i="23"/>
  <c r="O80" i="23"/>
  <c r="R79" i="23"/>
  <c r="S79" i="23" s="1"/>
  <c r="R74" i="22"/>
  <c r="S74" i="22" s="1"/>
  <c r="O75" i="22"/>
  <c r="P74" i="22"/>
  <c r="P74" i="21"/>
  <c r="O75" i="21"/>
  <c r="R74" i="21"/>
  <c r="S74" i="21" s="1"/>
  <c r="R74" i="20"/>
  <c r="S74" i="20" s="1"/>
  <c r="O75" i="20"/>
  <c r="P74" i="20"/>
  <c r="P77" i="19"/>
  <c r="O78" i="19"/>
  <c r="R77" i="19"/>
  <c r="S77" i="19" s="1"/>
  <c r="P74" i="18"/>
  <c r="O75" i="18"/>
  <c r="R74" i="18"/>
  <c r="S74" i="18" s="1"/>
  <c r="P74" i="17"/>
  <c r="R74" i="17"/>
  <c r="S74" i="17" s="1"/>
  <c r="O75" i="17"/>
  <c r="R74" i="16"/>
  <c r="S74" i="16" s="1"/>
  <c r="O75" i="16"/>
  <c r="P74" i="16"/>
  <c r="P74" i="14"/>
  <c r="R74" i="14"/>
  <c r="S74" i="14" s="1"/>
  <c r="O75" i="14"/>
  <c r="R74" i="15"/>
  <c r="S74" i="15" s="1"/>
  <c r="P74" i="15"/>
  <c r="O75" i="15"/>
  <c r="O75" i="10"/>
  <c r="P74" i="10"/>
  <c r="R74" i="10"/>
  <c r="S74" i="10" s="1"/>
  <c r="P74" i="8"/>
  <c r="R74" i="8"/>
  <c r="S74" i="8" s="1"/>
  <c r="O75" i="8"/>
  <c r="R74" i="9"/>
  <c r="S74" i="9" s="1"/>
  <c r="O75" i="9"/>
  <c r="P74" i="9"/>
  <c r="P74" i="11"/>
  <c r="O75" i="11"/>
  <c r="R74" i="11"/>
  <c r="S74" i="11" s="1"/>
  <c r="O75" i="12"/>
  <c r="P74" i="12"/>
  <c r="R74" i="12"/>
  <c r="S74" i="12" s="1"/>
  <c r="O75" i="13"/>
  <c r="R74" i="13"/>
  <c r="S74" i="13" s="1"/>
  <c r="P74" i="13"/>
  <c r="O75" i="7"/>
  <c r="R74" i="7"/>
  <c r="S74" i="7" s="1"/>
  <c r="P74" i="7"/>
  <c r="O75" i="6"/>
  <c r="R74" i="6"/>
  <c r="S74" i="6" s="1"/>
  <c r="P74" i="6"/>
  <c r="R73" i="5"/>
  <c r="S73" i="5" s="1"/>
  <c r="O74" i="5"/>
  <c r="P73" i="5"/>
  <c r="P74" i="4"/>
  <c r="O75" i="4"/>
  <c r="R74" i="4"/>
  <c r="S74" i="4" s="1"/>
  <c r="G13" i="2" a="1"/>
  <c r="G13" i="2" s="1"/>
  <c r="L13" i="1" s="1"/>
  <c r="M13" i="1"/>
  <c r="F14" i="2"/>
  <c r="K14" i="1" s="1"/>
  <c r="H14" i="2"/>
  <c r="J63" i="42"/>
  <c r="P62" i="42"/>
  <c r="J119" i="42"/>
  <c r="P118" i="42"/>
  <c r="J177" i="42"/>
  <c r="P176" i="42"/>
  <c r="L177" i="42"/>
  <c r="N177" i="42" s="1"/>
  <c r="L119" i="42"/>
  <c r="N119" i="42" s="1"/>
  <c r="L63" i="42"/>
  <c r="N63" i="42" s="1"/>
  <c r="C178" i="42"/>
  <c r="E178" i="42" s="1"/>
  <c r="E120" i="42"/>
  <c r="C64" i="42"/>
  <c r="E64" i="42" s="1"/>
  <c r="C121" i="42"/>
  <c r="D123" i="42"/>
  <c r="D180" i="42"/>
  <c r="BQ15" i="2"/>
  <c r="O15" i="2"/>
  <c r="V18" i="2"/>
  <c r="X17" i="2"/>
  <c r="BT15" i="2"/>
  <c r="BR16" i="2"/>
  <c r="BN16" i="2"/>
  <c r="BL17" i="2"/>
  <c r="Y16" i="2"/>
  <c r="AA15" i="2"/>
  <c r="AV15" i="2"/>
  <c r="AT16" i="2"/>
  <c r="BH15" i="2"/>
  <c r="BF16" i="2"/>
  <c r="M16" i="2"/>
  <c r="CV16" i="2"/>
  <c r="CX16" i="2" s="1"/>
  <c r="DE16" i="2"/>
  <c r="DG16" i="2" s="1"/>
  <c r="BI16" i="2"/>
  <c r="BK16" i="2" s="1"/>
  <c r="CJ17" i="2"/>
  <c r="CL17" i="2" s="1"/>
  <c r="CY16" i="2"/>
  <c r="DA16" i="2" s="1"/>
  <c r="DB16" i="2"/>
  <c r="DD16" i="2" s="1"/>
  <c r="BO16" i="2"/>
  <c r="BX16" i="2"/>
  <c r="BZ16" i="2" s="1"/>
  <c r="DH17" i="2"/>
  <c r="DJ17" i="2" s="1"/>
  <c r="CM16" i="2"/>
  <c r="CO16" i="2" s="1"/>
  <c r="BC16" i="2"/>
  <c r="BE16" i="2" s="1"/>
  <c r="DK16" i="2"/>
  <c r="DM16" i="2" s="1"/>
  <c r="AZ18" i="2"/>
  <c r="BB18" i="2" s="1"/>
  <c r="DT16" i="2"/>
  <c r="DV16" i="2" s="1"/>
  <c r="AQ20" i="2"/>
  <c r="AS20" i="2" s="1"/>
  <c r="CS16" i="2"/>
  <c r="CU16" i="2" s="1"/>
  <c r="CD16" i="2"/>
  <c r="CF16" i="2" s="1"/>
  <c r="CG16" i="2"/>
  <c r="CI16" i="2" s="1"/>
  <c r="DQ16" i="2"/>
  <c r="DS16" i="2" s="1"/>
  <c r="BP16" i="2"/>
  <c r="CP16" i="2"/>
  <c r="CR16" i="2" s="1"/>
  <c r="AW16" i="2"/>
  <c r="AY16" i="2" s="1"/>
  <c r="BU16" i="2"/>
  <c r="BW16" i="2" s="1"/>
  <c r="CA16" i="2"/>
  <c r="CC16" i="2" s="1"/>
  <c r="G89" i="3"/>
  <c r="F8" i="41" s="1"/>
  <c r="R75" i="40" l="1"/>
  <c r="S75" i="40" s="1"/>
  <c r="O76" i="40"/>
  <c r="P75" i="40"/>
  <c r="O76" i="39"/>
  <c r="R75" i="39"/>
  <c r="S75" i="39" s="1"/>
  <c r="P75" i="39"/>
  <c r="O76" i="38"/>
  <c r="R75" i="38"/>
  <c r="S75" i="38" s="1"/>
  <c r="P75" i="38"/>
  <c r="P75" i="37"/>
  <c r="O76" i="37"/>
  <c r="R75" i="37"/>
  <c r="S75" i="37" s="1"/>
  <c r="O76" i="36"/>
  <c r="R75" i="36"/>
  <c r="S75" i="36" s="1"/>
  <c r="P75" i="36"/>
  <c r="P75" i="35"/>
  <c r="R75" i="35"/>
  <c r="S75" i="35" s="1"/>
  <c r="O76" i="35"/>
  <c r="O76" i="34"/>
  <c r="R75" i="34"/>
  <c r="S75" i="34" s="1"/>
  <c r="P75" i="34"/>
  <c r="R75" i="33"/>
  <c r="S75" i="33" s="1"/>
  <c r="P75" i="33"/>
  <c r="O76" i="33"/>
  <c r="O76" i="32"/>
  <c r="R75" i="32"/>
  <c r="S75" i="32" s="1"/>
  <c r="P75" i="32"/>
  <c r="O76" i="31"/>
  <c r="R75" i="31"/>
  <c r="S75" i="31" s="1"/>
  <c r="P75" i="31"/>
  <c r="P75" i="30"/>
  <c r="O76" i="30"/>
  <c r="R75" i="30"/>
  <c r="S75" i="30" s="1"/>
  <c r="P75" i="29"/>
  <c r="O76" i="29"/>
  <c r="R75" i="29"/>
  <c r="S75" i="29" s="1"/>
  <c r="R75" i="28"/>
  <c r="S75" i="28" s="1"/>
  <c r="P75" i="28"/>
  <c r="O76" i="28"/>
  <c r="P75" i="27"/>
  <c r="R75" i="27"/>
  <c r="S75" i="27" s="1"/>
  <c r="O76" i="27"/>
  <c r="O76" i="26"/>
  <c r="P75" i="26"/>
  <c r="R75" i="26"/>
  <c r="S75" i="26" s="1"/>
  <c r="P75" i="25"/>
  <c r="O76" i="25"/>
  <c r="R75" i="25"/>
  <c r="S75" i="25" s="1"/>
  <c r="R75" i="24"/>
  <c r="S75" i="24" s="1"/>
  <c r="P75" i="24"/>
  <c r="O76" i="24"/>
  <c r="P80" i="23"/>
  <c r="O81" i="23"/>
  <c r="R80" i="23"/>
  <c r="S80" i="23" s="1"/>
  <c r="R75" i="22"/>
  <c r="S75" i="22" s="1"/>
  <c r="P75" i="22"/>
  <c r="O76" i="22"/>
  <c r="O76" i="21"/>
  <c r="R75" i="21"/>
  <c r="S75" i="21" s="1"/>
  <c r="P75" i="21"/>
  <c r="O76" i="20"/>
  <c r="R75" i="20"/>
  <c r="S75" i="20" s="1"/>
  <c r="P75" i="20"/>
  <c r="P78" i="19"/>
  <c r="R78" i="19"/>
  <c r="S78" i="19" s="1"/>
  <c r="O79" i="19"/>
  <c r="P75" i="18"/>
  <c r="O76" i="18"/>
  <c r="R75" i="18"/>
  <c r="S75" i="18" s="1"/>
  <c r="O76" i="17"/>
  <c r="R75" i="17"/>
  <c r="S75" i="17" s="1"/>
  <c r="P75" i="17"/>
  <c r="O76" i="16"/>
  <c r="R75" i="16"/>
  <c r="S75" i="16" s="1"/>
  <c r="P75" i="16"/>
  <c r="P75" i="14"/>
  <c r="R75" i="14"/>
  <c r="S75" i="14" s="1"/>
  <c r="O76" i="14"/>
  <c r="P75" i="15"/>
  <c r="R75" i="15"/>
  <c r="S75" i="15" s="1"/>
  <c r="O76" i="15"/>
  <c r="R75" i="10"/>
  <c r="S75" i="10" s="1"/>
  <c r="O76" i="10"/>
  <c r="P75" i="10"/>
  <c r="P75" i="8"/>
  <c r="R75" i="8"/>
  <c r="S75" i="8" s="1"/>
  <c r="O76" i="8"/>
  <c r="R75" i="9"/>
  <c r="S75" i="9" s="1"/>
  <c r="P75" i="9"/>
  <c r="O76" i="9"/>
  <c r="O76" i="11"/>
  <c r="R75" i="11"/>
  <c r="S75" i="11" s="1"/>
  <c r="P75" i="11"/>
  <c r="O76" i="12"/>
  <c r="R75" i="12"/>
  <c r="S75" i="12" s="1"/>
  <c r="P75" i="12"/>
  <c r="P75" i="13"/>
  <c r="R75" i="13"/>
  <c r="S75" i="13" s="1"/>
  <c r="O76" i="13"/>
  <c r="R75" i="7"/>
  <c r="S75" i="7" s="1"/>
  <c r="P75" i="7"/>
  <c r="O76" i="7"/>
  <c r="P75" i="6"/>
  <c r="O76" i="6"/>
  <c r="R75" i="6"/>
  <c r="S75" i="6" s="1"/>
  <c r="O75" i="5"/>
  <c r="P74" i="5"/>
  <c r="R74" i="5"/>
  <c r="S74" i="5" s="1"/>
  <c r="O76" i="4"/>
  <c r="R75" i="4"/>
  <c r="S75" i="4" s="1"/>
  <c r="P75" i="4"/>
  <c r="G14" i="2" a="1"/>
  <c r="G14" i="2" s="1"/>
  <c r="L14" i="1" s="1"/>
  <c r="M14" i="1"/>
  <c r="E14" i="2" a="1"/>
  <c r="E14" i="2" s="1"/>
  <c r="J14" i="1" s="1"/>
  <c r="F15" i="2"/>
  <c r="K15" i="1" s="1"/>
  <c r="BQ16" i="2"/>
  <c r="J64" i="42"/>
  <c r="P63" i="42"/>
  <c r="J120" i="42"/>
  <c r="P119" i="42"/>
  <c r="J178" i="42"/>
  <c r="P177" i="42"/>
  <c r="L120" i="42"/>
  <c r="N120" i="42" s="1"/>
  <c r="L178" i="42"/>
  <c r="N178" i="42" s="1"/>
  <c r="L64" i="42"/>
  <c r="N64" i="42" s="1"/>
  <c r="C179" i="42"/>
  <c r="E179" i="42" s="1"/>
  <c r="E121" i="42"/>
  <c r="C65" i="42"/>
  <c r="E65" i="42" s="1"/>
  <c r="C122" i="42"/>
  <c r="D124" i="42"/>
  <c r="D181" i="42"/>
  <c r="O16" i="2"/>
  <c r="H15" i="2"/>
  <c r="Y17" i="2"/>
  <c r="AA16" i="2"/>
  <c r="BH16" i="2"/>
  <c r="BF17" i="2"/>
  <c r="BT16" i="2"/>
  <c r="BR17" i="2"/>
  <c r="AV16" i="2"/>
  <c r="AT17" i="2"/>
  <c r="BN17" i="2"/>
  <c r="BL18" i="2"/>
  <c r="V19" i="2"/>
  <c r="X18" i="2"/>
  <c r="CA17" i="2"/>
  <c r="CC17" i="2" s="1"/>
  <c r="AW17" i="2"/>
  <c r="AY17" i="2" s="1"/>
  <c r="CG17" i="2"/>
  <c r="CI17" i="2" s="1"/>
  <c r="DT17" i="2"/>
  <c r="DV17" i="2" s="1"/>
  <c r="CM17" i="2"/>
  <c r="CO17" i="2" s="1"/>
  <c r="DB17" i="2"/>
  <c r="DD17" i="2" s="1"/>
  <c r="CP17" i="2"/>
  <c r="CR17" i="2" s="1"/>
  <c r="CD17" i="2"/>
  <c r="CF17" i="2" s="1"/>
  <c r="AZ19" i="2"/>
  <c r="BB19" i="2" s="1"/>
  <c r="DH18" i="2"/>
  <c r="DJ18" i="2" s="1"/>
  <c r="CY17" i="2"/>
  <c r="DA17" i="2" s="1"/>
  <c r="DE17" i="2"/>
  <c r="DG17" i="2" s="1"/>
  <c r="BP17" i="2"/>
  <c r="CS17" i="2"/>
  <c r="CU17" i="2" s="1"/>
  <c r="DK17" i="2"/>
  <c r="DM17" i="2" s="1"/>
  <c r="BX17" i="2"/>
  <c r="BZ17" i="2" s="1"/>
  <c r="CJ18" i="2"/>
  <c r="CL18" i="2" s="1"/>
  <c r="CV17" i="2"/>
  <c r="CX17" i="2" s="1"/>
  <c r="BU17" i="2"/>
  <c r="BW17" i="2" s="1"/>
  <c r="DQ17" i="2"/>
  <c r="DS17" i="2" s="1"/>
  <c r="AQ21" i="2"/>
  <c r="AS21" i="2" s="1"/>
  <c r="BC17" i="2"/>
  <c r="BE17" i="2" s="1"/>
  <c r="BO17" i="2"/>
  <c r="BI17" i="2"/>
  <c r="BK17" i="2" s="1"/>
  <c r="M17" i="2"/>
  <c r="R76" i="40" l="1"/>
  <c r="S76" i="40" s="1"/>
  <c r="O77" i="40"/>
  <c r="P76" i="40"/>
  <c r="P76" i="39"/>
  <c r="R76" i="39"/>
  <c r="S76" i="39" s="1"/>
  <c r="O77" i="39"/>
  <c r="O77" i="38"/>
  <c r="P76" i="38"/>
  <c r="R76" i="38"/>
  <c r="S76" i="38" s="1"/>
  <c r="P76" i="37"/>
  <c r="O77" i="37"/>
  <c r="R76" i="37"/>
  <c r="S76" i="37" s="1"/>
  <c r="R76" i="36"/>
  <c r="S76" i="36" s="1"/>
  <c r="P76" i="36"/>
  <c r="O77" i="36"/>
  <c r="R76" i="35"/>
  <c r="S76" i="35" s="1"/>
  <c r="P76" i="35"/>
  <c r="O77" i="35"/>
  <c r="R76" i="34"/>
  <c r="S76" i="34" s="1"/>
  <c r="P76" i="34"/>
  <c r="O77" i="34"/>
  <c r="P76" i="33"/>
  <c r="R76" i="33"/>
  <c r="S76" i="33" s="1"/>
  <c r="O77" i="33"/>
  <c r="R76" i="32"/>
  <c r="S76" i="32" s="1"/>
  <c r="O77" i="32"/>
  <c r="P76" i="32"/>
  <c r="O77" i="31"/>
  <c r="R76" i="31"/>
  <c r="S76" i="31" s="1"/>
  <c r="P76" i="31"/>
  <c r="P76" i="30"/>
  <c r="O77" i="30"/>
  <c r="R76" i="30"/>
  <c r="S76" i="30" s="1"/>
  <c r="O77" i="29"/>
  <c r="R76" i="29"/>
  <c r="S76" i="29" s="1"/>
  <c r="P76" i="29"/>
  <c r="P76" i="28"/>
  <c r="R76" i="28"/>
  <c r="S76" i="28" s="1"/>
  <c r="O77" i="28"/>
  <c r="P76" i="27"/>
  <c r="R76" i="27"/>
  <c r="S76" i="27" s="1"/>
  <c r="O77" i="27"/>
  <c r="R76" i="26"/>
  <c r="S76" i="26" s="1"/>
  <c r="P76" i="26"/>
  <c r="O77" i="26"/>
  <c r="O77" i="25"/>
  <c r="R76" i="25"/>
  <c r="S76" i="25" s="1"/>
  <c r="P76" i="25"/>
  <c r="R76" i="24"/>
  <c r="S76" i="24" s="1"/>
  <c r="P76" i="24"/>
  <c r="O77" i="24"/>
  <c r="R81" i="23"/>
  <c r="S81" i="23" s="1"/>
  <c r="O82" i="23"/>
  <c r="P81" i="23"/>
  <c r="O77" i="22"/>
  <c r="R76" i="22"/>
  <c r="S76" i="22" s="1"/>
  <c r="P76" i="22"/>
  <c r="R76" i="21"/>
  <c r="S76" i="21" s="1"/>
  <c r="P76" i="21"/>
  <c r="O77" i="21"/>
  <c r="O77" i="20"/>
  <c r="R76" i="20"/>
  <c r="S76" i="20" s="1"/>
  <c r="P76" i="20"/>
  <c r="O80" i="19"/>
  <c r="R79" i="19"/>
  <c r="S79" i="19" s="1"/>
  <c r="P79" i="19"/>
  <c r="O77" i="18"/>
  <c r="R76" i="18"/>
  <c r="S76" i="18" s="1"/>
  <c r="P76" i="18"/>
  <c r="R76" i="17"/>
  <c r="S76" i="17" s="1"/>
  <c r="P76" i="17"/>
  <c r="O77" i="17"/>
  <c r="P76" i="16"/>
  <c r="O77" i="16"/>
  <c r="R76" i="16"/>
  <c r="S76" i="16" s="1"/>
  <c r="R76" i="14"/>
  <c r="S76" i="14" s="1"/>
  <c r="P76" i="14"/>
  <c r="O77" i="14"/>
  <c r="P76" i="15"/>
  <c r="R76" i="15"/>
  <c r="S76" i="15" s="1"/>
  <c r="O77" i="15"/>
  <c r="R76" i="10"/>
  <c r="S76" i="10" s="1"/>
  <c r="P76" i="10"/>
  <c r="O77" i="10"/>
  <c r="P76" i="8"/>
  <c r="R76" i="8"/>
  <c r="S76" i="8" s="1"/>
  <c r="O77" i="8"/>
  <c r="P76" i="9"/>
  <c r="R76" i="9"/>
  <c r="S76" i="9" s="1"/>
  <c r="O77" i="9"/>
  <c r="R76" i="11"/>
  <c r="S76" i="11" s="1"/>
  <c r="P76" i="11"/>
  <c r="O77" i="11"/>
  <c r="R76" i="12"/>
  <c r="S76" i="12" s="1"/>
  <c r="P76" i="12"/>
  <c r="O77" i="12"/>
  <c r="R76" i="13"/>
  <c r="S76" i="13" s="1"/>
  <c r="P76" i="13"/>
  <c r="O77" i="13"/>
  <c r="O77" i="7"/>
  <c r="R76" i="7"/>
  <c r="S76" i="7" s="1"/>
  <c r="P76" i="7"/>
  <c r="P76" i="6"/>
  <c r="R76" i="6"/>
  <c r="S76" i="6" s="1"/>
  <c r="O77" i="6"/>
  <c r="O76" i="5"/>
  <c r="R75" i="5"/>
  <c r="S75" i="5" s="1"/>
  <c r="P75" i="5"/>
  <c r="O77" i="4"/>
  <c r="R76" i="4"/>
  <c r="S76" i="4" s="1"/>
  <c r="P76" i="4"/>
  <c r="G15" i="2" a="1"/>
  <c r="G15" i="2" s="1"/>
  <c r="L15" i="1" s="1"/>
  <c r="M15" i="1"/>
  <c r="E15" i="2" a="1"/>
  <c r="E15" i="2" s="1"/>
  <c r="J15" i="1" s="1"/>
  <c r="F16" i="2"/>
  <c r="K16" i="1" s="1"/>
  <c r="BQ17" i="2"/>
  <c r="J121" i="42"/>
  <c r="P120" i="42"/>
  <c r="J179" i="42"/>
  <c r="P178" i="42"/>
  <c r="J65" i="42"/>
  <c r="L65" i="42" s="1"/>
  <c r="N65" i="42" s="1"/>
  <c r="P64" i="42"/>
  <c r="L121" i="42"/>
  <c r="N121" i="42" s="1"/>
  <c r="L179" i="42"/>
  <c r="N179" i="42" s="1"/>
  <c r="C180" i="42"/>
  <c r="E180" i="42" s="1"/>
  <c r="E122" i="42"/>
  <c r="C66" i="42"/>
  <c r="E66" i="42" s="1"/>
  <c r="C123" i="42"/>
  <c r="D125" i="42"/>
  <c r="D182" i="42"/>
  <c r="H16" i="2"/>
  <c r="E16" i="2" a="1"/>
  <c r="E16" i="2" s="1"/>
  <c r="J16" i="1" s="1"/>
  <c r="O17" i="2"/>
  <c r="BT17" i="2"/>
  <c r="BR18" i="2"/>
  <c r="V20" i="2"/>
  <c r="X19" i="2"/>
  <c r="BH17" i="2"/>
  <c r="BF18" i="2"/>
  <c r="BN18" i="2"/>
  <c r="BL19" i="2"/>
  <c r="AV17" i="2"/>
  <c r="AT18" i="2"/>
  <c r="Y18" i="2"/>
  <c r="AA17" i="2"/>
  <c r="BI18" i="2"/>
  <c r="BK18" i="2" s="1"/>
  <c r="DQ18" i="2"/>
  <c r="DS18" i="2" s="1"/>
  <c r="CJ19" i="2"/>
  <c r="CL19" i="2" s="1"/>
  <c r="BP18" i="2"/>
  <c r="DH19" i="2"/>
  <c r="DJ19" i="2" s="1"/>
  <c r="DT18" i="2"/>
  <c r="DV18" i="2" s="1"/>
  <c r="BO18" i="2"/>
  <c r="BU18" i="2"/>
  <c r="BW18" i="2" s="1"/>
  <c r="BX18" i="2"/>
  <c r="BZ18" i="2" s="1"/>
  <c r="AZ20" i="2"/>
  <c r="BB20" i="2" s="1"/>
  <c r="CG18" i="2"/>
  <c r="CI18" i="2" s="1"/>
  <c r="BC18" i="2"/>
  <c r="BE18" i="2" s="1"/>
  <c r="DK18" i="2"/>
  <c r="DM18" i="2" s="1"/>
  <c r="DE18" i="2"/>
  <c r="DG18" i="2" s="1"/>
  <c r="CD18" i="2"/>
  <c r="CF18" i="2" s="1"/>
  <c r="DB18" i="2"/>
  <c r="DD18" i="2" s="1"/>
  <c r="AW18" i="2"/>
  <c r="AY18" i="2" s="1"/>
  <c r="M18" i="2"/>
  <c r="AQ22" i="2"/>
  <c r="AS22" i="2" s="1"/>
  <c r="CV18" i="2"/>
  <c r="CX18" i="2" s="1"/>
  <c r="CS18" i="2"/>
  <c r="CU18" i="2" s="1"/>
  <c r="CY18" i="2"/>
  <c r="DA18" i="2" s="1"/>
  <c r="CP18" i="2"/>
  <c r="CR18" i="2" s="1"/>
  <c r="CM18" i="2"/>
  <c r="CO18" i="2" s="1"/>
  <c r="CA18" i="2"/>
  <c r="CC18" i="2" s="1"/>
  <c r="R77" i="40" l="1"/>
  <c r="S77" i="40" s="1"/>
  <c r="P77" i="40"/>
  <c r="O78" i="40"/>
  <c r="O78" i="39"/>
  <c r="R77" i="39"/>
  <c r="S77" i="39" s="1"/>
  <c r="P77" i="39"/>
  <c r="R77" i="38"/>
  <c r="S77" i="38" s="1"/>
  <c r="P77" i="38"/>
  <c r="O78" i="38"/>
  <c r="O78" i="37"/>
  <c r="R77" i="37"/>
  <c r="S77" i="37" s="1"/>
  <c r="P77" i="37"/>
  <c r="O78" i="36"/>
  <c r="R77" i="36"/>
  <c r="S77" i="36" s="1"/>
  <c r="P77" i="36"/>
  <c r="O78" i="35"/>
  <c r="R77" i="35"/>
  <c r="S77" i="35" s="1"/>
  <c r="P77" i="35"/>
  <c r="R77" i="34"/>
  <c r="S77" i="34" s="1"/>
  <c r="P77" i="34"/>
  <c r="O78" i="34"/>
  <c r="O78" i="33"/>
  <c r="R77" i="33"/>
  <c r="S77" i="33" s="1"/>
  <c r="P77" i="33"/>
  <c r="R77" i="32"/>
  <c r="S77" i="32" s="1"/>
  <c r="O78" i="32"/>
  <c r="P77" i="32"/>
  <c r="O78" i="31"/>
  <c r="R77" i="31"/>
  <c r="S77" i="31" s="1"/>
  <c r="P77" i="31"/>
  <c r="O78" i="30"/>
  <c r="R77" i="30"/>
  <c r="S77" i="30" s="1"/>
  <c r="P77" i="30"/>
  <c r="R77" i="29"/>
  <c r="S77" i="29" s="1"/>
  <c r="O78" i="29"/>
  <c r="P77" i="29"/>
  <c r="O78" i="28"/>
  <c r="R77" i="28"/>
  <c r="S77" i="28" s="1"/>
  <c r="P77" i="28"/>
  <c r="R77" i="27"/>
  <c r="S77" i="27" s="1"/>
  <c r="O78" i="27"/>
  <c r="P77" i="27"/>
  <c r="O78" i="26"/>
  <c r="R77" i="26"/>
  <c r="S77" i="26" s="1"/>
  <c r="P77" i="26"/>
  <c r="O78" i="25"/>
  <c r="R77" i="25"/>
  <c r="S77" i="25" s="1"/>
  <c r="P77" i="25"/>
  <c r="O78" i="24"/>
  <c r="R77" i="24"/>
  <c r="S77" i="24" s="1"/>
  <c r="P77" i="24"/>
  <c r="O83" i="23"/>
  <c r="R82" i="23"/>
  <c r="S82" i="23" s="1"/>
  <c r="P82" i="23"/>
  <c r="R77" i="22"/>
  <c r="S77" i="22" s="1"/>
  <c r="P77" i="22"/>
  <c r="O78" i="22"/>
  <c r="R77" i="21"/>
  <c r="S77" i="21" s="1"/>
  <c r="O78" i="21"/>
  <c r="P77" i="21"/>
  <c r="O78" i="20"/>
  <c r="R77" i="20"/>
  <c r="S77" i="20" s="1"/>
  <c r="P77" i="20"/>
  <c r="O81" i="19"/>
  <c r="P80" i="19"/>
  <c r="R80" i="19"/>
  <c r="S80" i="19" s="1"/>
  <c r="O78" i="18"/>
  <c r="R77" i="18"/>
  <c r="S77" i="18" s="1"/>
  <c r="P77" i="18"/>
  <c r="P77" i="17"/>
  <c r="R77" i="17"/>
  <c r="S77" i="17" s="1"/>
  <c r="O78" i="17"/>
  <c r="O78" i="16"/>
  <c r="R77" i="16"/>
  <c r="S77" i="16" s="1"/>
  <c r="P77" i="16"/>
  <c r="O78" i="14"/>
  <c r="R77" i="14"/>
  <c r="S77" i="14" s="1"/>
  <c r="P77" i="14"/>
  <c r="P77" i="15"/>
  <c r="O78" i="15"/>
  <c r="R77" i="15"/>
  <c r="S77" i="15" s="1"/>
  <c r="P77" i="10"/>
  <c r="O78" i="10"/>
  <c r="R77" i="10"/>
  <c r="S77" i="10" s="1"/>
  <c r="O78" i="8"/>
  <c r="R77" i="8"/>
  <c r="S77" i="8" s="1"/>
  <c r="P77" i="8"/>
  <c r="P77" i="9"/>
  <c r="O78" i="9"/>
  <c r="R77" i="9"/>
  <c r="S77" i="9" s="1"/>
  <c r="R77" i="11"/>
  <c r="S77" i="11" s="1"/>
  <c r="O78" i="11"/>
  <c r="P77" i="11"/>
  <c r="O78" i="12"/>
  <c r="R77" i="12"/>
  <c r="S77" i="12" s="1"/>
  <c r="P77" i="12"/>
  <c r="P77" i="13"/>
  <c r="O78" i="13"/>
  <c r="R77" i="13"/>
  <c r="S77" i="13" s="1"/>
  <c r="R77" i="7"/>
  <c r="S77" i="7" s="1"/>
  <c r="O78" i="7"/>
  <c r="P77" i="7"/>
  <c r="O78" i="6"/>
  <c r="P77" i="6"/>
  <c r="R77" i="6"/>
  <c r="S77" i="6" s="1"/>
  <c r="P76" i="5"/>
  <c r="O77" i="5"/>
  <c r="R76" i="5"/>
  <c r="S76" i="5" s="1"/>
  <c r="O78" i="4"/>
  <c r="P77" i="4"/>
  <c r="R77" i="4"/>
  <c r="S77" i="4" s="1"/>
  <c r="F17" i="2"/>
  <c r="K17" i="1" s="1"/>
  <c r="G16" i="2" a="1"/>
  <c r="G16" i="2" s="1"/>
  <c r="L16" i="1" s="1"/>
  <c r="M16" i="1"/>
  <c r="BQ18" i="2"/>
  <c r="J66" i="42"/>
  <c r="P65" i="42"/>
  <c r="J122" i="42"/>
  <c r="P121" i="42"/>
  <c r="J180" i="42"/>
  <c r="P179" i="42"/>
  <c r="L180" i="42"/>
  <c r="N180" i="42" s="1"/>
  <c r="L122" i="42"/>
  <c r="N122" i="42" s="1"/>
  <c r="L66" i="42"/>
  <c r="N66" i="42" s="1"/>
  <c r="C181" i="42"/>
  <c r="E181" i="42" s="1"/>
  <c r="E123" i="42"/>
  <c r="C67" i="42"/>
  <c r="E67" i="42" s="1"/>
  <c r="C124" i="42"/>
  <c r="D126" i="42"/>
  <c r="D184" i="42" s="1"/>
  <c r="D183" i="42"/>
  <c r="H17" i="2"/>
  <c r="O18" i="2"/>
  <c r="BN19" i="2"/>
  <c r="BL20" i="2"/>
  <c r="BH18" i="2"/>
  <c r="BF19" i="2"/>
  <c r="Y19" i="2"/>
  <c r="AA18" i="2"/>
  <c r="AV18" i="2"/>
  <c r="AT19" i="2"/>
  <c r="V21" i="2"/>
  <c r="X20" i="2"/>
  <c r="BT18" i="2"/>
  <c r="BR19" i="2"/>
  <c r="CM19" i="2"/>
  <c r="CO19" i="2" s="1"/>
  <c r="CV19" i="2"/>
  <c r="CX19" i="2" s="1"/>
  <c r="DB19" i="2"/>
  <c r="DD19" i="2" s="1"/>
  <c r="AZ21" i="2"/>
  <c r="BB21" i="2" s="1"/>
  <c r="BO19" i="2"/>
  <c r="BP19" i="2"/>
  <c r="CP19" i="2"/>
  <c r="CR19" i="2" s="1"/>
  <c r="CD19" i="2"/>
  <c r="CF19" i="2" s="1"/>
  <c r="CJ20" i="2"/>
  <c r="CL20" i="2" s="1"/>
  <c r="CY19" i="2"/>
  <c r="DA19" i="2" s="1"/>
  <c r="M19" i="2"/>
  <c r="DE19" i="2"/>
  <c r="DG19" i="2" s="1"/>
  <c r="CG19" i="2"/>
  <c r="CI19" i="2" s="1"/>
  <c r="BX19" i="2"/>
  <c r="BZ19" i="2" s="1"/>
  <c r="DQ19" i="2"/>
  <c r="DS19" i="2" s="1"/>
  <c r="AQ23" i="2"/>
  <c r="AS23" i="2" s="1"/>
  <c r="BC19" i="2"/>
  <c r="BE19" i="2" s="1"/>
  <c r="DT19" i="2"/>
  <c r="DV19" i="2" s="1"/>
  <c r="CA19" i="2"/>
  <c r="CC19" i="2" s="1"/>
  <c r="CS19" i="2"/>
  <c r="CU19" i="2" s="1"/>
  <c r="AW19" i="2"/>
  <c r="AY19" i="2" s="1"/>
  <c r="DK19" i="2"/>
  <c r="DM19" i="2" s="1"/>
  <c r="BU19" i="2"/>
  <c r="BW19" i="2" s="1"/>
  <c r="DH20" i="2"/>
  <c r="DJ20" i="2" s="1"/>
  <c r="BI19" i="2"/>
  <c r="BK19" i="2" s="1"/>
  <c r="P78" i="40" l="1"/>
  <c r="O79" i="40"/>
  <c r="R78" i="40"/>
  <c r="S78" i="40" s="1"/>
  <c r="P78" i="39"/>
  <c r="R78" i="39"/>
  <c r="S78" i="39" s="1"/>
  <c r="O79" i="39"/>
  <c r="P78" i="38"/>
  <c r="O79" i="38"/>
  <c r="R78" i="38"/>
  <c r="S78" i="38" s="1"/>
  <c r="R78" i="37"/>
  <c r="S78" i="37" s="1"/>
  <c r="P78" i="37"/>
  <c r="O79" i="37"/>
  <c r="O79" i="36"/>
  <c r="R78" i="36"/>
  <c r="S78" i="36" s="1"/>
  <c r="P78" i="36"/>
  <c r="R78" i="35"/>
  <c r="S78" i="35" s="1"/>
  <c r="O79" i="35"/>
  <c r="P78" i="35"/>
  <c r="P78" i="34"/>
  <c r="O79" i="34"/>
  <c r="R78" i="34"/>
  <c r="S78" i="34" s="1"/>
  <c r="O79" i="33"/>
  <c r="P78" i="33"/>
  <c r="R78" i="33"/>
  <c r="S78" i="33" s="1"/>
  <c r="P78" i="32"/>
  <c r="R78" i="32"/>
  <c r="S78" i="32" s="1"/>
  <c r="O79" i="32"/>
  <c r="O79" i="31"/>
  <c r="P78" i="31"/>
  <c r="R78" i="31"/>
  <c r="S78" i="31" s="1"/>
  <c r="P78" i="30"/>
  <c r="O79" i="30"/>
  <c r="R78" i="30"/>
  <c r="S78" i="30" s="1"/>
  <c r="R78" i="29"/>
  <c r="S78" i="29" s="1"/>
  <c r="P78" i="29"/>
  <c r="O79" i="29"/>
  <c r="O79" i="28"/>
  <c r="P78" i="28"/>
  <c r="R78" i="28"/>
  <c r="S78" i="28" s="1"/>
  <c r="P78" i="27"/>
  <c r="O79" i="27"/>
  <c r="R78" i="27"/>
  <c r="S78" i="27" s="1"/>
  <c r="P78" i="26"/>
  <c r="R78" i="26"/>
  <c r="S78" i="26" s="1"/>
  <c r="O79" i="26"/>
  <c r="O79" i="25"/>
  <c r="R78" i="25"/>
  <c r="S78" i="25" s="1"/>
  <c r="P78" i="25"/>
  <c r="P78" i="24"/>
  <c r="R78" i="24"/>
  <c r="S78" i="24" s="1"/>
  <c r="O79" i="24"/>
  <c r="R83" i="23"/>
  <c r="S83" i="23" s="1"/>
  <c r="P83" i="23"/>
  <c r="O84" i="23"/>
  <c r="O79" i="22"/>
  <c r="R78" i="22"/>
  <c r="S78" i="22" s="1"/>
  <c r="P78" i="22"/>
  <c r="O79" i="21"/>
  <c r="R78" i="21"/>
  <c r="S78" i="21" s="1"/>
  <c r="P78" i="21"/>
  <c r="P78" i="20"/>
  <c r="O79" i="20"/>
  <c r="R78" i="20"/>
  <c r="S78" i="20" s="1"/>
  <c r="R81" i="19"/>
  <c r="S81" i="19" s="1"/>
  <c r="P81" i="19"/>
  <c r="O82" i="19"/>
  <c r="P78" i="18"/>
  <c r="O79" i="18"/>
  <c r="R78" i="18"/>
  <c r="S78" i="18" s="1"/>
  <c r="P78" i="17"/>
  <c r="R78" i="17"/>
  <c r="S78" i="17" s="1"/>
  <c r="O79" i="17"/>
  <c r="P78" i="16"/>
  <c r="R78" i="16"/>
  <c r="S78" i="16" s="1"/>
  <c r="O79" i="16"/>
  <c r="R78" i="14"/>
  <c r="S78" i="14" s="1"/>
  <c r="P78" i="14"/>
  <c r="O79" i="14"/>
  <c r="P78" i="15"/>
  <c r="O79" i="15"/>
  <c r="R78" i="15"/>
  <c r="S78" i="15" s="1"/>
  <c r="O79" i="10"/>
  <c r="P78" i="10"/>
  <c r="R78" i="10"/>
  <c r="S78" i="10" s="1"/>
  <c r="P78" i="8"/>
  <c r="R78" i="8"/>
  <c r="S78" i="8" s="1"/>
  <c r="O79" i="8"/>
  <c r="P78" i="9"/>
  <c r="O79" i="9"/>
  <c r="R78" i="9"/>
  <c r="S78" i="9" s="1"/>
  <c r="P78" i="11"/>
  <c r="O79" i="11"/>
  <c r="R78" i="11"/>
  <c r="S78" i="11" s="1"/>
  <c r="R78" i="12"/>
  <c r="S78" i="12" s="1"/>
  <c r="P78" i="12"/>
  <c r="O79" i="12"/>
  <c r="P78" i="13"/>
  <c r="O79" i="13"/>
  <c r="R78" i="13"/>
  <c r="S78" i="13" s="1"/>
  <c r="O79" i="7"/>
  <c r="P78" i="7"/>
  <c r="R78" i="7"/>
  <c r="S78" i="7" s="1"/>
  <c r="P78" i="6"/>
  <c r="O79" i="6"/>
  <c r="R78" i="6"/>
  <c r="S78" i="6" s="1"/>
  <c r="P77" i="5"/>
  <c r="R77" i="5"/>
  <c r="S77" i="5" s="1"/>
  <c r="O78" i="5"/>
  <c r="P78" i="4"/>
  <c r="R78" i="4"/>
  <c r="S78" i="4" s="1"/>
  <c r="O79" i="4"/>
  <c r="F18" i="2"/>
  <c r="K18" i="1" s="1"/>
  <c r="G17" i="2" a="1"/>
  <c r="G17" i="2" s="1"/>
  <c r="L17" i="1" s="1"/>
  <c r="M17" i="1"/>
  <c r="E17" i="2" a="1"/>
  <c r="E17" i="2" s="1"/>
  <c r="J17" i="1" s="1"/>
  <c r="J67" i="42"/>
  <c r="P66" i="42"/>
  <c r="J123" i="42"/>
  <c r="P122" i="42"/>
  <c r="J181" i="42"/>
  <c r="L181" i="42" s="1"/>
  <c r="N181" i="42" s="1"/>
  <c r="P180" i="42"/>
  <c r="L123" i="42"/>
  <c r="N123" i="42" s="1"/>
  <c r="L67" i="42"/>
  <c r="N67" i="42" s="1"/>
  <c r="C182" i="42"/>
  <c r="E182" i="42" s="1"/>
  <c r="E124" i="42"/>
  <c r="C68" i="42"/>
  <c r="C125" i="42"/>
  <c r="E18" i="2" a="1"/>
  <c r="E18" i="2" s="1"/>
  <c r="J18" i="1" s="1"/>
  <c r="O19" i="2"/>
  <c r="H18" i="2"/>
  <c r="AV19" i="2"/>
  <c r="AT20" i="2"/>
  <c r="BT19" i="2"/>
  <c r="BR20" i="2"/>
  <c r="Y20" i="2"/>
  <c r="AA19" i="2"/>
  <c r="BH19" i="2"/>
  <c r="BF20" i="2"/>
  <c r="BQ19" i="2"/>
  <c r="V22" i="2"/>
  <c r="X21" i="2"/>
  <c r="BN20" i="2"/>
  <c r="BL21" i="2"/>
  <c r="AW20" i="2"/>
  <c r="AY20" i="2" s="1"/>
  <c r="BC20" i="2"/>
  <c r="BE20" i="2" s="1"/>
  <c r="CS20" i="2"/>
  <c r="CU20" i="2" s="1"/>
  <c r="BX20" i="2"/>
  <c r="BZ20" i="2" s="1"/>
  <c r="M20" i="2"/>
  <c r="BP20" i="2"/>
  <c r="CA20" i="2"/>
  <c r="CC20" i="2" s="1"/>
  <c r="CG20" i="2"/>
  <c r="CI20" i="2" s="1"/>
  <c r="CJ21" i="2"/>
  <c r="CL21" i="2" s="1"/>
  <c r="BO20" i="2"/>
  <c r="CV20" i="2"/>
  <c r="CX20" i="2" s="1"/>
  <c r="DH21" i="2"/>
  <c r="DJ21" i="2" s="1"/>
  <c r="CP20" i="2"/>
  <c r="CR20" i="2" s="1"/>
  <c r="CY20" i="2"/>
  <c r="DA20" i="2" s="1"/>
  <c r="BU20" i="2"/>
  <c r="BW20" i="2" s="1"/>
  <c r="AQ24" i="2"/>
  <c r="AS24" i="2" s="1"/>
  <c r="DB20" i="2"/>
  <c r="DD20" i="2" s="1"/>
  <c r="BI20" i="2"/>
  <c r="BK20" i="2" s="1"/>
  <c r="DK20" i="2"/>
  <c r="DM20" i="2" s="1"/>
  <c r="DT20" i="2"/>
  <c r="DV20" i="2" s="1"/>
  <c r="DQ20" i="2"/>
  <c r="DS20" i="2" s="1"/>
  <c r="DE20" i="2"/>
  <c r="DG20" i="2" s="1"/>
  <c r="CD20" i="2"/>
  <c r="CF20" i="2" s="1"/>
  <c r="AZ22" i="2"/>
  <c r="BB22" i="2" s="1"/>
  <c r="CM20" i="2"/>
  <c r="CO20" i="2" s="1"/>
  <c r="R79" i="40" l="1"/>
  <c r="S79" i="40" s="1"/>
  <c r="P79" i="40"/>
  <c r="O80" i="40"/>
  <c r="O80" i="39"/>
  <c r="R79" i="39"/>
  <c r="S79" i="39" s="1"/>
  <c r="P79" i="39"/>
  <c r="P79" i="38"/>
  <c r="O80" i="38"/>
  <c r="R79" i="38"/>
  <c r="S79" i="38" s="1"/>
  <c r="R79" i="37"/>
  <c r="S79" i="37" s="1"/>
  <c r="O80" i="37"/>
  <c r="P79" i="37"/>
  <c r="O80" i="36"/>
  <c r="R79" i="36"/>
  <c r="S79" i="36" s="1"/>
  <c r="P79" i="36"/>
  <c r="O80" i="35"/>
  <c r="P79" i="35"/>
  <c r="R79" i="35"/>
  <c r="S79" i="35" s="1"/>
  <c r="O80" i="34"/>
  <c r="P79" i="34"/>
  <c r="R79" i="34"/>
  <c r="S79" i="34" s="1"/>
  <c r="P79" i="33"/>
  <c r="O80" i="33"/>
  <c r="R79" i="33"/>
  <c r="S79" i="33" s="1"/>
  <c r="O80" i="32"/>
  <c r="R79" i="32"/>
  <c r="S79" i="32" s="1"/>
  <c r="P79" i="32"/>
  <c r="O80" i="31"/>
  <c r="R79" i="31"/>
  <c r="S79" i="31" s="1"/>
  <c r="P79" i="31"/>
  <c r="O80" i="30"/>
  <c r="R79" i="30"/>
  <c r="S79" i="30" s="1"/>
  <c r="P79" i="30"/>
  <c r="P79" i="29"/>
  <c r="O80" i="29"/>
  <c r="R79" i="29"/>
  <c r="S79" i="29" s="1"/>
  <c r="R79" i="28"/>
  <c r="S79" i="28" s="1"/>
  <c r="O80" i="28"/>
  <c r="P79" i="28"/>
  <c r="P79" i="27"/>
  <c r="R79" i="27"/>
  <c r="S79" i="27" s="1"/>
  <c r="O80" i="27"/>
  <c r="R79" i="26"/>
  <c r="S79" i="26" s="1"/>
  <c r="P79" i="26"/>
  <c r="O80" i="26"/>
  <c r="P79" i="25"/>
  <c r="R79" i="25"/>
  <c r="S79" i="25" s="1"/>
  <c r="O80" i="25"/>
  <c r="P79" i="24"/>
  <c r="O80" i="24"/>
  <c r="R79" i="24"/>
  <c r="S79" i="24" s="1"/>
  <c r="O85" i="23"/>
  <c r="P84" i="23"/>
  <c r="R84" i="23"/>
  <c r="S84" i="23" s="1"/>
  <c r="P79" i="22"/>
  <c r="O80" i="22"/>
  <c r="R79" i="22"/>
  <c r="S79" i="22" s="1"/>
  <c r="R79" i="21"/>
  <c r="S79" i="21" s="1"/>
  <c r="P79" i="21"/>
  <c r="O80" i="21"/>
  <c r="P79" i="20"/>
  <c r="O80" i="20"/>
  <c r="R79" i="20"/>
  <c r="S79" i="20" s="1"/>
  <c r="P82" i="19"/>
  <c r="P85" i="19" s="1"/>
  <c r="E51" i="19" s="1"/>
  <c r="K89" i="19" s="1"/>
  <c r="J24" i="41" s="1"/>
  <c r="R82" i="19"/>
  <c r="S82" i="19" s="1"/>
  <c r="S85" i="19" s="1"/>
  <c r="F51" i="19" s="1"/>
  <c r="L89" i="19" s="1"/>
  <c r="K24" i="41" s="1"/>
  <c r="P79" i="18"/>
  <c r="O80" i="18"/>
  <c r="R79" i="18"/>
  <c r="S79" i="18" s="1"/>
  <c r="O80" i="17"/>
  <c r="R79" i="17"/>
  <c r="S79" i="17" s="1"/>
  <c r="P79" i="17"/>
  <c r="P79" i="16"/>
  <c r="R79" i="16"/>
  <c r="S79" i="16" s="1"/>
  <c r="O80" i="16"/>
  <c r="O80" i="14"/>
  <c r="R79" i="14"/>
  <c r="S79" i="14" s="1"/>
  <c r="P79" i="14"/>
  <c r="P79" i="15"/>
  <c r="O80" i="15"/>
  <c r="R79" i="15"/>
  <c r="S79" i="15" s="1"/>
  <c r="R79" i="10"/>
  <c r="S79" i="10" s="1"/>
  <c r="O80" i="10"/>
  <c r="P79" i="10"/>
  <c r="R79" i="8"/>
  <c r="S79" i="8" s="1"/>
  <c r="O80" i="8"/>
  <c r="P79" i="8"/>
  <c r="R79" i="9"/>
  <c r="S79" i="9" s="1"/>
  <c r="P79" i="9"/>
  <c r="O80" i="9"/>
  <c r="P79" i="11"/>
  <c r="O80" i="11"/>
  <c r="R79" i="11"/>
  <c r="S79" i="11" s="1"/>
  <c r="O80" i="12"/>
  <c r="R79" i="12"/>
  <c r="S79" i="12" s="1"/>
  <c r="P79" i="12"/>
  <c r="R79" i="13"/>
  <c r="S79" i="13" s="1"/>
  <c r="P79" i="13"/>
  <c r="O80" i="13"/>
  <c r="P79" i="7"/>
  <c r="R79" i="7"/>
  <c r="S79" i="7" s="1"/>
  <c r="O80" i="7"/>
  <c r="P79" i="6"/>
  <c r="O80" i="6"/>
  <c r="R79" i="6"/>
  <c r="S79" i="6" s="1"/>
  <c r="R78" i="5"/>
  <c r="S78" i="5" s="1"/>
  <c r="P78" i="5"/>
  <c r="O79" i="5"/>
  <c r="O80" i="4"/>
  <c r="R79" i="4"/>
  <c r="S79" i="4" s="1"/>
  <c r="P79" i="4"/>
  <c r="G18" i="2" a="1"/>
  <c r="G18" i="2" s="1"/>
  <c r="L18" i="1" s="1"/>
  <c r="M18" i="1"/>
  <c r="F19" i="2"/>
  <c r="K19" i="1" s="1"/>
  <c r="J182" i="42"/>
  <c r="P181" i="42"/>
  <c r="J124" i="42"/>
  <c r="P123" i="42"/>
  <c r="L182" i="42"/>
  <c r="N182" i="42" s="1"/>
  <c r="L124" i="42"/>
  <c r="N124" i="42" s="1"/>
  <c r="C126" i="42"/>
  <c r="E68" i="42"/>
  <c r="C183" i="42"/>
  <c r="E183" i="42" s="1"/>
  <c r="E125" i="42"/>
  <c r="H19" i="2"/>
  <c r="O20" i="2"/>
  <c r="E19" i="2" a="1"/>
  <c r="E19" i="2" s="1"/>
  <c r="J19" i="1" s="1"/>
  <c r="BN21" i="2"/>
  <c r="BL22" i="2"/>
  <c r="Y21" i="2"/>
  <c r="AA20" i="2"/>
  <c r="BT20" i="2"/>
  <c r="BR21" i="2"/>
  <c r="BQ20" i="2"/>
  <c r="V23" i="2"/>
  <c r="X22" i="2"/>
  <c r="AV20" i="2"/>
  <c r="AT21" i="2"/>
  <c r="BH20" i="2"/>
  <c r="BF21" i="2"/>
  <c r="AZ23" i="2"/>
  <c r="BB23" i="2" s="1"/>
  <c r="DT21" i="2"/>
  <c r="DV21" i="2" s="1"/>
  <c r="AQ25" i="2"/>
  <c r="AS25" i="2" s="1"/>
  <c r="DH22" i="2"/>
  <c r="DJ22" i="2" s="1"/>
  <c r="CG21" i="2"/>
  <c r="CI21" i="2" s="1"/>
  <c r="BP21" i="2"/>
  <c r="DE21" i="2"/>
  <c r="DG21" i="2" s="1"/>
  <c r="BI21" i="2"/>
  <c r="BK21" i="2" s="1"/>
  <c r="CY21" i="2"/>
  <c r="DA21" i="2" s="1"/>
  <c r="BO21" i="2"/>
  <c r="CA21" i="2"/>
  <c r="CC21" i="2" s="1"/>
  <c r="BX21" i="2"/>
  <c r="BZ21" i="2" s="1"/>
  <c r="BC21" i="2"/>
  <c r="BE21" i="2" s="1"/>
  <c r="DK21" i="2"/>
  <c r="DM21" i="2" s="1"/>
  <c r="BU21" i="2"/>
  <c r="BW21" i="2" s="1"/>
  <c r="CV21" i="2"/>
  <c r="CX21" i="2" s="1"/>
  <c r="CD21" i="2"/>
  <c r="CF21" i="2" s="1"/>
  <c r="M21" i="2"/>
  <c r="CM21" i="2"/>
  <c r="CO21" i="2" s="1"/>
  <c r="DQ21" i="2"/>
  <c r="DS21" i="2" s="1"/>
  <c r="DB21" i="2"/>
  <c r="DD21" i="2" s="1"/>
  <c r="CP21" i="2"/>
  <c r="CR21" i="2" s="1"/>
  <c r="CJ22" i="2"/>
  <c r="CL22" i="2" s="1"/>
  <c r="CS21" i="2"/>
  <c r="CU21" i="2" s="1"/>
  <c r="AW21" i="2"/>
  <c r="AY21" i="2" s="1"/>
  <c r="R80" i="40" l="1"/>
  <c r="S80" i="40" s="1"/>
  <c r="O81" i="40"/>
  <c r="P80" i="40"/>
  <c r="O81" i="39"/>
  <c r="R80" i="39"/>
  <c r="S80" i="39" s="1"/>
  <c r="P80" i="39"/>
  <c r="P80" i="38"/>
  <c r="R80" i="38"/>
  <c r="S80" i="38" s="1"/>
  <c r="O81" i="38"/>
  <c r="P80" i="37"/>
  <c r="O81" i="37"/>
  <c r="R80" i="37"/>
  <c r="S80" i="37" s="1"/>
  <c r="O81" i="36"/>
  <c r="P80" i="36"/>
  <c r="R80" i="36"/>
  <c r="S80" i="36" s="1"/>
  <c r="O81" i="35"/>
  <c r="P80" i="35"/>
  <c r="R80" i="35"/>
  <c r="S80" i="35" s="1"/>
  <c r="P80" i="34"/>
  <c r="O81" i="34"/>
  <c r="R80" i="34"/>
  <c r="S80" i="34" s="1"/>
  <c r="P80" i="33"/>
  <c r="O81" i="33"/>
  <c r="R80" i="33"/>
  <c r="S80" i="33" s="1"/>
  <c r="P80" i="32"/>
  <c r="O81" i="32"/>
  <c r="R80" i="32"/>
  <c r="S80" i="32" s="1"/>
  <c r="O81" i="31"/>
  <c r="R80" i="31"/>
  <c r="S80" i="31" s="1"/>
  <c r="P80" i="31"/>
  <c r="O81" i="30"/>
  <c r="R80" i="30"/>
  <c r="S80" i="30" s="1"/>
  <c r="P80" i="30"/>
  <c r="P80" i="29"/>
  <c r="O81" i="29"/>
  <c r="R80" i="29"/>
  <c r="S80" i="29" s="1"/>
  <c r="O81" i="28"/>
  <c r="P80" i="28"/>
  <c r="R80" i="28"/>
  <c r="S80" i="28" s="1"/>
  <c r="R80" i="27"/>
  <c r="S80" i="27" s="1"/>
  <c r="O81" i="27"/>
  <c r="P80" i="27"/>
  <c r="P80" i="26"/>
  <c r="R80" i="26"/>
  <c r="S80" i="26" s="1"/>
  <c r="O81" i="26"/>
  <c r="O81" i="25"/>
  <c r="R80" i="25"/>
  <c r="S80" i="25" s="1"/>
  <c r="P80" i="25"/>
  <c r="R80" i="24"/>
  <c r="S80" i="24" s="1"/>
  <c r="O81" i="24"/>
  <c r="P80" i="24"/>
  <c r="P85" i="23"/>
  <c r="O86" i="23"/>
  <c r="R85" i="23"/>
  <c r="S85" i="23" s="1"/>
  <c r="P80" i="22"/>
  <c r="O81" i="22"/>
  <c r="R80" i="22"/>
  <c r="S80" i="22" s="1"/>
  <c r="R80" i="21"/>
  <c r="S80" i="21" s="1"/>
  <c r="P80" i="21"/>
  <c r="O81" i="21"/>
  <c r="P80" i="20"/>
  <c r="R80" i="20"/>
  <c r="S80" i="20" s="1"/>
  <c r="O81" i="20"/>
  <c r="P80" i="18"/>
  <c r="O81" i="18"/>
  <c r="R80" i="18"/>
  <c r="S80" i="18" s="1"/>
  <c r="O81" i="17"/>
  <c r="P80" i="17"/>
  <c r="R80" i="17"/>
  <c r="S80" i="17" s="1"/>
  <c r="O81" i="16"/>
  <c r="P80" i="16"/>
  <c r="R80" i="16"/>
  <c r="S80" i="16" s="1"/>
  <c r="P80" i="14"/>
  <c r="R80" i="14"/>
  <c r="S80" i="14" s="1"/>
  <c r="O81" i="14"/>
  <c r="R80" i="15"/>
  <c r="S80" i="15" s="1"/>
  <c r="P80" i="15"/>
  <c r="O81" i="15"/>
  <c r="P80" i="10"/>
  <c r="R80" i="10"/>
  <c r="S80" i="10" s="1"/>
  <c r="O81" i="10"/>
  <c r="P80" i="8"/>
  <c r="R80" i="8"/>
  <c r="S80" i="8" s="1"/>
  <c r="O81" i="8"/>
  <c r="P80" i="9"/>
  <c r="R80" i="9"/>
  <c r="S80" i="9" s="1"/>
  <c r="O81" i="9"/>
  <c r="O81" i="11"/>
  <c r="P80" i="11"/>
  <c r="R80" i="11"/>
  <c r="S80" i="11" s="1"/>
  <c r="O81" i="12"/>
  <c r="P80" i="12"/>
  <c r="R80" i="12"/>
  <c r="S80" i="12" s="1"/>
  <c r="P80" i="13"/>
  <c r="R80" i="13"/>
  <c r="S80" i="13" s="1"/>
  <c r="O81" i="13"/>
  <c r="O81" i="7"/>
  <c r="R80" i="7"/>
  <c r="S80" i="7" s="1"/>
  <c r="P80" i="7"/>
  <c r="P80" i="6"/>
  <c r="O81" i="6"/>
  <c r="R80" i="6"/>
  <c r="S80" i="6" s="1"/>
  <c r="R79" i="5"/>
  <c r="S79" i="5" s="1"/>
  <c r="O80" i="5"/>
  <c r="P79" i="5"/>
  <c r="O81" i="4"/>
  <c r="P80" i="4"/>
  <c r="R80" i="4"/>
  <c r="S80" i="4" s="1"/>
  <c r="F20" i="2"/>
  <c r="K20" i="1" s="1"/>
  <c r="G19" i="2" a="1"/>
  <c r="G19" i="2" s="1"/>
  <c r="L19" i="1" s="1"/>
  <c r="M19" i="1"/>
  <c r="H20" i="2"/>
  <c r="J68" i="42"/>
  <c r="P67" i="42"/>
  <c r="P68" i="42"/>
  <c r="J125" i="42"/>
  <c r="P124" i="42"/>
  <c r="J183" i="42"/>
  <c r="L183" i="42" s="1"/>
  <c r="N183" i="42" s="1"/>
  <c r="P182" i="42"/>
  <c r="L125" i="42"/>
  <c r="N125" i="42" s="1"/>
  <c r="L68" i="42"/>
  <c r="N68" i="42" s="1"/>
  <c r="C184" i="42"/>
  <c r="E184" i="42" s="1"/>
  <c r="E126" i="42"/>
  <c r="O21" i="2"/>
  <c r="BT21" i="2"/>
  <c r="BR22" i="2"/>
  <c r="AV21" i="2"/>
  <c r="AT22" i="2"/>
  <c r="Y22" i="2"/>
  <c r="AA21" i="2"/>
  <c r="BH21" i="2"/>
  <c r="BF22" i="2"/>
  <c r="BQ21" i="2"/>
  <c r="BN22" i="2"/>
  <c r="BL23" i="2"/>
  <c r="V24" i="2"/>
  <c r="X23" i="2"/>
  <c r="CS22" i="2"/>
  <c r="CU22" i="2" s="1"/>
  <c r="DB22" i="2"/>
  <c r="DD22" i="2" s="1"/>
  <c r="CD22" i="2"/>
  <c r="CF22" i="2" s="1"/>
  <c r="DK22" i="2"/>
  <c r="DM22" i="2" s="1"/>
  <c r="BO22" i="2"/>
  <c r="DH23" i="2"/>
  <c r="DJ23" i="2" s="1"/>
  <c r="DQ22" i="2"/>
  <c r="DS22" i="2" s="1"/>
  <c r="BC22" i="2"/>
  <c r="BE22" i="2" s="1"/>
  <c r="CY22" i="2"/>
  <c r="DA22" i="2" s="1"/>
  <c r="AQ26" i="2"/>
  <c r="AS26" i="2" s="1"/>
  <c r="CJ23" i="2"/>
  <c r="CL23" i="2" s="1"/>
  <c r="CM22" i="2"/>
  <c r="CO22" i="2" s="1"/>
  <c r="CV22" i="2"/>
  <c r="CX22" i="2" s="1"/>
  <c r="BX22" i="2"/>
  <c r="BZ22" i="2" s="1"/>
  <c r="BI22" i="2"/>
  <c r="BK22" i="2" s="1"/>
  <c r="BP22" i="2"/>
  <c r="DT22" i="2"/>
  <c r="DV22" i="2" s="1"/>
  <c r="AW22" i="2"/>
  <c r="AY22" i="2" s="1"/>
  <c r="CP22" i="2"/>
  <c r="CR22" i="2" s="1"/>
  <c r="M22" i="2"/>
  <c r="BU22" i="2"/>
  <c r="BW22" i="2" s="1"/>
  <c r="CA22" i="2"/>
  <c r="CC22" i="2" s="1"/>
  <c r="DE22" i="2"/>
  <c r="DG22" i="2" s="1"/>
  <c r="CG22" i="2"/>
  <c r="CI22" i="2" s="1"/>
  <c r="AZ24" i="2"/>
  <c r="BB24" i="2" s="1"/>
  <c r="O82" i="40" l="1"/>
  <c r="R81" i="40"/>
  <c r="S81" i="40" s="1"/>
  <c r="P81" i="40"/>
  <c r="O82" i="39"/>
  <c r="R81" i="39"/>
  <c r="S81" i="39" s="1"/>
  <c r="P81" i="39"/>
  <c r="O82" i="38"/>
  <c r="P81" i="38"/>
  <c r="R81" i="38"/>
  <c r="S81" i="38" s="1"/>
  <c r="P81" i="37"/>
  <c r="O82" i="37"/>
  <c r="R81" i="37"/>
  <c r="S81" i="37" s="1"/>
  <c r="R81" i="36"/>
  <c r="S81" i="36" s="1"/>
  <c r="P81" i="36"/>
  <c r="O82" i="36"/>
  <c r="O82" i="35"/>
  <c r="R81" i="35"/>
  <c r="S81" i="35" s="1"/>
  <c r="P81" i="35"/>
  <c r="R81" i="34"/>
  <c r="S81" i="34" s="1"/>
  <c r="P81" i="34"/>
  <c r="O82" i="34"/>
  <c r="O82" i="33"/>
  <c r="P81" i="33"/>
  <c r="R81" i="33"/>
  <c r="S81" i="33" s="1"/>
  <c r="P81" i="32"/>
  <c r="O82" i="32"/>
  <c r="R81" i="32"/>
  <c r="S81" i="32" s="1"/>
  <c r="P81" i="31"/>
  <c r="R81" i="31"/>
  <c r="S81" i="31" s="1"/>
  <c r="O82" i="31"/>
  <c r="P81" i="30"/>
  <c r="R81" i="30"/>
  <c r="S81" i="30" s="1"/>
  <c r="O82" i="30"/>
  <c r="O82" i="29"/>
  <c r="R81" i="29"/>
  <c r="S81" i="29" s="1"/>
  <c r="P81" i="29"/>
  <c r="P81" i="28"/>
  <c r="O82" i="28"/>
  <c r="R81" i="28"/>
  <c r="S81" i="28" s="1"/>
  <c r="O82" i="27"/>
  <c r="R81" i="27"/>
  <c r="S81" i="27" s="1"/>
  <c r="P81" i="27"/>
  <c r="O82" i="26"/>
  <c r="P81" i="26"/>
  <c r="R81" i="26"/>
  <c r="S81" i="26" s="1"/>
  <c r="O82" i="25"/>
  <c r="P81" i="25"/>
  <c r="R81" i="25"/>
  <c r="S81" i="25" s="1"/>
  <c r="O82" i="24"/>
  <c r="R81" i="24"/>
  <c r="S81" i="24" s="1"/>
  <c r="P81" i="24"/>
  <c r="P86" i="23"/>
  <c r="O87" i="23"/>
  <c r="R86" i="23"/>
  <c r="S86" i="23" s="1"/>
  <c r="R81" i="22"/>
  <c r="S81" i="22" s="1"/>
  <c r="P81" i="22"/>
  <c r="O82" i="22"/>
  <c r="O82" i="21"/>
  <c r="P81" i="21"/>
  <c r="R81" i="21"/>
  <c r="S81" i="21" s="1"/>
  <c r="O82" i="20"/>
  <c r="P81" i="20"/>
  <c r="R81" i="20"/>
  <c r="S81" i="20" s="1"/>
  <c r="O82" i="18"/>
  <c r="R81" i="18"/>
  <c r="S81" i="18" s="1"/>
  <c r="P81" i="18"/>
  <c r="O82" i="17"/>
  <c r="P81" i="17"/>
  <c r="R81" i="17"/>
  <c r="S81" i="17" s="1"/>
  <c r="P81" i="16"/>
  <c r="R81" i="16"/>
  <c r="S81" i="16" s="1"/>
  <c r="O82" i="16"/>
  <c r="O82" i="14"/>
  <c r="R81" i="14"/>
  <c r="S81" i="14" s="1"/>
  <c r="P81" i="14"/>
  <c r="O82" i="15"/>
  <c r="R81" i="15"/>
  <c r="S81" i="15" s="1"/>
  <c r="P81" i="15"/>
  <c r="P81" i="10"/>
  <c r="O82" i="10"/>
  <c r="R81" i="10"/>
  <c r="S81" i="10" s="1"/>
  <c r="P81" i="8"/>
  <c r="O82" i="8"/>
  <c r="R81" i="8"/>
  <c r="S81" i="8" s="1"/>
  <c r="P81" i="9"/>
  <c r="R81" i="9"/>
  <c r="S81" i="9" s="1"/>
  <c r="O82" i="9"/>
  <c r="O82" i="11"/>
  <c r="R81" i="11"/>
  <c r="S81" i="11" s="1"/>
  <c r="P81" i="11"/>
  <c r="R81" i="12"/>
  <c r="S81" i="12" s="1"/>
  <c r="P81" i="12"/>
  <c r="O82" i="12"/>
  <c r="P81" i="13"/>
  <c r="O82" i="13"/>
  <c r="R81" i="13"/>
  <c r="S81" i="13" s="1"/>
  <c r="O82" i="7"/>
  <c r="P81" i="7"/>
  <c r="R81" i="7"/>
  <c r="S81" i="7" s="1"/>
  <c r="O82" i="6"/>
  <c r="R81" i="6"/>
  <c r="S81" i="6" s="1"/>
  <c r="P81" i="6"/>
  <c r="P80" i="5"/>
  <c r="O81" i="5"/>
  <c r="R80" i="5"/>
  <c r="S80" i="5" s="1"/>
  <c r="R81" i="4"/>
  <c r="S81" i="4" s="1"/>
  <c r="P81" i="4"/>
  <c r="O82" i="4"/>
  <c r="G20" i="2" a="1"/>
  <c r="G20" i="2" s="1"/>
  <c r="L20" i="1" s="1"/>
  <c r="M20" i="1"/>
  <c r="E20" i="2" a="1"/>
  <c r="E20" i="2" s="1"/>
  <c r="J20" i="1" s="1"/>
  <c r="F21" i="2"/>
  <c r="K21" i="1" s="1"/>
  <c r="J184" i="42"/>
  <c r="P183" i="42"/>
  <c r="J126" i="42"/>
  <c r="P125" i="42"/>
  <c r="P126" i="42"/>
  <c r="L184" i="42"/>
  <c r="N184" i="42" s="1"/>
  <c r="L126" i="42"/>
  <c r="N126" i="42" s="1"/>
  <c r="H21" i="2"/>
  <c r="O22" i="2"/>
  <c r="V25" i="2"/>
  <c r="X24" i="2"/>
  <c r="BH22" i="2"/>
  <c r="BF23" i="2"/>
  <c r="BN23" i="2"/>
  <c r="BL24" i="2"/>
  <c r="AV22" i="2"/>
  <c r="AT23" i="2"/>
  <c r="BT22" i="2"/>
  <c r="BR23" i="2"/>
  <c r="Y23" i="2"/>
  <c r="AA22" i="2"/>
  <c r="BQ22" i="2"/>
  <c r="CG23" i="2"/>
  <c r="CI23" i="2" s="1"/>
  <c r="BP23" i="2"/>
  <c r="CM23" i="2"/>
  <c r="CO23" i="2" s="1"/>
  <c r="DK23" i="2"/>
  <c r="DM23" i="2" s="1"/>
  <c r="DE23" i="2"/>
  <c r="DG23" i="2" s="1"/>
  <c r="AQ27" i="2"/>
  <c r="AS27" i="2" s="1"/>
  <c r="DB23" i="2"/>
  <c r="DD23" i="2" s="1"/>
  <c r="M23" i="2"/>
  <c r="CY23" i="2"/>
  <c r="DA23" i="2" s="1"/>
  <c r="BI23" i="2"/>
  <c r="BK23" i="2" s="1"/>
  <c r="DH24" i="2"/>
  <c r="DJ24" i="2" s="1"/>
  <c r="BX23" i="2"/>
  <c r="BZ23" i="2" s="1"/>
  <c r="CP23" i="2"/>
  <c r="CR23" i="2" s="1"/>
  <c r="CJ24" i="2"/>
  <c r="CL24" i="2" s="1"/>
  <c r="BC23" i="2"/>
  <c r="BE23" i="2" s="1"/>
  <c r="CD23" i="2"/>
  <c r="CF23" i="2" s="1"/>
  <c r="CA23" i="2"/>
  <c r="CC23" i="2" s="1"/>
  <c r="AW23" i="2"/>
  <c r="AY23" i="2" s="1"/>
  <c r="AZ25" i="2"/>
  <c r="BB25" i="2" s="1"/>
  <c r="BU23" i="2"/>
  <c r="BW23" i="2" s="1"/>
  <c r="DT23" i="2"/>
  <c r="DV23" i="2" s="1"/>
  <c r="CV23" i="2"/>
  <c r="CX23" i="2" s="1"/>
  <c r="DQ23" i="2"/>
  <c r="DS23" i="2" s="1"/>
  <c r="BO23" i="2"/>
  <c r="CS23" i="2"/>
  <c r="CU23" i="2" s="1"/>
  <c r="P82" i="40" l="1"/>
  <c r="P85" i="40" s="1"/>
  <c r="E51" i="40" s="1"/>
  <c r="K89" i="40" s="1"/>
  <c r="J45" i="41" s="1"/>
  <c r="R82" i="40"/>
  <c r="S82" i="40" s="1"/>
  <c r="S85" i="40" s="1"/>
  <c r="F51" i="40" s="1"/>
  <c r="L89" i="40" s="1"/>
  <c r="K45" i="41" s="1"/>
  <c r="R82" i="39"/>
  <c r="S82" i="39" s="1"/>
  <c r="S85" i="39" s="1"/>
  <c r="F51" i="39" s="1"/>
  <c r="L89" i="39" s="1"/>
  <c r="K44" i="41" s="1"/>
  <c r="P82" i="39"/>
  <c r="P85" i="39" s="1"/>
  <c r="E51" i="39" s="1"/>
  <c r="K89" i="39" s="1"/>
  <c r="J44" i="41" s="1"/>
  <c r="R82" i="38"/>
  <c r="S82" i="38" s="1"/>
  <c r="S85" i="38" s="1"/>
  <c r="F51" i="38" s="1"/>
  <c r="L89" i="38" s="1"/>
  <c r="K43" i="41" s="1"/>
  <c r="P82" i="38"/>
  <c r="P85" i="38" s="1"/>
  <c r="E51" i="38" s="1"/>
  <c r="K89" i="38" s="1"/>
  <c r="J43" i="41" s="1"/>
  <c r="P82" i="37"/>
  <c r="P85" i="37" s="1"/>
  <c r="E51" i="37" s="1"/>
  <c r="K89" i="37" s="1"/>
  <c r="J42" i="41" s="1"/>
  <c r="R82" i="37"/>
  <c r="S82" i="37" s="1"/>
  <c r="S85" i="37" s="1"/>
  <c r="F51" i="37" s="1"/>
  <c r="L89" i="37" s="1"/>
  <c r="K42" i="41" s="1"/>
  <c r="R82" i="36"/>
  <c r="S82" i="36" s="1"/>
  <c r="S85" i="36" s="1"/>
  <c r="F51" i="36" s="1"/>
  <c r="L89" i="36" s="1"/>
  <c r="K41" i="41" s="1"/>
  <c r="P82" i="36"/>
  <c r="P85" i="36" s="1"/>
  <c r="E51" i="36" s="1"/>
  <c r="K89" i="36" s="1"/>
  <c r="J41" i="41" s="1"/>
  <c r="P82" i="35"/>
  <c r="P85" i="35" s="1"/>
  <c r="E51" i="35" s="1"/>
  <c r="K89" i="35" s="1"/>
  <c r="J40" i="41" s="1"/>
  <c r="R82" i="35"/>
  <c r="S82" i="35" s="1"/>
  <c r="S85" i="35" s="1"/>
  <c r="F51" i="35" s="1"/>
  <c r="L89" i="35" s="1"/>
  <c r="K40" i="41" s="1"/>
  <c r="P82" i="34"/>
  <c r="P85" i="34" s="1"/>
  <c r="E51" i="34" s="1"/>
  <c r="K89" i="34" s="1"/>
  <c r="J39" i="41" s="1"/>
  <c r="R82" i="34"/>
  <c r="S82" i="34" s="1"/>
  <c r="S85" i="34" s="1"/>
  <c r="F51" i="34" s="1"/>
  <c r="L89" i="34" s="1"/>
  <c r="K39" i="41" s="1"/>
  <c r="R82" i="33"/>
  <c r="S82" i="33" s="1"/>
  <c r="S85" i="33" s="1"/>
  <c r="F51" i="33" s="1"/>
  <c r="L89" i="33" s="1"/>
  <c r="K38" i="41" s="1"/>
  <c r="P82" i="33"/>
  <c r="P85" i="33" s="1"/>
  <c r="E51" i="33" s="1"/>
  <c r="K89" i="33" s="1"/>
  <c r="J38" i="41" s="1"/>
  <c r="P82" i="32"/>
  <c r="P85" i="32" s="1"/>
  <c r="E51" i="32" s="1"/>
  <c r="K89" i="32" s="1"/>
  <c r="J37" i="41" s="1"/>
  <c r="R82" i="32"/>
  <c r="S82" i="32" s="1"/>
  <c r="S85" i="32" s="1"/>
  <c r="F51" i="32" s="1"/>
  <c r="L89" i="32" s="1"/>
  <c r="K37" i="41" s="1"/>
  <c r="P82" i="31"/>
  <c r="P85" i="31" s="1"/>
  <c r="E51" i="31" s="1"/>
  <c r="K89" i="31" s="1"/>
  <c r="J36" i="41" s="1"/>
  <c r="R82" i="31"/>
  <c r="S82" i="31" s="1"/>
  <c r="S85" i="31" s="1"/>
  <c r="F51" i="31" s="1"/>
  <c r="L89" i="31" s="1"/>
  <c r="K36" i="41" s="1"/>
  <c r="P82" i="30"/>
  <c r="P85" i="30" s="1"/>
  <c r="E51" i="30" s="1"/>
  <c r="K89" i="30" s="1"/>
  <c r="J35" i="41" s="1"/>
  <c r="R82" i="30"/>
  <c r="S82" i="30" s="1"/>
  <c r="S85" i="30" s="1"/>
  <c r="F51" i="30" s="1"/>
  <c r="L89" i="30" s="1"/>
  <c r="K35" i="41" s="1"/>
  <c r="R82" i="29"/>
  <c r="S82" i="29" s="1"/>
  <c r="S85" i="29" s="1"/>
  <c r="F51" i="29" s="1"/>
  <c r="L89" i="29" s="1"/>
  <c r="K34" i="41" s="1"/>
  <c r="P82" i="29"/>
  <c r="P85" i="29" s="1"/>
  <c r="E51" i="29" s="1"/>
  <c r="K89" i="29" s="1"/>
  <c r="J34" i="41" s="1"/>
  <c r="R82" i="28"/>
  <c r="S82" i="28" s="1"/>
  <c r="S85" i="28" s="1"/>
  <c r="F51" i="28" s="1"/>
  <c r="L89" i="28" s="1"/>
  <c r="K33" i="41" s="1"/>
  <c r="P82" i="28"/>
  <c r="P85" i="28" s="1"/>
  <c r="E51" i="28" s="1"/>
  <c r="K89" i="28" s="1"/>
  <c r="J33" i="41" s="1"/>
  <c r="P82" i="27"/>
  <c r="P85" i="27" s="1"/>
  <c r="E51" i="27" s="1"/>
  <c r="K89" i="27" s="1"/>
  <c r="J32" i="41" s="1"/>
  <c r="R82" i="27"/>
  <c r="S82" i="27" s="1"/>
  <c r="S85" i="27" s="1"/>
  <c r="F51" i="27" s="1"/>
  <c r="L89" i="27" s="1"/>
  <c r="K32" i="41" s="1"/>
  <c r="R82" i="26"/>
  <c r="S82" i="26" s="1"/>
  <c r="S85" i="26" s="1"/>
  <c r="F51" i="26" s="1"/>
  <c r="L89" i="26" s="1"/>
  <c r="K31" i="41" s="1"/>
  <c r="P82" i="26"/>
  <c r="P85" i="26" s="1"/>
  <c r="E51" i="26" s="1"/>
  <c r="K89" i="26" s="1"/>
  <c r="J31" i="41" s="1"/>
  <c r="P82" i="25"/>
  <c r="P85" i="25" s="1"/>
  <c r="E51" i="25" s="1"/>
  <c r="K89" i="25" s="1"/>
  <c r="J30" i="41" s="1"/>
  <c r="R82" i="25"/>
  <c r="S82" i="25" s="1"/>
  <c r="S85" i="25" s="1"/>
  <c r="F51" i="25" s="1"/>
  <c r="L89" i="25" s="1"/>
  <c r="K30" i="41" s="1"/>
  <c r="P82" i="24"/>
  <c r="P85" i="24" s="1"/>
  <c r="E51" i="24" s="1"/>
  <c r="K89" i="24" s="1"/>
  <c r="J29" i="41" s="1"/>
  <c r="R82" i="24"/>
  <c r="S82" i="24" s="1"/>
  <c r="S85" i="24" s="1"/>
  <c r="F51" i="24" s="1"/>
  <c r="L89" i="24" s="1"/>
  <c r="K29" i="41" s="1"/>
  <c r="R87" i="23"/>
  <c r="S87" i="23" s="1"/>
  <c r="S90" i="23" s="1"/>
  <c r="F56" i="23" s="1"/>
  <c r="L94" i="23" s="1"/>
  <c r="K28" i="41" s="1"/>
  <c r="P87" i="23"/>
  <c r="P90" i="23" s="1"/>
  <c r="E56" i="23" s="1"/>
  <c r="K94" i="23" s="1"/>
  <c r="J28" i="41" s="1"/>
  <c r="R82" i="22"/>
  <c r="S82" i="22" s="1"/>
  <c r="S85" i="22" s="1"/>
  <c r="F51" i="22" s="1"/>
  <c r="L89" i="22" s="1"/>
  <c r="K27" i="41" s="1"/>
  <c r="P82" i="22"/>
  <c r="P85" i="22" s="1"/>
  <c r="E51" i="22" s="1"/>
  <c r="K89" i="22" s="1"/>
  <c r="J27" i="41" s="1"/>
  <c r="P82" i="21"/>
  <c r="P85" i="21" s="1"/>
  <c r="E51" i="21" s="1"/>
  <c r="K89" i="21" s="1"/>
  <c r="J26" i="41" s="1"/>
  <c r="R82" i="21"/>
  <c r="S82" i="21" s="1"/>
  <c r="S85" i="21" s="1"/>
  <c r="F51" i="21" s="1"/>
  <c r="L89" i="21" s="1"/>
  <c r="K26" i="41" s="1"/>
  <c r="P82" i="20"/>
  <c r="P85" i="20" s="1"/>
  <c r="E51" i="20" s="1"/>
  <c r="K89" i="20" s="1"/>
  <c r="J25" i="41" s="1"/>
  <c r="R82" i="20"/>
  <c r="S82" i="20" s="1"/>
  <c r="S85" i="20" s="1"/>
  <c r="F51" i="20" s="1"/>
  <c r="L89" i="20" s="1"/>
  <c r="K25" i="41" s="1"/>
  <c r="P82" i="18"/>
  <c r="P85" i="18" s="1"/>
  <c r="E51" i="18" s="1"/>
  <c r="K89" i="18" s="1"/>
  <c r="J23" i="41" s="1"/>
  <c r="R82" i="18"/>
  <c r="S82" i="18" s="1"/>
  <c r="S85" i="18" s="1"/>
  <c r="F51" i="18" s="1"/>
  <c r="L89" i="18" s="1"/>
  <c r="K23" i="41" s="1"/>
  <c r="P82" i="17"/>
  <c r="P85" i="17" s="1"/>
  <c r="E51" i="17" s="1"/>
  <c r="K89" i="17" s="1"/>
  <c r="J22" i="41" s="1"/>
  <c r="R82" i="17"/>
  <c r="S82" i="17" s="1"/>
  <c r="S85" i="17" s="1"/>
  <c r="F51" i="17" s="1"/>
  <c r="L89" i="17" s="1"/>
  <c r="K22" i="41" s="1"/>
  <c r="R82" i="16"/>
  <c r="S82" i="16" s="1"/>
  <c r="S85" i="16" s="1"/>
  <c r="F51" i="16" s="1"/>
  <c r="L89" i="16" s="1"/>
  <c r="K21" i="41" s="1"/>
  <c r="P82" i="16"/>
  <c r="P85" i="16" s="1"/>
  <c r="E51" i="16" s="1"/>
  <c r="K89" i="16" s="1"/>
  <c r="J21" i="41" s="1"/>
  <c r="R82" i="14"/>
  <c r="S82" i="14" s="1"/>
  <c r="S85" i="14" s="1"/>
  <c r="F51" i="14" s="1"/>
  <c r="L89" i="14" s="1"/>
  <c r="K20" i="41" s="1"/>
  <c r="P82" i="14"/>
  <c r="P85" i="14" s="1"/>
  <c r="E51" i="14" s="1"/>
  <c r="K89" i="14" s="1"/>
  <c r="J20" i="41" s="1"/>
  <c r="P82" i="15"/>
  <c r="P85" i="15" s="1"/>
  <c r="E51" i="15" s="1"/>
  <c r="K89" i="15" s="1"/>
  <c r="J19" i="41" s="1"/>
  <c r="R82" i="15"/>
  <c r="S82" i="15" s="1"/>
  <c r="S85" i="15" s="1"/>
  <c r="F51" i="15" s="1"/>
  <c r="L89" i="15" s="1"/>
  <c r="K19" i="41" s="1"/>
  <c r="P82" i="10"/>
  <c r="P85" i="10" s="1"/>
  <c r="E51" i="10" s="1"/>
  <c r="K89" i="10" s="1"/>
  <c r="J18" i="41" s="1"/>
  <c r="R82" i="10"/>
  <c r="S82" i="10" s="1"/>
  <c r="S85" i="10" s="1"/>
  <c r="F51" i="10" s="1"/>
  <c r="L89" i="10" s="1"/>
  <c r="K18" i="41" s="1"/>
  <c r="P82" i="8"/>
  <c r="P85" i="8" s="1"/>
  <c r="E51" i="8" s="1"/>
  <c r="K89" i="8" s="1"/>
  <c r="J17" i="41" s="1"/>
  <c r="R82" i="8"/>
  <c r="S82" i="8" s="1"/>
  <c r="S85" i="8" s="1"/>
  <c r="F51" i="8" s="1"/>
  <c r="L89" i="8" s="1"/>
  <c r="K17" i="41" s="1"/>
  <c r="R82" i="9"/>
  <c r="S82" i="9" s="1"/>
  <c r="S85" i="9" s="1"/>
  <c r="F51" i="9" s="1"/>
  <c r="L89" i="9" s="1"/>
  <c r="K16" i="41" s="1"/>
  <c r="P82" i="9"/>
  <c r="P85" i="9" s="1"/>
  <c r="E51" i="9" s="1"/>
  <c r="K89" i="9" s="1"/>
  <c r="J16" i="41" s="1"/>
  <c r="P82" i="11"/>
  <c r="P85" i="11" s="1"/>
  <c r="E51" i="11" s="1"/>
  <c r="K89" i="11" s="1"/>
  <c r="J15" i="41" s="1"/>
  <c r="R82" i="11"/>
  <c r="S82" i="11" s="1"/>
  <c r="S85" i="11" s="1"/>
  <c r="F51" i="11" s="1"/>
  <c r="L89" i="11" s="1"/>
  <c r="K15" i="41" s="1"/>
  <c r="R82" i="12"/>
  <c r="S82" i="12" s="1"/>
  <c r="S85" i="12" s="1"/>
  <c r="F51" i="12" s="1"/>
  <c r="L89" i="12" s="1"/>
  <c r="K14" i="41" s="1"/>
  <c r="P82" i="12"/>
  <c r="P85" i="12" s="1"/>
  <c r="E51" i="12" s="1"/>
  <c r="K89" i="12" s="1"/>
  <c r="J14" i="41" s="1"/>
  <c r="P82" i="13"/>
  <c r="P85" i="13" s="1"/>
  <c r="E51" i="13" s="1"/>
  <c r="K89" i="13" s="1"/>
  <c r="J13" i="41" s="1"/>
  <c r="R82" i="13"/>
  <c r="S82" i="13" s="1"/>
  <c r="S85" i="13" s="1"/>
  <c r="F51" i="13" s="1"/>
  <c r="L89" i="13" s="1"/>
  <c r="K13" i="41" s="1"/>
  <c r="P82" i="7"/>
  <c r="P85" i="7" s="1"/>
  <c r="E51" i="7" s="1"/>
  <c r="K89" i="7" s="1"/>
  <c r="J12" i="41" s="1"/>
  <c r="R82" i="7"/>
  <c r="S82" i="7" s="1"/>
  <c r="S85" i="7" s="1"/>
  <c r="F51" i="7" s="1"/>
  <c r="L89" i="7" s="1"/>
  <c r="K12" i="41" s="1"/>
  <c r="P82" i="6"/>
  <c r="P85" i="6" s="1"/>
  <c r="E51" i="6" s="1"/>
  <c r="K89" i="6" s="1"/>
  <c r="J11" i="41" s="1"/>
  <c r="R82" i="6"/>
  <c r="S82" i="6" s="1"/>
  <c r="S85" i="6" s="1"/>
  <c r="F51" i="6" s="1"/>
  <c r="L89" i="6" s="1"/>
  <c r="K11" i="41" s="1"/>
  <c r="O82" i="5"/>
  <c r="P81" i="5"/>
  <c r="R81" i="5"/>
  <c r="S81" i="5" s="1"/>
  <c r="P82" i="4"/>
  <c r="P85" i="4" s="1"/>
  <c r="E51" i="4" s="1"/>
  <c r="K89" i="4" s="1"/>
  <c r="J9" i="41" s="1"/>
  <c r="R82" i="4"/>
  <c r="S82" i="4" s="1"/>
  <c r="S85" i="4" s="1"/>
  <c r="F51" i="4" s="1"/>
  <c r="L89" i="4" s="1"/>
  <c r="K9" i="41" s="1"/>
  <c r="F22" i="2"/>
  <c r="K22" i="1" s="1"/>
  <c r="G21" i="2" a="1"/>
  <c r="G21" i="2" s="1"/>
  <c r="L21" i="1" s="1"/>
  <c r="M21" i="1"/>
  <c r="E21" i="2" a="1"/>
  <c r="E21" i="2" s="1"/>
  <c r="J21" i="1" s="1"/>
  <c r="H22" i="2"/>
  <c r="L185" i="42"/>
  <c r="O23" i="2"/>
  <c r="F23" i="2" s="1"/>
  <c r="K23" i="1" s="1"/>
  <c r="E22" i="2" a="1"/>
  <c r="E22" i="2" s="1"/>
  <c r="J22" i="1" s="1"/>
  <c r="BN24" i="2"/>
  <c r="BL25" i="2"/>
  <c r="Y24" i="2"/>
  <c r="AA23" i="2"/>
  <c r="BH23" i="2"/>
  <c r="BF24" i="2"/>
  <c r="BT23" i="2"/>
  <c r="BR24" i="2"/>
  <c r="BQ23" i="2"/>
  <c r="AV23" i="2"/>
  <c r="AT24" i="2"/>
  <c r="V26" i="2"/>
  <c r="X25" i="2"/>
  <c r="BO24" i="2"/>
  <c r="DT24" i="2"/>
  <c r="DV24" i="2" s="1"/>
  <c r="AW24" i="2"/>
  <c r="AY24" i="2" s="1"/>
  <c r="DH25" i="2"/>
  <c r="DJ25" i="2" s="1"/>
  <c r="DK24" i="2"/>
  <c r="DM24" i="2" s="1"/>
  <c r="DQ24" i="2"/>
  <c r="DS24" i="2" s="1"/>
  <c r="BU24" i="2"/>
  <c r="BW24" i="2" s="1"/>
  <c r="CA24" i="2"/>
  <c r="CC24" i="2" s="1"/>
  <c r="CP24" i="2"/>
  <c r="CR24" i="2" s="1"/>
  <c r="BI24" i="2"/>
  <c r="BK24" i="2" s="1"/>
  <c r="CM24" i="2"/>
  <c r="CO24" i="2" s="1"/>
  <c r="AZ26" i="2"/>
  <c r="BB26" i="2" s="1"/>
  <c r="CD24" i="2"/>
  <c r="CF24" i="2" s="1"/>
  <c r="CY24" i="2"/>
  <c r="DA24" i="2" s="1"/>
  <c r="AQ28" i="2"/>
  <c r="AS28" i="2" s="1"/>
  <c r="BP24" i="2"/>
  <c r="DB24" i="2"/>
  <c r="DD24" i="2" s="1"/>
  <c r="CJ25" i="2"/>
  <c r="CL25" i="2" s="1"/>
  <c r="CS24" i="2"/>
  <c r="CU24" i="2" s="1"/>
  <c r="CV24" i="2"/>
  <c r="CX24" i="2" s="1"/>
  <c r="BC24" i="2"/>
  <c r="BE24" i="2" s="1"/>
  <c r="BX24" i="2"/>
  <c r="BZ24" i="2" s="1"/>
  <c r="M24" i="2"/>
  <c r="DE24" i="2"/>
  <c r="DG24" i="2" s="1"/>
  <c r="CG24" i="2"/>
  <c r="CI24" i="2" s="1"/>
  <c r="R82" i="5" l="1"/>
  <c r="S82" i="5" s="1"/>
  <c r="S85" i="5" s="1"/>
  <c r="F51" i="5" s="1"/>
  <c r="L89" i="5" s="1"/>
  <c r="K10" i="41" s="1"/>
  <c r="P82" i="5"/>
  <c r="P85" i="5" s="1"/>
  <c r="E51" i="5" s="1"/>
  <c r="K89" i="5" s="1"/>
  <c r="J10" i="41" s="1"/>
  <c r="G22" i="2" a="1"/>
  <c r="G22" i="2" s="1"/>
  <c r="L22" i="1" s="1"/>
  <c r="M22" i="1"/>
  <c r="E23" i="2" a="1"/>
  <c r="E23" i="2" s="1"/>
  <c r="J23" i="1" s="1"/>
  <c r="O24" i="2"/>
  <c r="H23" i="2"/>
  <c r="BQ24" i="2"/>
  <c r="V27" i="2"/>
  <c r="X26" i="2"/>
  <c r="AV24" i="2"/>
  <c r="AT25" i="2"/>
  <c r="Y25" i="2"/>
  <c r="AA24" i="2"/>
  <c r="BN25" i="2"/>
  <c r="BL26" i="2"/>
  <c r="BH24" i="2"/>
  <c r="BF25" i="2"/>
  <c r="BT24" i="2"/>
  <c r="BR25" i="2"/>
  <c r="DE25" i="2"/>
  <c r="DG25" i="2" s="1"/>
  <c r="DB25" i="2"/>
  <c r="DD25" i="2" s="1"/>
  <c r="CM25" i="2"/>
  <c r="CO25" i="2" s="1"/>
  <c r="CA25" i="2"/>
  <c r="CC25" i="2" s="1"/>
  <c r="DH26" i="2"/>
  <c r="DJ26" i="2" s="1"/>
  <c r="BU25" i="2"/>
  <c r="BW25" i="2" s="1"/>
  <c r="AW25" i="2"/>
  <c r="AY25" i="2" s="1"/>
  <c r="BX25" i="2"/>
  <c r="BZ25" i="2" s="1"/>
  <c r="CS25" i="2"/>
  <c r="CU25" i="2" s="1"/>
  <c r="AQ29" i="2"/>
  <c r="AS29" i="2" s="1"/>
  <c r="AZ27" i="2"/>
  <c r="BB27" i="2" s="1"/>
  <c r="BI25" i="2"/>
  <c r="BK25" i="2" s="1"/>
  <c r="DQ25" i="2"/>
  <c r="DS25" i="2" s="1"/>
  <c r="DT25" i="2"/>
  <c r="DV25" i="2" s="1"/>
  <c r="CV25" i="2"/>
  <c r="CX25" i="2" s="1"/>
  <c r="M25" i="2"/>
  <c r="BP25" i="2"/>
  <c r="CD25" i="2"/>
  <c r="CF25" i="2" s="1"/>
  <c r="CG25" i="2"/>
  <c r="CI25" i="2" s="1"/>
  <c r="BC25" i="2"/>
  <c r="BE25" i="2" s="1"/>
  <c r="CJ26" i="2"/>
  <c r="CL26" i="2" s="1"/>
  <c r="CY25" i="2"/>
  <c r="DA25" i="2" s="1"/>
  <c r="CP25" i="2"/>
  <c r="CR25" i="2" s="1"/>
  <c r="DK25" i="2"/>
  <c r="DM25" i="2" s="1"/>
  <c r="BO25" i="2"/>
  <c r="BQ25" i="2" s="1"/>
  <c r="G23" i="2" l="1" a="1"/>
  <c r="G23" i="2" s="1"/>
  <c r="L23" i="1" s="1"/>
  <c r="M23" i="1"/>
  <c r="F24" i="2"/>
  <c r="K24" i="1" s="1"/>
  <c r="H24" i="2"/>
  <c r="O25" i="2"/>
  <c r="F25" i="2" s="1"/>
  <c r="K25" i="1" s="1"/>
  <c r="BN26" i="2"/>
  <c r="BL27" i="2"/>
  <c r="BT25" i="2"/>
  <c r="BR26" i="2"/>
  <c r="Y26" i="2"/>
  <c r="AA25" i="2"/>
  <c r="AV25" i="2"/>
  <c r="AT26" i="2"/>
  <c r="BH25" i="2"/>
  <c r="BF26" i="2"/>
  <c r="V28" i="2"/>
  <c r="X27" i="2"/>
  <c r="BP26" i="2"/>
  <c r="CJ27" i="2"/>
  <c r="CL27" i="2" s="1"/>
  <c r="DT26" i="2"/>
  <c r="DV26" i="2" s="1"/>
  <c r="CP26" i="2"/>
  <c r="CR26" i="2" s="1"/>
  <c r="BC26" i="2"/>
  <c r="BE26" i="2" s="1"/>
  <c r="M26" i="2"/>
  <c r="DQ26" i="2"/>
  <c r="DS26" i="2" s="1"/>
  <c r="CS26" i="2"/>
  <c r="CU26" i="2" s="1"/>
  <c r="DH27" i="2"/>
  <c r="DJ27" i="2" s="1"/>
  <c r="BU26" i="2"/>
  <c r="BW26" i="2" s="1"/>
  <c r="DB26" i="2"/>
  <c r="DD26" i="2" s="1"/>
  <c r="DK26" i="2"/>
  <c r="DM26" i="2" s="1"/>
  <c r="CG26" i="2"/>
  <c r="CI26" i="2" s="1"/>
  <c r="BI26" i="2"/>
  <c r="BK26" i="2" s="1"/>
  <c r="BX26" i="2"/>
  <c r="BZ26" i="2" s="1"/>
  <c r="CA26" i="2"/>
  <c r="CC26" i="2" s="1"/>
  <c r="AQ30" i="2"/>
  <c r="AS30" i="2" s="1"/>
  <c r="BO26" i="2"/>
  <c r="CY26" i="2"/>
  <c r="DA26" i="2" s="1"/>
  <c r="CD26" i="2"/>
  <c r="CF26" i="2" s="1"/>
  <c r="CV26" i="2"/>
  <c r="CX26" i="2" s="1"/>
  <c r="AZ28" i="2"/>
  <c r="BB28" i="2" s="1"/>
  <c r="AW26" i="2"/>
  <c r="AY26" i="2" s="1"/>
  <c r="CM26" i="2"/>
  <c r="CO26" i="2" s="1"/>
  <c r="DE26" i="2"/>
  <c r="DG26" i="2" s="1"/>
  <c r="G24" i="2" l="1" a="1"/>
  <c r="G24" i="2" s="1"/>
  <c r="L24" i="1" s="1"/>
  <c r="M24" i="1"/>
  <c r="E24" i="2" a="1"/>
  <c r="E24" i="2" s="1"/>
  <c r="J24" i="1" s="1"/>
  <c r="H25" i="2"/>
  <c r="O26" i="2"/>
  <c r="E25" i="2" a="1"/>
  <c r="E25" i="2" s="1"/>
  <c r="J25" i="1" s="1"/>
  <c r="Y27" i="2"/>
  <c r="AA26" i="2"/>
  <c r="BT26" i="2"/>
  <c r="BR27" i="2"/>
  <c r="V29" i="2"/>
  <c r="X28" i="2"/>
  <c r="BQ26" i="2"/>
  <c r="BH26" i="2"/>
  <c r="BF27" i="2"/>
  <c r="BN27" i="2"/>
  <c r="BL28" i="2"/>
  <c r="AV26" i="2"/>
  <c r="AT27" i="2"/>
  <c r="CM27" i="2"/>
  <c r="CO27" i="2" s="1"/>
  <c r="CD27" i="2"/>
  <c r="CF27" i="2" s="1"/>
  <c r="AQ31" i="2"/>
  <c r="AS31" i="2" s="1"/>
  <c r="BI27" i="2"/>
  <c r="BK27" i="2" s="1"/>
  <c r="DK27" i="2"/>
  <c r="DM27" i="2" s="1"/>
  <c r="CS27" i="2"/>
  <c r="CU27" i="2" s="1"/>
  <c r="CP27" i="2"/>
  <c r="CR27" i="2" s="1"/>
  <c r="AW27" i="2"/>
  <c r="AY27" i="2" s="1"/>
  <c r="CY27" i="2"/>
  <c r="DA27" i="2" s="1"/>
  <c r="CA27" i="2"/>
  <c r="CC27" i="2" s="1"/>
  <c r="DB27" i="2"/>
  <c r="DD27" i="2" s="1"/>
  <c r="DQ27" i="2"/>
  <c r="DS27" i="2" s="1"/>
  <c r="DT27" i="2"/>
  <c r="DV27" i="2" s="1"/>
  <c r="AZ29" i="2"/>
  <c r="BB29" i="2" s="1"/>
  <c r="BO27" i="2"/>
  <c r="CG27" i="2"/>
  <c r="CI27" i="2" s="1"/>
  <c r="BU27" i="2"/>
  <c r="BW27" i="2" s="1"/>
  <c r="M27" i="2"/>
  <c r="CJ28" i="2"/>
  <c r="CL28" i="2" s="1"/>
  <c r="DE27" i="2"/>
  <c r="DG27" i="2" s="1"/>
  <c r="CV27" i="2"/>
  <c r="CX27" i="2" s="1"/>
  <c r="BX27" i="2"/>
  <c r="BZ27" i="2" s="1"/>
  <c r="DH28" i="2"/>
  <c r="DJ28" i="2" s="1"/>
  <c r="BC27" i="2"/>
  <c r="BE27" i="2" s="1"/>
  <c r="BP27" i="2"/>
  <c r="F26" i="2" l="1"/>
  <c r="K26" i="1" s="1"/>
  <c r="G25" i="2" a="1"/>
  <c r="G25" i="2" s="1"/>
  <c r="L25" i="1" s="1"/>
  <c r="M25" i="1"/>
  <c r="H26" i="2"/>
  <c r="BQ27" i="2"/>
  <c r="O27" i="2"/>
  <c r="E26" i="2" a="1"/>
  <c r="E26" i="2" s="1"/>
  <c r="J26" i="1" s="1"/>
  <c r="V30" i="2"/>
  <c r="X29" i="2"/>
  <c r="BN28" i="2"/>
  <c r="BL29" i="2"/>
  <c r="BT27" i="2"/>
  <c r="BR28" i="2"/>
  <c r="BH27" i="2"/>
  <c r="BF28" i="2"/>
  <c r="AV27" i="2"/>
  <c r="AT28" i="2"/>
  <c r="Y28" i="2"/>
  <c r="AA27" i="2"/>
  <c r="BC28" i="2"/>
  <c r="BE28" i="2" s="1"/>
  <c r="M28" i="2"/>
  <c r="BI28" i="2"/>
  <c r="BK28" i="2" s="1"/>
  <c r="DH29" i="2"/>
  <c r="DJ29" i="2" s="1"/>
  <c r="CV28" i="2"/>
  <c r="CX28" i="2" s="1"/>
  <c r="BU28" i="2"/>
  <c r="BW28" i="2" s="1"/>
  <c r="AZ30" i="2"/>
  <c r="BB30" i="2" s="1"/>
  <c r="AQ32" i="2"/>
  <c r="AS32" i="2" s="1"/>
  <c r="DB28" i="2"/>
  <c r="DD28" i="2" s="1"/>
  <c r="BO28" i="2"/>
  <c r="CP28" i="2"/>
  <c r="CR28" i="2" s="1"/>
  <c r="DE28" i="2"/>
  <c r="DG28" i="2" s="1"/>
  <c r="CG28" i="2"/>
  <c r="CI28" i="2" s="1"/>
  <c r="DT28" i="2"/>
  <c r="DV28" i="2" s="1"/>
  <c r="CA28" i="2"/>
  <c r="CC28" i="2" s="1"/>
  <c r="CS28" i="2"/>
  <c r="CU28" i="2" s="1"/>
  <c r="CD28" i="2"/>
  <c r="CF28" i="2" s="1"/>
  <c r="AW28" i="2"/>
  <c r="AY28" i="2" s="1"/>
  <c r="BP28" i="2"/>
  <c r="BX28" i="2"/>
  <c r="BZ28" i="2" s="1"/>
  <c r="CJ29" i="2"/>
  <c r="CL29" i="2" s="1"/>
  <c r="DQ28" i="2"/>
  <c r="DS28" i="2" s="1"/>
  <c r="CY28" i="2"/>
  <c r="DA28" i="2" s="1"/>
  <c r="DK28" i="2"/>
  <c r="DM28" i="2" s="1"/>
  <c r="CM28" i="2"/>
  <c r="CO28" i="2" s="1"/>
  <c r="G26" i="2" l="1" a="1"/>
  <c r="G26" i="2" s="1"/>
  <c r="L26" i="1" s="1"/>
  <c r="M26" i="1"/>
  <c r="F27" i="2"/>
  <c r="K27" i="1" s="1"/>
  <c r="H27" i="2"/>
  <c r="E27" i="2" a="1"/>
  <c r="E27" i="2" s="1"/>
  <c r="J27" i="1" s="1"/>
  <c r="BQ28" i="2"/>
  <c r="O28" i="2"/>
  <c r="BT28" i="2"/>
  <c r="BR29" i="2"/>
  <c r="Y29" i="2"/>
  <c r="AA28" i="2"/>
  <c r="BN29" i="2"/>
  <c r="BL30" i="2"/>
  <c r="AV28" i="2"/>
  <c r="AT29" i="2"/>
  <c r="BH28" i="2"/>
  <c r="BF29" i="2"/>
  <c r="V31" i="2"/>
  <c r="X30" i="2"/>
  <c r="DK29" i="2"/>
  <c r="DM29" i="2" s="1"/>
  <c r="CJ30" i="2"/>
  <c r="CL30" i="2" s="1"/>
  <c r="DT29" i="2"/>
  <c r="DV29" i="2" s="1"/>
  <c r="CP29" i="2"/>
  <c r="CR29" i="2" s="1"/>
  <c r="AQ33" i="2"/>
  <c r="AS33" i="2" s="1"/>
  <c r="DH30" i="2"/>
  <c r="DJ30" i="2" s="1"/>
  <c r="CD29" i="2"/>
  <c r="CF29" i="2" s="1"/>
  <c r="AZ31" i="2"/>
  <c r="BB31" i="2" s="1"/>
  <c r="BP29" i="2"/>
  <c r="DE29" i="2"/>
  <c r="DG29" i="2" s="1"/>
  <c r="BU29" i="2"/>
  <c r="BW29" i="2" s="1"/>
  <c r="CY29" i="2"/>
  <c r="DA29" i="2" s="1"/>
  <c r="BX29" i="2"/>
  <c r="BZ29" i="2" s="1"/>
  <c r="CG29" i="2"/>
  <c r="CI29" i="2" s="1"/>
  <c r="BO29" i="2"/>
  <c r="BI29" i="2"/>
  <c r="BK29" i="2" s="1"/>
  <c r="DQ29" i="2"/>
  <c r="DS29" i="2" s="1"/>
  <c r="CS29" i="2"/>
  <c r="CU29" i="2" s="1"/>
  <c r="M29" i="2"/>
  <c r="CM29" i="2"/>
  <c r="CO29" i="2" s="1"/>
  <c r="AW29" i="2"/>
  <c r="AY29" i="2" s="1"/>
  <c r="CA29" i="2"/>
  <c r="CC29" i="2" s="1"/>
  <c r="DB29" i="2"/>
  <c r="DD29" i="2" s="1"/>
  <c r="CV29" i="2"/>
  <c r="CX29" i="2" s="1"/>
  <c r="BC29" i="2"/>
  <c r="BE29" i="2" s="1"/>
  <c r="F28" i="2" l="1"/>
  <c r="K28" i="1" s="1"/>
  <c r="G27" i="2" a="1"/>
  <c r="G27" i="2" s="1"/>
  <c r="L27" i="1" s="1"/>
  <c r="M27" i="1"/>
  <c r="E28" i="2" a="1"/>
  <c r="E28" i="2" s="1"/>
  <c r="J28" i="1" s="1"/>
  <c r="H28" i="2"/>
  <c r="O29" i="2"/>
  <c r="F29" i="2" s="1"/>
  <c r="K29" i="1" s="1"/>
  <c r="V32" i="2"/>
  <c r="X31" i="2"/>
  <c r="Y30" i="2"/>
  <c r="AA29" i="2"/>
  <c r="BQ29" i="2"/>
  <c r="BH29" i="2"/>
  <c r="BF30" i="2"/>
  <c r="BT29" i="2"/>
  <c r="BR30" i="2"/>
  <c r="BN30" i="2"/>
  <c r="BL31" i="2"/>
  <c r="AV29" i="2"/>
  <c r="AT30" i="2"/>
  <c r="AW30" i="2"/>
  <c r="AY30" i="2" s="1"/>
  <c r="BO30" i="2"/>
  <c r="CG30" i="2"/>
  <c r="CI30" i="2" s="1"/>
  <c r="CM30" i="2"/>
  <c r="CO30" i="2" s="1"/>
  <c r="DQ30" i="2"/>
  <c r="DS30" i="2" s="1"/>
  <c r="BX30" i="2"/>
  <c r="BZ30" i="2" s="1"/>
  <c r="BP30" i="2"/>
  <c r="AQ34" i="2"/>
  <c r="AS34" i="2" s="1"/>
  <c r="CJ31" i="2"/>
  <c r="CL31" i="2" s="1"/>
  <c r="CV30" i="2"/>
  <c r="CX30" i="2" s="1"/>
  <c r="CD30" i="2"/>
  <c r="CF30" i="2" s="1"/>
  <c r="CS30" i="2"/>
  <c r="CU30" i="2" s="1"/>
  <c r="BU30" i="2"/>
  <c r="BW30" i="2" s="1"/>
  <c r="DT30" i="2"/>
  <c r="DV30" i="2" s="1"/>
  <c r="DB30" i="2"/>
  <c r="DD30" i="2" s="1"/>
  <c r="DE30" i="2"/>
  <c r="DG30" i="2" s="1"/>
  <c r="DH31" i="2"/>
  <c r="DJ31" i="2" s="1"/>
  <c r="BC30" i="2"/>
  <c r="BE30" i="2" s="1"/>
  <c r="CA30" i="2"/>
  <c r="CC30" i="2" s="1"/>
  <c r="M30" i="2"/>
  <c r="BI30" i="2"/>
  <c r="BK30" i="2" s="1"/>
  <c r="CY30" i="2"/>
  <c r="DA30" i="2" s="1"/>
  <c r="AZ32" i="2"/>
  <c r="BB32" i="2" s="1"/>
  <c r="CP30" i="2"/>
  <c r="CR30" i="2" s="1"/>
  <c r="DK30" i="2"/>
  <c r="DM30" i="2" s="1"/>
  <c r="G28" i="2" l="1" a="1"/>
  <c r="G28" i="2" s="1"/>
  <c r="L28" i="1" s="1"/>
  <c r="M28" i="1"/>
  <c r="H29" i="2"/>
  <c r="BQ30" i="2"/>
  <c r="O30" i="2"/>
  <c r="E29" i="2" a="1"/>
  <c r="E29" i="2" s="1"/>
  <c r="J29" i="1" s="1"/>
  <c r="AV30" i="2"/>
  <c r="AT31" i="2"/>
  <c r="Y31" i="2"/>
  <c r="AA30" i="2"/>
  <c r="BT30" i="2"/>
  <c r="BR31" i="2"/>
  <c r="BH30" i="2"/>
  <c r="BF31" i="2"/>
  <c r="BN31" i="2"/>
  <c r="BL32" i="2"/>
  <c r="V33" i="2"/>
  <c r="X32" i="2"/>
  <c r="M31" i="2"/>
  <c r="BP31" i="2"/>
  <c r="BU31" i="2"/>
  <c r="BW31" i="2" s="1"/>
  <c r="CA31" i="2"/>
  <c r="CC31" i="2" s="1"/>
  <c r="CG31" i="2"/>
  <c r="CI31" i="2" s="1"/>
  <c r="CY31" i="2"/>
  <c r="DA31" i="2" s="1"/>
  <c r="BC31" i="2"/>
  <c r="BE31" i="2" s="1"/>
  <c r="CJ32" i="2"/>
  <c r="CL32" i="2" s="1"/>
  <c r="BO31" i="2"/>
  <c r="CP31" i="2"/>
  <c r="CR31" i="2" s="1"/>
  <c r="DE31" i="2"/>
  <c r="DG31" i="2" s="1"/>
  <c r="CD31" i="2"/>
  <c r="CF31" i="2" s="1"/>
  <c r="AZ33" i="2"/>
  <c r="BB33" i="2" s="1"/>
  <c r="CV31" i="2"/>
  <c r="CX31" i="2" s="1"/>
  <c r="BX31" i="2"/>
  <c r="BZ31" i="2" s="1"/>
  <c r="DB31" i="2"/>
  <c r="DD31" i="2" s="1"/>
  <c r="DQ31" i="2"/>
  <c r="DS31" i="2" s="1"/>
  <c r="DK31" i="2"/>
  <c r="DM31" i="2" s="1"/>
  <c r="BI31" i="2"/>
  <c r="BK31" i="2" s="1"/>
  <c r="DH32" i="2"/>
  <c r="DJ32" i="2" s="1"/>
  <c r="DT31" i="2"/>
  <c r="DV31" i="2" s="1"/>
  <c r="CS31" i="2"/>
  <c r="CU31" i="2" s="1"/>
  <c r="AQ35" i="2"/>
  <c r="AS35" i="2" s="1"/>
  <c r="CM31" i="2"/>
  <c r="CO31" i="2" s="1"/>
  <c r="AW31" i="2"/>
  <c r="AY31" i="2" s="1"/>
  <c r="F30" i="2" l="1"/>
  <c r="G29" i="2" a="1"/>
  <c r="G29" i="2" s="1"/>
  <c r="L29" i="1" s="1"/>
  <c r="M29" i="1"/>
  <c r="H30" i="2"/>
  <c r="BQ31" i="2"/>
  <c r="O31" i="2"/>
  <c r="E30" i="2" a="1"/>
  <c r="E30" i="2" s="1"/>
  <c r="BT31" i="2"/>
  <c r="BR32" i="2"/>
  <c r="V34" i="2"/>
  <c r="X33" i="2"/>
  <c r="Y32" i="2"/>
  <c r="AA31" i="2"/>
  <c r="BH31" i="2"/>
  <c r="BF32" i="2"/>
  <c r="BN32" i="2"/>
  <c r="BL33" i="2"/>
  <c r="AV31" i="2"/>
  <c r="AT32" i="2"/>
  <c r="CM32" i="2"/>
  <c r="CO32" i="2" s="1"/>
  <c r="CY32" i="2"/>
  <c r="DA32" i="2" s="1"/>
  <c r="BI32" i="2"/>
  <c r="BK32" i="2" s="1"/>
  <c r="CD32" i="2"/>
  <c r="CF32" i="2" s="1"/>
  <c r="CJ33" i="2"/>
  <c r="CL33" i="2" s="1"/>
  <c r="CG32" i="2"/>
  <c r="CI32" i="2" s="1"/>
  <c r="BU32" i="2"/>
  <c r="BW32" i="2" s="1"/>
  <c r="DB32" i="2"/>
  <c r="DD32" i="2" s="1"/>
  <c r="AZ34" i="2"/>
  <c r="BB34" i="2" s="1"/>
  <c r="BX32" i="2"/>
  <c r="BZ32" i="2" s="1"/>
  <c r="CS32" i="2"/>
  <c r="CU32" i="2" s="1"/>
  <c r="DK32" i="2"/>
  <c r="DM32" i="2" s="1"/>
  <c r="CV32" i="2"/>
  <c r="CX32" i="2" s="1"/>
  <c r="DE32" i="2"/>
  <c r="DG32" i="2" s="1"/>
  <c r="BP32" i="2"/>
  <c r="AQ36" i="2"/>
  <c r="AS36" i="2" s="1"/>
  <c r="DH33" i="2"/>
  <c r="DJ33" i="2" s="1"/>
  <c r="BO32" i="2"/>
  <c r="AW32" i="2"/>
  <c r="AY32" i="2" s="1"/>
  <c r="DT32" i="2"/>
  <c r="DV32" i="2" s="1"/>
  <c r="DQ32" i="2"/>
  <c r="DS32" i="2" s="1"/>
  <c r="CP32" i="2"/>
  <c r="CR32" i="2" s="1"/>
  <c r="BC32" i="2"/>
  <c r="BE32" i="2" s="1"/>
  <c r="CA32" i="2"/>
  <c r="CC32" i="2" s="1"/>
  <c r="M32" i="2"/>
  <c r="F31" i="2" l="1"/>
  <c r="G30" i="2" a="1"/>
  <c r="G30" i="2" s="1"/>
  <c r="H31" i="2"/>
  <c r="O32" i="2"/>
  <c r="E31" i="2" a="1"/>
  <c r="E31" i="2" s="1"/>
  <c r="AV32" i="2"/>
  <c r="AT33" i="2"/>
  <c r="V35" i="2"/>
  <c r="X34" i="2"/>
  <c r="Y33" i="2"/>
  <c r="AA32" i="2"/>
  <c r="BN33" i="2"/>
  <c r="BL34" i="2"/>
  <c r="BQ32" i="2"/>
  <c r="BT32" i="2"/>
  <c r="BR33" i="2"/>
  <c r="BH32" i="2"/>
  <c r="BF33" i="2"/>
  <c r="CA33" i="2"/>
  <c r="CC33" i="2" s="1"/>
  <c r="DB33" i="2"/>
  <c r="DD33" i="2" s="1"/>
  <c r="DQ33" i="2"/>
  <c r="DS33" i="2" s="1"/>
  <c r="DK33" i="2"/>
  <c r="DM33" i="2" s="1"/>
  <c r="DT33" i="2"/>
  <c r="DV33" i="2" s="1"/>
  <c r="BU33" i="2"/>
  <c r="BW33" i="2" s="1"/>
  <c r="CP33" i="2"/>
  <c r="CR33" i="2" s="1"/>
  <c r="AW33" i="2"/>
  <c r="AY33" i="2" s="1"/>
  <c r="DE33" i="2"/>
  <c r="DG33" i="2" s="1"/>
  <c r="BX33" i="2"/>
  <c r="BZ33" i="2" s="1"/>
  <c r="CG33" i="2"/>
  <c r="CI33" i="2" s="1"/>
  <c r="CY33" i="2"/>
  <c r="DA33" i="2" s="1"/>
  <c r="CD33" i="2"/>
  <c r="CF33" i="2" s="1"/>
  <c r="AQ37" i="2"/>
  <c r="AS37" i="2" s="1"/>
  <c r="BI33" i="2"/>
  <c r="BK33" i="2" s="1"/>
  <c r="DH34" i="2"/>
  <c r="DJ34" i="2" s="1"/>
  <c r="BC33" i="2"/>
  <c r="BE33" i="2" s="1"/>
  <c r="CS33" i="2"/>
  <c r="CU33" i="2" s="1"/>
  <c r="M33" i="2"/>
  <c r="BO33" i="2"/>
  <c r="BP33" i="2"/>
  <c r="CV33" i="2"/>
  <c r="CX33" i="2" s="1"/>
  <c r="AZ35" i="2"/>
  <c r="BB35" i="2" s="1"/>
  <c r="CJ34" i="2"/>
  <c r="CL34" i="2" s="1"/>
  <c r="CM33" i="2"/>
  <c r="CO33" i="2" s="1"/>
  <c r="F32" i="2" l="1"/>
  <c r="G31" i="2" a="1"/>
  <c r="G31" i="2" s="1"/>
  <c r="H32" i="2"/>
  <c r="O33" i="2"/>
  <c r="BN34" i="2"/>
  <c r="BL35" i="2"/>
  <c r="AV33" i="2"/>
  <c r="AT34" i="2"/>
  <c r="BQ33" i="2"/>
  <c r="BH33" i="2"/>
  <c r="BF34" i="2"/>
  <c r="Y34" i="2"/>
  <c r="AA33" i="2"/>
  <c r="BT33" i="2"/>
  <c r="BR34" i="2"/>
  <c r="V36" i="2"/>
  <c r="X35" i="2"/>
  <c r="CJ35" i="2"/>
  <c r="CL35" i="2" s="1"/>
  <c r="CD34" i="2"/>
  <c r="CF34" i="2" s="1"/>
  <c r="DK34" i="2"/>
  <c r="DM34" i="2" s="1"/>
  <c r="DH35" i="2"/>
  <c r="DJ35" i="2" s="1"/>
  <c r="BU34" i="2"/>
  <c r="BW34" i="2" s="1"/>
  <c r="CV34" i="2"/>
  <c r="CX34" i="2" s="1"/>
  <c r="M34" i="2"/>
  <c r="BI34" i="2"/>
  <c r="BK34" i="2" s="1"/>
  <c r="CY34" i="2"/>
  <c r="DA34" i="2" s="1"/>
  <c r="DB34" i="2"/>
  <c r="DD34" i="2" s="1"/>
  <c r="BC34" i="2"/>
  <c r="BE34" i="2" s="1"/>
  <c r="CP34" i="2"/>
  <c r="CR34" i="2" s="1"/>
  <c r="AZ36" i="2"/>
  <c r="BB36" i="2" s="1"/>
  <c r="DQ34" i="2"/>
  <c r="DS34" i="2" s="1"/>
  <c r="BO34" i="2"/>
  <c r="BX34" i="2"/>
  <c r="BZ34" i="2" s="1"/>
  <c r="DE34" i="2"/>
  <c r="DG34" i="2" s="1"/>
  <c r="CM34" i="2"/>
  <c r="CO34" i="2" s="1"/>
  <c r="BP34" i="2"/>
  <c r="CS34" i="2"/>
  <c r="CU34" i="2" s="1"/>
  <c r="AQ38" i="2"/>
  <c r="AS38" i="2" s="1"/>
  <c r="CG34" i="2"/>
  <c r="CI34" i="2" s="1"/>
  <c r="AW34" i="2"/>
  <c r="AY34" i="2" s="1"/>
  <c r="DT34" i="2"/>
  <c r="DV34" i="2" s="1"/>
  <c r="CA34" i="2"/>
  <c r="CC34" i="2" s="1"/>
  <c r="F33" i="2" l="1"/>
  <c r="E32" i="2" a="1"/>
  <c r="E32" i="2" s="1"/>
  <c r="G32" i="2" a="1"/>
  <c r="G32" i="2" s="1"/>
  <c r="BQ34" i="2"/>
  <c r="H33" i="2"/>
  <c r="O34" i="2"/>
  <c r="F34" i="2" s="1"/>
  <c r="E33" i="2" a="1"/>
  <c r="E33" i="2" s="1"/>
  <c r="Y35" i="2"/>
  <c r="AA34" i="2"/>
  <c r="V37" i="2"/>
  <c r="X36" i="2"/>
  <c r="BT34" i="2"/>
  <c r="BR35" i="2"/>
  <c r="AV34" i="2"/>
  <c r="AT35" i="2"/>
  <c r="BN35" i="2"/>
  <c r="BL36" i="2"/>
  <c r="BH34" i="2"/>
  <c r="BF35" i="2"/>
  <c r="CS35" i="2"/>
  <c r="CU35" i="2" s="1"/>
  <c r="DB35" i="2"/>
  <c r="DD35" i="2" s="1"/>
  <c r="DH36" i="2"/>
  <c r="DJ36" i="2" s="1"/>
  <c r="BX35" i="2"/>
  <c r="BZ35" i="2" s="1"/>
  <c r="DT35" i="2"/>
  <c r="DV35" i="2" s="1"/>
  <c r="BI35" i="2"/>
  <c r="BK35" i="2" s="1"/>
  <c r="BP35" i="2"/>
  <c r="M35" i="2"/>
  <c r="CG35" i="2"/>
  <c r="CI35" i="2" s="1"/>
  <c r="CM35" i="2"/>
  <c r="CO35" i="2" s="1"/>
  <c r="BO35" i="2"/>
  <c r="CP35" i="2"/>
  <c r="CR35" i="2" s="1"/>
  <c r="CV35" i="2"/>
  <c r="CX35" i="2" s="1"/>
  <c r="CD35" i="2"/>
  <c r="CF35" i="2" s="1"/>
  <c r="DK35" i="2"/>
  <c r="DM35" i="2" s="1"/>
  <c r="AW35" i="2"/>
  <c r="AY35" i="2" s="1"/>
  <c r="AZ37" i="2"/>
  <c r="BB37" i="2" s="1"/>
  <c r="CA35" i="2"/>
  <c r="CC35" i="2" s="1"/>
  <c r="AQ39" i="2"/>
  <c r="AS39" i="2" s="1"/>
  <c r="DE35" i="2"/>
  <c r="DG35" i="2" s="1"/>
  <c r="DQ35" i="2"/>
  <c r="DS35" i="2" s="1"/>
  <c r="BC35" i="2"/>
  <c r="BE35" i="2" s="1"/>
  <c r="CY35" i="2"/>
  <c r="DA35" i="2" s="1"/>
  <c r="BU35" i="2"/>
  <c r="BW35" i="2" s="1"/>
  <c r="CJ36" i="2"/>
  <c r="CL36" i="2" s="1"/>
  <c r="G33" i="2" l="1" a="1"/>
  <c r="G33" i="2" s="1"/>
  <c r="E34" i="2" a="1"/>
  <c r="E34" i="2" s="1"/>
  <c r="O35" i="2"/>
  <c r="H34" i="2"/>
  <c r="BH35" i="2"/>
  <c r="BF36" i="2"/>
  <c r="AV35" i="2"/>
  <c r="AT36" i="2"/>
  <c r="BN36" i="2"/>
  <c r="BL37" i="2"/>
  <c r="V38" i="2"/>
  <c r="X37" i="2"/>
  <c r="BT35" i="2"/>
  <c r="BR36" i="2"/>
  <c r="BQ35" i="2"/>
  <c r="Y36" i="2"/>
  <c r="AA35" i="2"/>
  <c r="BU36" i="2"/>
  <c r="BW36" i="2" s="1"/>
  <c r="BP36" i="2"/>
  <c r="CD36" i="2"/>
  <c r="CF36" i="2" s="1"/>
  <c r="CY36" i="2"/>
  <c r="DA36" i="2" s="1"/>
  <c r="CM36" i="2"/>
  <c r="CO36" i="2" s="1"/>
  <c r="BC36" i="2"/>
  <c r="BE36" i="2" s="1"/>
  <c r="CA36" i="2"/>
  <c r="CC36" i="2" s="1"/>
  <c r="DK36" i="2"/>
  <c r="DM36" i="2" s="1"/>
  <c r="CG36" i="2"/>
  <c r="CI36" i="2" s="1"/>
  <c r="DB36" i="2"/>
  <c r="DD36" i="2" s="1"/>
  <c r="DE36" i="2"/>
  <c r="DG36" i="2" s="1"/>
  <c r="BI36" i="2"/>
  <c r="BK36" i="2" s="1"/>
  <c r="AW36" i="2"/>
  <c r="AY36" i="2" s="1"/>
  <c r="BO36" i="2"/>
  <c r="BX36" i="2"/>
  <c r="BZ36" i="2" s="1"/>
  <c r="AQ40" i="2"/>
  <c r="AS40" i="2" s="1"/>
  <c r="CV36" i="2"/>
  <c r="CX36" i="2" s="1"/>
  <c r="DH37" i="2"/>
  <c r="DJ37" i="2" s="1"/>
  <c r="CJ37" i="2"/>
  <c r="CL37" i="2" s="1"/>
  <c r="DQ36" i="2"/>
  <c r="DS36" i="2" s="1"/>
  <c r="AZ38" i="2"/>
  <c r="BB38" i="2" s="1"/>
  <c r="CP36" i="2"/>
  <c r="CR36" i="2" s="1"/>
  <c r="M36" i="2"/>
  <c r="DT36" i="2"/>
  <c r="DV36" i="2" s="1"/>
  <c r="CS36" i="2"/>
  <c r="CU36" i="2" s="1"/>
  <c r="G34" i="2" l="1" a="1"/>
  <c r="G34" i="2" s="1"/>
  <c r="F35" i="2"/>
  <c r="H35" i="2"/>
  <c r="O36" i="2"/>
  <c r="E35" i="2" a="1"/>
  <c r="E35" i="2" s="1"/>
  <c r="V39" i="2"/>
  <c r="X38" i="2"/>
  <c r="Y37" i="2"/>
  <c r="AA36" i="2"/>
  <c r="AV36" i="2"/>
  <c r="AT37" i="2"/>
  <c r="BQ36" i="2"/>
  <c r="BT36" i="2"/>
  <c r="BR37" i="2"/>
  <c r="BH36" i="2"/>
  <c r="BF37" i="2"/>
  <c r="BN37" i="2"/>
  <c r="BL38" i="2"/>
  <c r="DT37" i="2"/>
  <c r="DV37" i="2" s="1"/>
  <c r="CY37" i="2"/>
  <c r="DA37" i="2" s="1"/>
  <c r="AW37" i="2"/>
  <c r="AY37" i="2" s="1"/>
  <c r="CP37" i="2"/>
  <c r="CR37" i="2" s="1"/>
  <c r="CJ38" i="2"/>
  <c r="CL38" i="2" s="1"/>
  <c r="BX37" i="2"/>
  <c r="BZ37" i="2" s="1"/>
  <c r="CG37" i="2"/>
  <c r="CI37" i="2" s="1"/>
  <c r="BC37" i="2"/>
  <c r="BE37" i="2" s="1"/>
  <c r="BP37" i="2"/>
  <c r="CV37" i="2"/>
  <c r="CX37" i="2" s="1"/>
  <c r="DB37" i="2"/>
  <c r="DD37" i="2" s="1"/>
  <c r="DQ37" i="2"/>
  <c r="DS37" i="2" s="1"/>
  <c r="BI37" i="2"/>
  <c r="BK37" i="2" s="1"/>
  <c r="CA37" i="2"/>
  <c r="CC37" i="2" s="1"/>
  <c r="CD37" i="2"/>
  <c r="CF37" i="2" s="1"/>
  <c r="AZ39" i="2"/>
  <c r="BB39" i="2" s="1"/>
  <c r="DK37" i="2"/>
  <c r="DM37" i="2" s="1"/>
  <c r="M37" i="2"/>
  <c r="CS37" i="2"/>
  <c r="CU37" i="2" s="1"/>
  <c r="DH38" i="2"/>
  <c r="DJ38" i="2" s="1"/>
  <c r="BO37" i="2"/>
  <c r="DE37" i="2"/>
  <c r="DG37" i="2" s="1"/>
  <c r="CM37" i="2"/>
  <c r="CO37" i="2" s="1"/>
  <c r="BU37" i="2"/>
  <c r="BW37" i="2" s="1"/>
  <c r="G35" i="2" l="1" a="1"/>
  <c r="G35" i="2" s="1"/>
  <c r="F36" i="2"/>
  <c r="H36" i="2"/>
  <c r="E36" i="2" a="1"/>
  <c r="E36" i="2" s="1"/>
  <c r="O37" i="2"/>
  <c r="AV37" i="2"/>
  <c r="AT38" i="2"/>
  <c r="BH37" i="2"/>
  <c r="BF38" i="2"/>
  <c r="Y38" i="2"/>
  <c r="AA37" i="2"/>
  <c r="BN38" i="2"/>
  <c r="BL39" i="2"/>
  <c r="BQ37" i="2"/>
  <c r="BT37" i="2"/>
  <c r="BR38" i="2"/>
  <c r="V40" i="2"/>
  <c r="X40" i="2" s="1"/>
  <c r="X39" i="2"/>
  <c r="CG38" i="2"/>
  <c r="CI38" i="2" s="1"/>
  <c r="DB38" i="2"/>
  <c r="DD38" i="2" s="1"/>
  <c r="DH39" i="2"/>
  <c r="DJ39" i="2" s="1"/>
  <c r="CV38" i="2"/>
  <c r="CX38" i="2" s="1"/>
  <c r="AW38" i="2"/>
  <c r="AY38" i="2" s="1"/>
  <c r="BI38" i="2"/>
  <c r="BK38" i="2" s="1"/>
  <c r="CY38" i="2"/>
  <c r="DA38" i="2" s="1"/>
  <c r="BU38" i="2"/>
  <c r="BW38" i="2" s="1"/>
  <c r="CD38" i="2"/>
  <c r="CF38" i="2" s="1"/>
  <c r="CP38" i="2"/>
  <c r="CR38" i="2" s="1"/>
  <c r="M38" i="2"/>
  <c r="BO38" i="2"/>
  <c r="CM38" i="2"/>
  <c r="CO38" i="2" s="1"/>
  <c r="CA38" i="2"/>
  <c r="CC38" i="2" s="1"/>
  <c r="DK38" i="2"/>
  <c r="DM38" i="2" s="1"/>
  <c r="BP38" i="2"/>
  <c r="BX38" i="2"/>
  <c r="BZ38" i="2" s="1"/>
  <c r="DE38" i="2"/>
  <c r="DG38" i="2" s="1"/>
  <c r="CS38" i="2"/>
  <c r="CU38" i="2" s="1"/>
  <c r="AZ40" i="2"/>
  <c r="BB40" i="2" s="1"/>
  <c r="DQ38" i="2"/>
  <c r="DS38" i="2" s="1"/>
  <c r="BC38" i="2"/>
  <c r="BE38" i="2" s="1"/>
  <c r="CJ39" i="2"/>
  <c r="CL39" i="2" s="1"/>
  <c r="DT38" i="2"/>
  <c r="DV38" i="2" s="1"/>
  <c r="F37" i="2" l="1"/>
  <c r="G36" i="2" a="1"/>
  <c r="G36" i="2" s="1"/>
  <c r="H37" i="2"/>
  <c r="O38" i="2"/>
  <c r="F38" i="2" s="1"/>
  <c r="BN39" i="2"/>
  <c r="BL40" i="2"/>
  <c r="BN40" i="2" s="1"/>
  <c r="BQ38" i="2"/>
  <c r="Y39" i="2"/>
  <c r="AA38" i="2"/>
  <c r="BT38" i="2"/>
  <c r="BR39" i="2"/>
  <c r="BH38" i="2"/>
  <c r="BF39" i="2"/>
  <c r="AV38" i="2"/>
  <c r="AT39" i="2"/>
  <c r="BU39" i="2"/>
  <c r="BW39" i="2" s="1"/>
  <c r="AW39" i="2"/>
  <c r="AY39" i="2" s="1"/>
  <c r="DB39" i="2"/>
  <c r="DD39" i="2" s="1"/>
  <c r="BP39" i="2"/>
  <c r="DT39" i="2"/>
  <c r="DV39" i="2" s="1"/>
  <c r="CY39" i="2"/>
  <c r="DA39" i="2" s="1"/>
  <c r="CM39" i="2"/>
  <c r="CO39" i="2" s="1"/>
  <c r="DH40" i="2"/>
  <c r="DJ40" i="2" s="1"/>
  <c r="BO39" i="2"/>
  <c r="CJ40" i="2"/>
  <c r="CL40" i="2" s="1"/>
  <c r="CS39" i="2"/>
  <c r="CU39" i="2" s="1"/>
  <c r="DK39" i="2"/>
  <c r="DM39" i="2" s="1"/>
  <c r="M39" i="2"/>
  <c r="CG39" i="2"/>
  <c r="CI39" i="2" s="1"/>
  <c r="DQ39" i="2"/>
  <c r="DS39" i="2" s="1"/>
  <c r="BX39" i="2"/>
  <c r="BZ39" i="2" s="1"/>
  <c r="CD39" i="2"/>
  <c r="CF39" i="2" s="1"/>
  <c r="BC39" i="2"/>
  <c r="BE39" i="2" s="1"/>
  <c r="DE39" i="2"/>
  <c r="DG39" i="2" s="1"/>
  <c r="CA39" i="2"/>
  <c r="CC39" i="2" s="1"/>
  <c r="CP39" i="2"/>
  <c r="CR39" i="2" s="1"/>
  <c r="BI39" i="2"/>
  <c r="BK39" i="2" s="1"/>
  <c r="CV39" i="2"/>
  <c r="CX39" i="2" s="1"/>
  <c r="E37" i="2" l="1" a="1"/>
  <c r="E37" i="2" s="1"/>
  <c r="G37" i="2" a="1"/>
  <c r="G37" i="2" s="1"/>
  <c r="E38" i="2" a="1"/>
  <c r="E38" i="2" s="1"/>
  <c r="O39" i="2"/>
  <c r="F39" i="2" s="1"/>
  <c r="H38" i="2"/>
  <c r="G38" i="2" s="1" a="1"/>
  <c r="G38" i="2" s="1"/>
  <c r="AV39" i="2"/>
  <c r="AT40" i="2"/>
  <c r="AV40" i="2" s="1"/>
  <c r="Y40" i="2"/>
  <c r="AA40" i="2" s="1"/>
  <c r="AA39" i="2"/>
  <c r="BT39" i="2"/>
  <c r="BR40" i="2"/>
  <c r="BT40" i="2" s="1"/>
  <c r="BH39" i="2"/>
  <c r="BF40" i="2"/>
  <c r="BH40" i="2" s="1"/>
  <c r="BQ39" i="2"/>
  <c r="CA40" i="2"/>
  <c r="CC40" i="2" s="1"/>
  <c r="BP40" i="2"/>
  <c r="DK40" i="2"/>
  <c r="DM40" i="2" s="1"/>
  <c r="CV40" i="2"/>
  <c r="CX40" i="2" s="1"/>
  <c r="DQ40" i="2"/>
  <c r="DS40" i="2" s="1"/>
  <c r="CM40" i="2"/>
  <c r="CO40" i="2" s="1"/>
  <c r="DB40" i="2"/>
  <c r="DD40" i="2" s="1"/>
  <c r="BI40" i="2"/>
  <c r="BK40" i="2" s="1"/>
  <c r="BC40" i="2"/>
  <c r="BE40" i="2" s="1"/>
  <c r="CG40" i="2"/>
  <c r="CI40" i="2" s="1"/>
  <c r="CY40" i="2"/>
  <c r="DA40" i="2" s="1"/>
  <c r="AW40" i="2"/>
  <c r="AY40" i="2" s="1"/>
  <c r="BX40" i="2"/>
  <c r="BZ40" i="2" s="1"/>
  <c r="DE40" i="2"/>
  <c r="DG40" i="2" s="1"/>
  <c r="CS40" i="2"/>
  <c r="CU40" i="2" s="1"/>
  <c r="CP40" i="2"/>
  <c r="CR40" i="2" s="1"/>
  <c r="CD40" i="2"/>
  <c r="CF40" i="2" s="1"/>
  <c r="M40" i="2"/>
  <c r="BO40" i="2"/>
  <c r="BQ40" i="2" s="1"/>
  <c r="DT40" i="2"/>
  <c r="DV40" i="2" s="1"/>
  <c r="BU40" i="2"/>
  <c r="BW40" i="2" s="1"/>
  <c r="H40" i="2" l="1"/>
  <c r="E39" i="2" a="1"/>
  <c r="E39" i="2" s="1"/>
  <c r="O40" i="2"/>
  <c r="H39" i="2"/>
  <c r="G39" i="2" l="1" a="1"/>
  <c r="G39" i="2" s="1"/>
  <c r="G40" i="2" a="1"/>
  <c r="G40" i="2" s="1"/>
  <c r="F40" i="2"/>
  <c r="E40" i="2" l="1" a="1"/>
  <c r="E40" i="2" s="1"/>
  <c r="G7" i="3" l="1"/>
  <c r="H7" i="3" s="1"/>
  <c r="E95" i="3"/>
  <c r="E172" i="3" s="1"/>
  <c r="J172" i="3" s="1"/>
  <c r="L172" i="3" s="1"/>
  <c r="N172" i="3" s="1"/>
  <c r="U7" i="3" l="1"/>
  <c r="E265" i="3"/>
  <c r="J265" i="3" s="1"/>
  <c r="L265" i="3" s="1"/>
  <c r="N265" i="3" s="1"/>
  <c r="E219" i="3"/>
  <c r="J219" i="3" s="1"/>
  <c r="L219" i="3" s="1"/>
  <c r="N219" i="3" s="1"/>
  <c r="E156" i="3"/>
  <c r="J156" i="3" s="1"/>
  <c r="L156" i="3" s="1"/>
  <c r="N156" i="3" s="1"/>
  <c r="E100" i="3"/>
  <c r="J100" i="3" s="1"/>
  <c r="L100" i="3" s="1"/>
  <c r="N100" i="3" s="1"/>
  <c r="E206" i="3"/>
  <c r="J206" i="3" s="1"/>
  <c r="L206" i="3" s="1"/>
  <c r="N206" i="3" s="1"/>
  <c r="E203" i="3"/>
  <c r="J203" i="3" s="1"/>
  <c r="L203" i="3" s="1"/>
  <c r="N203" i="3" s="1"/>
  <c r="E221" i="3"/>
  <c r="J221" i="3" s="1"/>
  <c r="L221" i="3" s="1"/>
  <c r="N221" i="3" s="1"/>
  <c r="E170" i="3"/>
  <c r="J170" i="3" s="1"/>
  <c r="L170" i="3" s="1"/>
  <c r="N170" i="3" s="1"/>
  <c r="E116" i="3"/>
  <c r="J116" i="3" s="1"/>
  <c r="L116" i="3" s="1"/>
  <c r="N116" i="3" s="1"/>
  <c r="E105" i="3"/>
  <c r="J105" i="3" s="1"/>
  <c r="L105" i="3" s="1"/>
  <c r="N105" i="3" s="1"/>
  <c r="E125" i="3"/>
  <c r="J125" i="3" s="1"/>
  <c r="L125" i="3" s="1"/>
  <c r="N125" i="3" s="1"/>
  <c r="E140" i="3"/>
  <c r="J140" i="3" s="1"/>
  <c r="L140" i="3" s="1"/>
  <c r="N140" i="3" s="1"/>
  <c r="E176" i="3"/>
  <c r="J176" i="3" s="1"/>
  <c r="L176" i="3" s="1"/>
  <c r="N176" i="3" s="1"/>
  <c r="E222" i="3"/>
  <c r="J222" i="3" s="1"/>
  <c r="L222" i="3" s="1"/>
  <c r="N222" i="3" s="1"/>
  <c r="E165" i="3"/>
  <c r="J165" i="3" s="1"/>
  <c r="L165" i="3" s="1"/>
  <c r="N165" i="3" s="1"/>
  <c r="E98" i="3"/>
  <c r="J98" i="3" s="1"/>
  <c r="L98" i="3" s="1"/>
  <c r="N98" i="3" s="1"/>
  <c r="E157" i="3"/>
  <c r="J157" i="3" s="1"/>
  <c r="L157" i="3" s="1"/>
  <c r="N157" i="3" s="1"/>
  <c r="E184" i="3"/>
  <c r="J184" i="3" s="1"/>
  <c r="L184" i="3" s="1"/>
  <c r="N184" i="3" s="1"/>
  <c r="E99" i="3"/>
  <c r="J99" i="3" s="1"/>
  <c r="L99" i="3" s="1"/>
  <c r="N99" i="3" s="1"/>
  <c r="E196" i="3"/>
  <c r="J196" i="3" s="1"/>
  <c r="L196" i="3" s="1"/>
  <c r="N196" i="3" s="1"/>
  <c r="E197" i="3"/>
  <c r="J197" i="3" s="1"/>
  <c r="L197" i="3" s="1"/>
  <c r="N197" i="3" s="1"/>
  <c r="E161" i="3"/>
  <c r="J161" i="3" s="1"/>
  <c r="L161" i="3" s="1"/>
  <c r="N161" i="3" s="1"/>
  <c r="E177" i="3"/>
  <c r="J177" i="3" s="1"/>
  <c r="L177" i="3" s="1"/>
  <c r="N177" i="3" s="1"/>
  <c r="E238" i="3"/>
  <c r="J238" i="3" s="1"/>
  <c r="L238" i="3" s="1"/>
  <c r="N238" i="3" s="1"/>
  <c r="E96" i="3"/>
  <c r="J96" i="3" s="1"/>
  <c r="L96" i="3" s="1"/>
  <c r="N96" i="3" s="1"/>
  <c r="E138" i="3"/>
  <c r="J138" i="3" s="1"/>
  <c r="L138" i="3" s="1"/>
  <c r="N138" i="3" s="1"/>
  <c r="E268" i="3"/>
  <c r="J268" i="3" s="1"/>
  <c r="L268" i="3" s="1"/>
  <c r="N268" i="3" s="1"/>
  <c r="E155" i="3"/>
  <c r="J155" i="3" s="1"/>
  <c r="L155" i="3" s="1"/>
  <c r="N155" i="3" s="1"/>
  <c r="E171" i="3"/>
  <c r="J171" i="3" s="1"/>
  <c r="L171" i="3" s="1"/>
  <c r="N171" i="3" s="1"/>
  <c r="E227" i="3"/>
  <c r="J227" i="3" s="1"/>
  <c r="L227" i="3" s="1"/>
  <c r="N227" i="3" s="1"/>
  <c r="E229" i="3"/>
  <c r="J229" i="3" s="1"/>
  <c r="L229" i="3" s="1"/>
  <c r="N229" i="3" s="1"/>
  <c r="E153" i="3"/>
  <c r="J153" i="3" s="1"/>
  <c r="L153" i="3" s="1"/>
  <c r="N153" i="3" s="1"/>
  <c r="E137" i="3"/>
  <c r="J137" i="3" s="1"/>
  <c r="L137" i="3" s="1"/>
  <c r="N137" i="3" s="1"/>
  <c r="E256" i="3"/>
  <c r="J256" i="3" s="1"/>
  <c r="L256" i="3" s="1"/>
  <c r="N256" i="3" s="1"/>
  <c r="E148" i="3"/>
  <c r="J148" i="3" s="1"/>
  <c r="L148" i="3" s="1"/>
  <c r="N148" i="3" s="1"/>
  <c r="E149" i="3"/>
  <c r="J149" i="3" s="1"/>
  <c r="L149" i="3" s="1"/>
  <c r="N149" i="3" s="1"/>
  <c r="E250" i="3"/>
  <c r="J250" i="3" s="1"/>
  <c r="L250" i="3" s="1"/>
  <c r="N250" i="3" s="1"/>
  <c r="E223" i="3"/>
  <c r="J223" i="3" s="1"/>
  <c r="L223" i="3" s="1"/>
  <c r="N223" i="3" s="1"/>
  <c r="E123" i="3"/>
  <c r="J123" i="3" s="1"/>
  <c r="L123" i="3" s="1"/>
  <c r="N123" i="3" s="1"/>
  <c r="E240" i="3"/>
  <c r="J240" i="3" s="1"/>
  <c r="L240" i="3" s="1"/>
  <c r="N240" i="3" s="1"/>
  <c r="E130" i="3"/>
  <c r="J130" i="3" s="1"/>
  <c r="L130" i="3" s="1"/>
  <c r="N130" i="3" s="1"/>
  <c r="E141" i="3"/>
  <c r="J141" i="3" s="1"/>
  <c r="L141" i="3" s="1"/>
  <c r="N141" i="3" s="1"/>
  <c r="E179" i="3"/>
  <c r="J179" i="3" s="1"/>
  <c r="L179" i="3" s="1"/>
  <c r="N179" i="3" s="1"/>
  <c r="E164" i="3"/>
  <c r="J164" i="3" s="1"/>
  <c r="L164" i="3" s="1"/>
  <c r="N164" i="3" s="1"/>
  <c r="E106" i="3"/>
  <c r="J106" i="3" s="1"/>
  <c r="L106" i="3" s="1"/>
  <c r="N106" i="3" s="1"/>
  <c r="E224" i="3"/>
  <c r="J224" i="3" s="1"/>
  <c r="L224" i="3" s="1"/>
  <c r="N224" i="3" s="1"/>
  <c r="E233" i="3"/>
  <c r="J233" i="3" s="1"/>
  <c r="L233" i="3" s="1"/>
  <c r="N233" i="3" s="1"/>
  <c r="E202" i="3"/>
  <c r="J202" i="3" s="1"/>
  <c r="L202" i="3" s="1"/>
  <c r="N202" i="3" s="1"/>
  <c r="E237" i="3"/>
  <c r="J237" i="3" s="1"/>
  <c r="L237" i="3" s="1"/>
  <c r="N237" i="3" s="1"/>
  <c r="E210" i="3"/>
  <c r="J210" i="3" s="1"/>
  <c r="L210" i="3" s="1"/>
  <c r="N210" i="3" s="1"/>
  <c r="E144" i="3"/>
  <c r="J144" i="3" s="1"/>
  <c r="L144" i="3" s="1"/>
  <c r="N144" i="3" s="1"/>
  <c r="E109" i="3"/>
  <c r="J109" i="3" s="1"/>
  <c r="L109" i="3" s="1"/>
  <c r="N109" i="3" s="1"/>
  <c r="E119" i="3"/>
  <c r="J119" i="3" s="1"/>
  <c r="L119" i="3" s="1"/>
  <c r="N119" i="3" s="1"/>
  <c r="E248" i="3"/>
  <c r="J248" i="3" s="1"/>
  <c r="L248" i="3" s="1"/>
  <c r="N248" i="3" s="1"/>
  <c r="E190" i="3"/>
  <c r="J190" i="3" s="1"/>
  <c r="L190" i="3" s="1"/>
  <c r="N190" i="3" s="1"/>
  <c r="E267" i="3"/>
  <c r="J267" i="3" s="1"/>
  <c r="L267" i="3" s="1"/>
  <c r="N267" i="3" s="1"/>
  <c r="E168" i="3"/>
  <c r="J168" i="3" s="1"/>
  <c r="L168" i="3" s="1"/>
  <c r="N168" i="3" s="1"/>
  <c r="E108" i="3"/>
  <c r="J108" i="3" s="1"/>
  <c r="L108" i="3" s="1"/>
  <c r="N108" i="3" s="1"/>
  <c r="E173" i="3"/>
  <c r="J173" i="3" s="1"/>
  <c r="L173" i="3" s="1"/>
  <c r="N173" i="3" s="1"/>
  <c r="E107" i="3"/>
  <c r="J107" i="3" s="1"/>
  <c r="L107" i="3" s="1"/>
  <c r="N107" i="3" s="1"/>
  <c r="E142" i="3"/>
  <c r="J142" i="3" s="1"/>
  <c r="L142" i="3" s="1"/>
  <c r="N142" i="3" s="1"/>
  <c r="E195" i="3"/>
  <c r="J195" i="3" s="1"/>
  <c r="L195" i="3" s="1"/>
  <c r="N195" i="3" s="1"/>
  <c r="E212" i="3"/>
  <c r="J212" i="3" s="1"/>
  <c r="L212" i="3" s="1"/>
  <c r="N212" i="3" s="1"/>
  <c r="E198" i="3"/>
  <c r="J198" i="3" s="1"/>
  <c r="L198" i="3" s="1"/>
  <c r="N198" i="3" s="1"/>
  <c r="E251" i="3"/>
  <c r="J251" i="3" s="1"/>
  <c r="L251" i="3" s="1"/>
  <c r="N251" i="3" s="1"/>
  <c r="E188" i="3"/>
  <c r="J188" i="3" s="1"/>
  <c r="L188" i="3" s="1"/>
  <c r="N188" i="3" s="1"/>
  <c r="E191" i="3"/>
  <c r="J191" i="3" s="1"/>
  <c r="L191" i="3" s="1"/>
  <c r="N191" i="3" s="1"/>
  <c r="E124" i="3"/>
  <c r="J124" i="3" s="1"/>
  <c r="L124" i="3" s="1"/>
  <c r="N124" i="3" s="1"/>
  <c r="E216" i="3"/>
  <c r="J216" i="3" s="1"/>
  <c r="L216" i="3" s="1"/>
  <c r="N216" i="3" s="1"/>
  <c r="E183" i="3"/>
  <c r="J183" i="3" s="1"/>
  <c r="L183" i="3" s="1"/>
  <c r="N183" i="3" s="1"/>
  <c r="E266" i="3"/>
  <c r="J266" i="3" s="1"/>
  <c r="L266" i="3" s="1"/>
  <c r="N266" i="3" s="1"/>
  <c r="E208" i="3"/>
  <c r="J208" i="3" s="1"/>
  <c r="L208" i="3" s="1"/>
  <c r="N208" i="3" s="1"/>
  <c r="E115" i="3"/>
  <c r="J115" i="3" s="1"/>
  <c r="L115" i="3" s="1"/>
  <c r="N115" i="3" s="1"/>
  <c r="E175" i="3"/>
  <c r="J175" i="3" s="1"/>
  <c r="L175" i="3" s="1"/>
  <c r="N175" i="3" s="1"/>
  <c r="E150" i="3"/>
  <c r="J150" i="3" s="1"/>
  <c r="L150" i="3" s="1"/>
  <c r="N150" i="3" s="1"/>
  <c r="J95" i="3"/>
  <c r="L95" i="3" s="1"/>
  <c r="N95" i="3" s="1"/>
  <c r="E263" i="3"/>
  <c r="J263" i="3" s="1"/>
  <c r="L263" i="3" s="1"/>
  <c r="N263" i="3" s="1"/>
  <c r="E132" i="3"/>
  <c r="J132" i="3" s="1"/>
  <c r="L132" i="3" s="1"/>
  <c r="N132" i="3" s="1"/>
  <c r="E232" i="3"/>
  <c r="J232" i="3" s="1"/>
  <c r="L232" i="3" s="1"/>
  <c r="N232" i="3" s="1"/>
  <c r="E254" i="3"/>
  <c r="J254" i="3" s="1"/>
  <c r="L254" i="3" s="1"/>
  <c r="N254" i="3" s="1"/>
  <c r="E112" i="3"/>
  <c r="J112" i="3" s="1"/>
  <c r="L112" i="3" s="1"/>
  <c r="N112" i="3" s="1"/>
  <c r="E162" i="3"/>
  <c r="J162" i="3" s="1"/>
  <c r="L162" i="3" s="1"/>
  <c r="N162" i="3" s="1"/>
  <c r="E225" i="3"/>
  <c r="J225" i="3" s="1"/>
  <c r="L225" i="3" s="1"/>
  <c r="N225" i="3" s="1"/>
  <c r="E128" i="3"/>
  <c r="J128" i="3" s="1"/>
  <c r="L128" i="3" s="1"/>
  <c r="N128" i="3" s="1"/>
  <c r="E182" i="3"/>
  <c r="J182" i="3" s="1"/>
  <c r="L182" i="3" s="1"/>
  <c r="N182" i="3" s="1"/>
  <c r="E187" i="3"/>
  <c r="J187" i="3" s="1"/>
  <c r="L187" i="3" s="1"/>
  <c r="N187" i="3" s="1"/>
  <c r="E181" i="3"/>
  <c r="J181" i="3" s="1"/>
  <c r="L181" i="3" s="1"/>
  <c r="N181" i="3" s="1"/>
  <c r="E135" i="3"/>
  <c r="J135" i="3" s="1"/>
  <c r="L135" i="3" s="1"/>
  <c r="N135" i="3" s="1"/>
  <c r="E218" i="3"/>
  <c r="J218" i="3" s="1"/>
  <c r="L218" i="3" s="1"/>
  <c r="N218" i="3" s="1"/>
  <c r="E160" i="3"/>
  <c r="J160" i="3" s="1"/>
  <c r="L160" i="3" s="1"/>
  <c r="N160" i="3" s="1"/>
  <c r="E110" i="3"/>
  <c r="J110" i="3" s="1"/>
  <c r="L110" i="3" s="1"/>
  <c r="N110" i="3" s="1"/>
  <c r="E111" i="3"/>
  <c r="J111" i="3" s="1"/>
  <c r="L111" i="3" s="1"/>
  <c r="N111" i="3" s="1"/>
  <c r="E220" i="3"/>
  <c r="J220" i="3" s="1"/>
  <c r="L220" i="3" s="1"/>
  <c r="N220" i="3" s="1"/>
  <c r="E185" i="3"/>
  <c r="J185" i="3" s="1"/>
  <c r="L185" i="3" s="1"/>
  <c r="N185" i="3" s="1"/>
  <c r="E264" i="3"/>
  <c r="J264" i="3" s="1"/>
  <c r="L264" i="3" s="1"/>
  <c r="N264" i="3" s="1"/>
  <c r="E133" i="3"/>
  <c r="J133" i="3" s="1"/>
  <c r="L133" i="3" s="1"/>
  <c r="N133" i="3" s="1"/>
  <c r="E241" i="3"/>
  <c r="J241" i="3" s="1"/>
  <c r="L241" i="3" s="1"/>
  <c r="N241" i="3" s="1"/>
  <c r="E121" i="3"/>
  <c r="J121" i="3" s="1"/>
  <c r="L121" i="3" s="1"/>
  <c r="N121" i="3" s="1"/>
  <c r="E242" i="3"/>
  <c r="J242" i="3" s="1"/>
  <c r="L242" i="3" s="1"/>
  <c r="N242" i="3" s="1"/>
  <c r="E114" i="3"/>
  <c r="J114" i="3" s="1"/>
  <c r="L114" i="3" s="1"/>
  <c r="N114" i="3" s="1"/>
  <c r="E118" i="3"/>
  <c r="J118" i="3" s="1"/>
  <c r="L118" i="3" s="1"/>
  <c r="N118" i="3" s="1"/>
  <c r="E199" i="3"/>
  <c r="J199" i="3" s="1"/>
  <c r="L199" i="3" s="1"/>
  <c r="N199" i="3" s="1"/>
  <c r="E139" i="3"/>
  <c r="J139" i="3" s="1"/>
  <c r="L139" i="3" s="1"/>
  <c r="N139" i="3" s="1"/>
  <c r="E226" i="3"/>
  <c r="J226" i="3" s="1"/>
  <c r="L226" i="3" s="1"/>
  <c r="N226" i="3" s="1"/>
  <c r="E245" i="3"/>
  <c r="J245" i="3" s="1"/>
  <c r="L245" i="3" s="1"/>
  <c r="N245" i="3" s="1"/>
  <c r="E213" i="3"/>
  <c r="J213" i="3" s="1"/>
  <c r="L213" i="3" s="1"/>
  <c r="N213" i="3" s="1"/>
  <c r="E152" i="3"/>
  <c r="J152" i="3" s="1"/>
  <c r="L152" i="3" s="1"/>
  <c r="N152" i="3" s="1"/>
  <c r="E131" i="3"/>
  <c r="J131" i="3" s="1"/>
  <c r="L131" i="3" s="1"/>
  <c r="N131" i="3" s="1"/>
  <c r="E230" i="3"/>
  <c r="J230" i="3" s="1"/>
  <c r="L230" i="3" s="1"/>
  <c r="N230" i="3" s="1"/>
  <c r="E236" i="3"/>
  <c r="J236" i="3" s="1"/>
  <c r="L236" i="3" s="1"/>
  <c r="N236" i="3" s="1"/>
  <c r="E253" i="3"/>
  <c r="J253" i="3" s="1"/>
  <c r="L253" i="3" s="1"/>
  <c r="N253" i="3" s="1"/>
  <c r="E193" i="3"/>
  <c r="J193" i="3" s="1"/>
  <c r="L193" i="3" s="1"/>
  <c r="N193" i="3" s="1"/>
  <c r="E257" i="3"/>
  <c r="J257" i="3" s="1"/>
  <c r="L257" i="3" s="1"/>
  <c r="N257" i="3" s="1"/>
  <c r="E205" i="3"/>
  <c r="J205" i="3" s="1"/>
  <c r="L205" i="3" s="1"/>
  <c r="N205" i="3" s="1"/>
  <c r="E122" i="3"/>
  <c r="J122" i="3" s="1"/>
  <c r="L122" i="3" s="1"/>
  <c r="N122" i="3" s="1"/>
  <c r="E214" i="3"/>
  <c r="J214" i="3" s="1"/>
  <c r="L214" i="3" s="1"/>
  <c r="N214" i="3" s="1"/>
  <c r="E261" i="3"/>
  <c r="J261" i="3" s="1"/>
  <c r="L261" i="3" s="1"/>
  <c r="N261" i="3" s="1"/>
  <c r="E178" i="3"/>
  <c r="J178" i="3" s="1"/>
  <c r="L178" i="3" s="1"/>
  <c r="N178" i="3" s="1"/>
  <c r="E147" i="3"/>
  <c r="J147" i="3" s="1"/>
  <c r="L147" i="3" s="1"/>
  <c r="N147" i="3" s="1"/>
  <c r="E101" i="3"/>
  <c r="J101" i="3" s="1"/>
  <c r="L101" i="3" s="1"/>
  <c r="N101" i="3" s="1"/>
  <c r="E209" i="3"/>
  <c r="J209" i="3" s="1"/>
  <c r="L209" i="3" s="1"/>
  <c r="N209" i="3" s="1"/>
  <c r="E228" i="3"/>
  <c r="J228" i="3" s="1"/>
  <c r="L228" i="3" s="1"/>
  <c r="N228" i="3" s="1"/>
  <c r="E252" i="3"/>
  <c r="J252" i="3" s="1"/>
  <c r="L252" i="3" s="1"/>
  <c r="N252" i="3" s="1"/>
  <c r="E201" i="3"/>
  <c r="J201" i="3" s="1"/>
  <c r="L201" i="3" s="1"/>
  <c r="N201" i="3" s="1"/>
  <c r="E262" i="3"/>
  <c r="J262" i="3" s="1"/>
  <c r="L262" i="3" s="1"/>
  <c r="N262" i="3" s="1"/>
  <c r="E117" i="3"/>
  <c r="J117" i="3" s="1"/>
  <c r="L117" i="3" s="1"/>
  <c r="N117" i="3" s="1"/>
  <c r="E249" i="3"/>
  <c r="J249" i="3" s="1"/>
  <c r="L249" i="3" s="1"/>
  <c r="N249" i="3" s="1"/>
  <c r="E167" i="3"/>
  <c r="J167" i="3" s="1"/>
  <c r="L167" i="3" s="1"/>
  <c r="N167" i="3" s="1"/>
  <c r="E192" i="3"/>
  <c r="J192" i="3" s="1"/>
  <c r="L192" i="3" s="1"/>
  <c r="N192" i="3" s="1"/>
  <c r="E234" i="3"/>
  <c r="J234" i="3" s="1"/>
  <c r="L234" i="3" s="1"/>
  <c r="N234" i="3" s="1"/>
  <c r="E163" i="3"/>
  <c r="J163" i="3" s="1"/>
  <c r="L163" i="3" s="1"/>
  <c r="N163" i="3" s="1"/>
  <c r="E260" i="3"/>
  <c r="J260" i="3" s="1"/>
  <c r="L260" i="3" s="1"/>
  <c r="N260" i="3" s="1"/>
  <c r="E143" i="3"/>
  <c r="J143" i="3" s="1"/>
  <c r="L143" i="3" s="1"/>
  <c r="N143" i="3" s="1"/>
  <c r="E113" i="3"/>
  <c r="J113" i="3" s="1"/>
  <c r="L113" i="3" s="1"/>
  <c r="N113" i="3" s="1"/>
  <c r="E204" i="3"/>
  <c r="J204" i="3" s="1"/>
  <c r="L204" i="3" s="1"/>
  <c r="N204" i="3" s="1"/>
  <c r="E129" i="3"/>
  <c r="J129" i="3" s="1"/>
  <c r="L129" i="3" s="1"/>
  <c r="N129" i="3" s="1"/>
  <c r="E180" i="3"/>
  <c r="J180" i="3" s="1"/>
  <c r="L180" i="3" s="1"/>
  <c r="N180" i="3" s="1"/>
  <c r="E158" i="3"/>
  <c r="J158" i="3" s="1"/>
  <c r="L158" i="3" s="1"/>
  <c r="N158" i="3" s="1"/>
  <c r="E134" i="3"/>
  <c r="J134" i="3" s="1"/>
  <c r="L134" i="3" s="1"/>
  <c r="N134" i="3" s="1"/>
  <c r="E194" i="3"/>
  <c r="J194" i="3" s="1"/>
  <c r="L194" i="3" s="1"/>
  <c r="N194" i="3" s="1"/>
  <c r="E186" i="3"/>
  <c r="J186" i="3" s="1"/>
  <c r="L186" i="3" s="1"/>
  <c r="N186" i="3" s="1"/>
  <c r="E215" i="3"/>
  <c r="J215" i="3" s="1"/>
  <c r="L215" i="3" s="1"/>
  <c r="N215" i="3" s="1"/>
  <c r="E120" i="3"/>
  <c r="J120" i="3" s="1"/>
  <c r="L120" i="3" s="1"/>
  <c r="N120" i="3" s="1"/>
  <c r="E146" i="3"/>
  <c r="J146" i="3" s="1"/>
  <c r="L146" i="3" s="1"/>
  <c r="N146" i="3" s="1"/>
  <c r="E239" i="3"/>
  <c r="J239" i="3" s="1"/>
  <c r="L239" i="3" s="1"/>
  <c r="N239" i="3" s="1"/>
  <c r="E231" i="3"/>
  <c r="J231" i="3" s="1"/>
  <c r="L231" i="3" s="1"/>
  <c r="N231" i="3" s="1"/>
  <c r="E255" i="3"/>
  <c r="J255" i="3" s="1"/>
  <c r="L255" i="3" s="1"/>
  <c r="N255" i="3" s="1"/>
  <c r="E97" i="3"/>
  <c r="J97" i="3" s="1"/>
  <c r="L97" i="3" s="1"/>
  <c r="N97" i="3" s="1"/>
  <c r="E174" i="3"/>
  <c r="J174" i="3" s="1"/>
  <c r="L174" i="3" s="1"/>
  <c r="N174" i="3" s="1"/>
  <c r="E102" i="3"/>
  <c r="J102" i="3" s="1"/>
  <c r="L102" i="3" s="1"/>
  <c r="N102" i="3" s="1"/>
  <c r="E235" i="3"/>
  <c r="J235" i="3" s="1"/>
  <c r="L235" i="3" s="1"/>
  <c r="N235" i="3" s="1"/>
  <c r="E126" i="3"/>
  <c r="J126" i="3" s="1"/>
  <c r="L126" i="3" s="1"/>
  <c r="N126" i="3" s="1"/>
  <c r="E217" i="3"/>
  <c r="J217" i="3" s="1"/>
  <c r="L217" i="3" s="1"/>
  <c r="N217" i="3" s="1"/>
  <c r="E151" i="3"/>
  <c r="J151" i="3" s="1"/>
  <c r="L151" i="3" s="1"/>
  <c r="N151" i="3" s="1"/>
  <c r="E145" i="3"/>
  <c r="J145" i="3" s="1"/>
  <c r="L145" i="3" s="1"/>
  <c r="N145" i="3" s="1"/>
  <c r="E154" i="3"/>
  <c r="J154" i="3" s="1"/>
  <c r="L154" i="3" s="1"/>
  <c r="N154" i="3" s="1"/>
  <c r="E247" i="3"/>
  <c r="J247" i="3" s="1"/>
  <c r="L247" i="3" s="1"/>
  <c r="N247" i="3" s="1"/>
  <c r="E207" i="3"/>
  <c r="J207" i="3" s="1"/>
  <c r="L207" i="3" s="1"/>
  <c r="N207" i="3" s="1"/>
  <c r="E127" i="3"/>
  <c r="J127" i="3" s="1"/>
  <c r="L127" i="3" s="1"/>
  <c r="N127" i="3" s="1"/>
  <c r="E104" i="3"/>
  <c r="J104" i="3" s="1"/>
  <c r="L104" i="3" s="1"/>
  <c r="N104" i="3" s="1"/>
  <c r="E243" i="3"/>
  <c r="J243" i="3" s="1"/>
  <c r="L243" i="3" s="1"/>
  <c r="N243" i="3" s="1"/>
  <c r="E200" i="3"/>
  <c r="J200" i="3" s="1"/>
  <c r="L200" i="3" s="1"/>
  <c r="N200" i="3" s="1"/>
  <c r="E246" i="3"/>
  <c r="J246" i="3" s="1"/>
  <c r="L246" i="3" s="1"/>
  <c r="N246" i="3" s="1"/>
  <c r="E259" i="3"/>
  <c r="J259" i="3" s="1"/>
  <c r="L259" i="3" s="1"/>
  <c r="N259" i="3" s="1"/>
  <c r="E169" i="3"/>
  <c r="J169" i="3" s="1"/>
  <c r="L169" i="3" s="1"/>
  <c r="N169" i="3" s="1"/>
  <c r="E244" i="3"/>
  <c r="J244" i="3" s="1"/>
  <c r="L244" i="3" s="1"/>
  <c r="N244" i="3" s="1"/>
  <c r="E211" i="3"/>
  <c r="J211" i="3" s="1"/>
  <c r="L211" i="3" s="1"/>
  <c r="N211" i="3" s="1"/>
  <c r="E166" i="3"/>
  <c r="J166" i="3" s="1"/>
  <c r="L166" i="3" s="1"/>
  <c r="N166" i="3" s="1"/>
  <c r="E159" i="3"/>
  <c r="J159" i="3" s="1"/>
  <c r="L159" i="3" s="1"/>
  <c r="N159" i="3" s="1"/>
  <c r="E136" i="3"/>
  <c r="J136" i="3" s="1"/>
  <c r="L136" i="3" s="1"/>
  <c r="N136" i="3" s="1"/>
  <c r="E258" i="3"/>
  <c r="J258" i="3" s="1"/>
  <c r="L258" i="3" s="1"/>
  <c r="N258" i="3" s="1"/>
  <c r="E103" i="3"/>
  <c r="J103" i="3" s="1"/>
  <c r="L103" i="3" s="1"/>
  <c r="N103" i="3" s="1"/>
  <c r="E189" i="3"/>
  <c r="J189" i="3" s="1"/>
  <c r="L189" i="3" s="1"/>
  <c r="N189" i="3" s="1"/>
  <c r="L269" i="3" l="1"/>
  <c r="H45" i="3" s="1"/>
  <c r="I62" i="3"/>
  <c r="I83" i="3"/>
  <c r="I64" i="3"/>
  <c r="I63" i="3"/>
  <c r="I84" i="3"/>
  <c r="I65" i="3"/>
  <c r="I67" i="3"/>
  <c r="I61" i="3"/>
  <c r="D51" i="3"/>
  <c r="I66" i="3"/>
  <c r="L63" i="3" l="1"/>
  <c r="M63" i="3" s="1"/>
  <c r="J63" i="3"/>
  <c r="L67" i="3"/>
  <c r="M67" i="3" s="1"/>
  <c r="J67" i="3"/>
  <c r="L83" i="3"/>
  <c r="M83" i="3" s="1"/>
  <c r="J83" i="3"/>
  <c r="L84" i="3"/>
  <c r="M84" i="3" s="1"/>
  <c r="J84" i="3"/>
  <c r="J66" i="3"/>
  <c r="L66" i="3"/>
  <c r="M66" i="3" s="1"/>
  <c r="J89" i="3"/>
  <c r="I8" i="41" s="1"/>
  <c r="D52" i="3"/>
  <c r="O83" i="3"/>
  <c r="O61" i="3"/>
  <c r="J62" i="3"/>
  <c r="L62" i="3"/>
  <c r="M62" i="3" s="1"/>
  <c r="J65" i="3"/>
  <c r="L65" i="3"/>
  <c r="M65" i="3" s="1"/>
  <c r="J64" i="3"/>
  <c r="L64" i="3"/>
  <c r="M64" i="3" s="1"/>
  <c r="L61" i="3"/>
  <c r="M61" i="3" s="1"/>
  <c r="J61" i="3"/>
  <c r="U45" i="3"/>
  <c r="H46" i="3" s="1"/>
  <c r="W5" i="3"/>
  <c r="V5" i="3" s="1"/>
  <c r="W6" i="3"/>
  <c r="V6" i="3" s="1"/>
  <c r="P61" i="3" l="1"/>
  <c r="R61" i="3"/>
  <c r="S61" i="3" s="1"/>
  <c r="O62" i="3"/>
  <c r="I75" i="3"/>
  <c r="I68" i="3"/>
  <c r="I82" i="3"/>
  <c r="I73" i="3"/>
  <c r="I78" i="3"/>
  <c r="I69" i="3"/>
  <c r="I76" i="3"/>
  <c r="I70" i="3"/>
  <c r="I74" i="3"/>
  <c r="I77" i="3"/>
  <c r="I79" i="3"/>
  <c r="O68" i="3"/>
  <c r="I71" i="3"/>
  <c r="I81" i="3"/>
  <c r="I80" i="3"/>
  <c r="C51" i="3"/>
  <c r="I72" i="3"/>
  <c r="R83" i="3"/>
  <c r="S83" i="3" s="1"/>
  <c r="O84" i="3"/>
  <c r="P83" i="3"/>
  <c r="N89" i="3"/>
  <c r="M8" i="41" s="1"/>
  <c r="D53" i="3"/>
  <c r="R89" i="3" s="1"/>
  <c r="Q8" i="41" s="1"/>
  <c r="R68" i="3" l="1"/>
  <c r="S68" i="3" s="1"/>
  <c r="P68" i="3"/>
  <c r="O69" i="3"/>
  <c r="J73" i="3"/>
  <c r="L73" i="3"/>
  <c r="M73" i="3" s="1"/>
  <c r="J68" i="3"/>
  <c r="L68" i="3"/>
  <c r="M68" i="3" s="1"/>
  <c r="C52" i="3"/>
  <c r="I89" i="3"/>
  <c r="H8" i="41" s="1"/>
  <c r="J79" i="3"/>
  <c r="L79" i="3"/>
  <c r="M79" i="3" s="1"/>
  <c r="L72" i="3"/>
  <c r="M72" i="3" s="1"/>
  <c r="J72" i="3"/>
  <c r="P84" i="3"/>
  <c r="R84" i="3"/>
  <c r="S84" i="3" s="1"/>
  <c r="J82" i="3"/>
  <c r="L82" i="3"/>
  <c r="M82" i="3" s="1"/>
  <c r="J74" i="3"/>
  <c r="L74" i="3"/>
  <c r="M74" i="3" s="1"/>
  <c r="L70" i="3"/>
  <c r="M70" i="3" s="1"/>
  <c r="J70" i="3"/>
  <c r="O63" i="3"/>
  <c r="P62" i="3"/>
  <c r="R62" i="3"/>
  <c r="S62" i="3" s="1"/>
  <c r="J80" i="3"/>
  <c r="L80" i="3"/>
  <c r="M80" i="3" s="1"/>
  <c r="J76" i="3"/>
  <c r="L76" i="3"/>
  <c r="M76" i="3" s="1"/>
  <c r="J69" i="3"/>
  <c r="L69" i="3"/>
  <c r="M69" i="3" s="1"/>
  <c r="L77" i="3"/>
  <c r="M77" i="3" s="1"/>
  <c r="J77" i="3"/>
  <c r="J75" i="3"/>
  <c r="L75" i="3"/>
  <c r="M75" i="3" s="1"/>
  <c r="J81" i="3"/>
  <c r="L81" i="3"/>
  <c r="M81" i="3" s="1"/>
  <c r="L71" i="3"/>
  <c r="M71" i="3" s="1"/>
  <c r="J71" i="3"/>
  <c r="L78" i="3"/>
  <c r="M78" i="3" s="1"/>
  <c r="J78" i="3"/>
  <c r="M85" i="3" l="1"/>
  <c r="F52" i="3" s="1"/>
  <c r="F53" i="3" s="1"/>
  <c r="T89" i="3" s="1"/>
  <c r="S8" i="41" s="1"/>
  <c r="C53" i="3"/>
  <c r="Q89" i="3" s="1"/>
  <c r="P8" i="41" s="1"/>
  <c r="M89" i="3"/>
  <c r="L8" i="41" s="1"/>
  <c r="O64" i="3"/>
  <c r="P63" i="3"/>
  <c r="R63" i="3"/>
  <c r="S63" i="3" s="1"/>
  <c r="J85" i="3"/>
  <c r="E52" i="3" s="1"/>
  <c r="P69" i="3"/>
  <c r="O70" i="3"/>
  <c r="R69" i="3"/>
  <c r="S69" i="3" s="1"/>
  <c r="P89" i="3" l="1"/>
  <c r="O8" i="41" s="1"/>
  <c r="T47" i="41" s="1"/>
  <c r="O89" i="3"/>
  <c r="N8" i="41" s="1"/>
  <c r="W8" i="41" s="1"/>
  <c r="W49" i="41" s="1"/>
  <c r="S3" i="1" s="1"/>
  <c r="E53" i="3"/>
  <c r="S89" i="3" s="1"/>
  <c r="R8" i="41" s="1"/>
  <c r="O65" i="3"/>
  <c r="R64" i="3"/>
  <c r="S64" i="3" s="1"/>
  <c r="P64" i="3"/>
  <c r="P70" i="3"/>
  <c r="R70" i="3"/>
  <c r="S70" i="3" s="1"/>
  <c r="O71" i="3"/>
  <c r="X8" i="41" l="1"/>
  <c r="X49" i="41" s="1"/>
  <c r="T3" i="1" s="1"/>
  <c r="P71" i="3"/>
  <c r="R71" i="3"/>
  <c r="S71" i="3" s="1"/>
  <c r="O72" i="3"/>
  <c r="O66" i="3"/>
  <c r="P65" i="3"/>
  <c r="R65" i="3"/>
  <c r="S65" i="3" s="1"/>
  <c r="O67" i="3" l="1"/>
  <c r="R66" i="3"/>
  <c r="S66" i="3" s="1"/>
  <c r="P66" i="3"/>
  <c r="R72" i="3"/>
  <c r="S72" i="3" s="1"/>
  <c r="P72" i="3"/>
  <c r="O73" i="3"/>
  <c r="P73" i="3" l="1"/>
  <c r="R73" i="3"/>
  <c r="S73" i="3" s="1"/>
  <c r="O74" i="3"/>
  <c r="P67" i="3"/>
  <c r="R67" i="3"/>
  <c r="S67" i="3" s="1"/>
  <c r="R74" i="3" l="1"/>
  <c r="S74" i="3" s="1"/>
  <c r="P74" i="3"/>
  <c r="O75" i="3"/>
  <c r="P75" i="3" l="1"/>
  <c r="R75" i="3"/>
  <c r="S75" i="3" s="1"/>
  <c r="O76" i="3"/>
  <c r="P76" i="3" l="1"/>
  <c r="R76" i="3"/>
  <c r="S76" i="3" s="1"/>
  <c r="O77" i="3"/>
  <c r="R77" i="3" l="1"/>
  <c r="S77" i="3" s="1"/>
  <c r="P77" i="3"/>
  <c r="O78" i="3"/>
  <c r="P78" i="3" l="1"/>
  <c r="R78" i="3"/>
  <c r="S78" i="3" s="1"/>
  <c r="O79" i="3"/>
  <c r="P79" i="3" l="1"/>
  <c r="O80" i="3"/>
  <c r="R79" i="3"/>
  <c r="S79" i="3" s="1"/>
  <c r="R80" i="3" l="1"/>
  <c r="S80" i="3" s="1"/>
  <c r="P80" i="3"/>
  <c r="O81" i="3"/>
  <c r="R81" i="3" l="1"/>
  <c r="S81" i="3" s="1"/>
  <c r="O82" i="3"/>
  <c r="P81" i="3"/>
  <c r="P82" i="3" l="1"/>
  <c r="P85" i="3" s="1"/>
  <c r="E51" i="3" s="1"/>
  <c r="K89" i="3" s="1"/>
  <c r="J8" i="41" s="1"/>
  <c r="R82" i="3"/>
  <c r="S82" i="3" s="1"/>
  <c r="S85" i="3" s="1"/>
  <c r="F51" i="3" s="1"/>
  <c r="L89" i="3" s="1"/>
  <c r="K8" i="4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<sst xmlns="http://schemas.openxmlformats.org/spreadsheetml/2006/main" count="6370" uniqueCount="206">
  <si>
    <t>Block</t>
  </si>
  <si>
    <t>Inverter ID</t>
  </si>
  <si>
    <t>Inverter UTM Coordinates</t>
  </si>
  <si>
    <t>Easting (m)</t>
  </si>
  <si>
    <t>Northing (m)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</si>
  <si>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</si>
  <si>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</si>
  <si>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</si>
  <si>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</si>
  <si>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</si>
  <si>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</si>
  <si>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</si>
  <si>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</si>
  <si>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</si>
  <si>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</si>
  <si>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</si>
  <si>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</si>
  <si>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</si>
  <si>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</si>
  <si>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</si>
  <si>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</si>
  <si>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A-17</t>
  </si>
  <si>
    <t>A-18</t>
  </si>
  <si>
    <t>A-19</t>
  </si>
  <si>
    <t>A-20</t>
  </si>
  <si>
    <t>A-21</t>
  </si>
  <si>
    <t>A-22</t>
  </si>
  <si>
    <t>A-23</t>
  </si>
  <si>
    <t>A-24</t>
  </si>
  <si>
    <t>A-25</t>
  </si>
  <si>
    <t>A-26</t>
  </si>
  <si>
    <t>A-27</t>
  </si>
  <si>
    <t>A-28</t>
  </si>
  <si>
    <t>A-29</t>
  </si>
  <si>
    <t>A-30</t>
  </si>
  <si>
    <t>A-31</t>
  </si>
  <si>
    <t>A-32</t>
  </si>
  <si>
    <t>A-33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</si>
  <si>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</si>
  <si>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</si>
  <si>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</si>
  <si>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</si>
  <si>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</si>
  <si>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</si>
  <si>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</si>
  <si>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</si>
  <si>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</si>
  <si>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</si>
  <si>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</si>
  <si>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</si>
  <si>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</si>
  <si>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</si>
  <si>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</si>
  <si>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</si>
  <si>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</si>
  <si>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</si>
  <si>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</si>
  <si>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</si>
  <si>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</si>
  <si>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</si>
  <si>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</si>
  <si>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</si>
  <si>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</si>
  <si>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</si>
  <si>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</si>
  <si>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</si>
  <si>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</si>
  <si>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</si>
  <si>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</si>
  <si>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</si>
  <si>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</si>
  <si>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Type</t>
  </si>
  <si>
    <t>NSA1</t>
  </si>
  <si>
    <t>NSA2</t>
  </si>
  <si>
    <t>NSA3</t>
  </si>
  <si>
    <t>NSA4</t>
  </si>
  <si>
    <t>NSA5</t>
  </si>
  <si>
    <t>NSA6</t>
  </si>
  <si>
    <t>NSA7</t>
  </si>
  <si>
    <t>NSA8</t>
  </si>
  <si>
    <t>NSA9</t>
  </si>
  <si>
    <t>NSA10</t>
  </si>
  <si>
    <t>NSA11</t>
  </si>
  <si>
    <t>NSA12</t>
  </si>
  <si>
    <t>NSA13</t>
  </si>
  <si>
    <t>NSA14</t>
  </si>
  <si>
    <t>NSA15</t>
  </si>
  <si>
    <t>NSA16</t>
  </si>
  <si>
    <t>NSA17</t>
  </si>
  <si>
    <t>NSA18</t>
  </si>
  <si>
    <t>NSA19</t>
  </si>
  <si>
    <t>NSA20</t>
  </si>
  <si>
    <t>NSA21</t>
  </si>
  <si>
    <t>NSA22</t>
  </si>
  <si>
    <t>NSA23</t>
  </si>
  <si>
    <t>NSA24</t>
  </si>
  <si>
    <t>NSA25</t>
  </si>
  <si>
    <t>NSA26</t>
  </si>
  <si>
    <t>NSA27</t>
  </si>
  <si>
    <t>NSA28</t>
  </si>
  <si>
    <t>NSA29</t>
  </si>
  <si>
    <t>NSA30</t>
  </si>
  <si>
    <t>NSA31</t>
  </si>
  <si>
    <t>NSA32</t>
  </si>
  <si>
    <t>NSA33</t>
  </si>
  <si>
    <t>NSA34</t>
  </si>
  <si>
    <t>NSA35</t>
  </si>
  <si>
    <t>NSA36</t>
  </si>
  <si>
    <t>NSA ID</t>
  </si>
  <si>
    <t>Residence</t>
  </si>
  <si>
    <t>High School</t>
  </si>
  <si>
    <t>church</t>
  </si>
  <si>
    <t>NSA37</t>
  </si>
  <si>
    <t>NSA38</t>
  </si>
  <si>
    <t>ID</t>
  </si>
  <si>
    <t>to Zone</t>
  </si>
  <si>
    <t>to Easting</t>
  </si>
  <si>
    <t>to Northing</t>
  </si>
  <si>
    <t>NSA 1</t>
  </si>
  <si>
    <t>17S</t>
  </si>
  <si>
    <t>Source Height (m)</t>
  </si>
  <si>
    <t>Receiver Height (m)</t>
  </si>
  <si>
    <t>Distance (m)</t>
  </si>
  <si>
    <t>Source Sound Reference Distance (m)</t>
  </si>
  <si>
    <t>Reference Sound Level (dBA)</t>
  </si>
  <si>
    <t xml:space="preserve">Geometrical Divergence (dBA) </t>
  </si>
  <si>
    <t>B-1</t>
  </si>
  <si>
    <t>Trans</t>
  </si>
  <si>
    <t>Transformer</t>
  </si>
  <si>
    <t>Total Operation (Daytime)</t>
  </si>
  <si>
    <t>Measured</t>
  </si>
  <si>
    <t xml:space="preserve"> </t>
  </si>
  <si>
    <t>Day</t>
  </si>
  <si>
    <t>Night</t>
  </si>
  <si>
    <t>Ldn</t>
  </si>
  <si>
    <t>Leq</t>
  </si>
  <si>
    <t>Noise Levels</t>
  </si>
  <si>
    <t>LAeq</t>
  </si>
  <si>
    <t>(dBA)</t>
  </si>
  <si>
    <t>Background Noise Levels *</t>
  </si>
  <si>
    <t>Project Contributions</t>
  </si>
  <si>
    <t>Total Calculated Noise Levels</t>
  </si>
  <si>
    <t xml:space="preserve">* The Leq night and day noise levels were assumed to be 34 dBA and 40 dBA, respectively (ANSI/ASA S12.9). </t>
  </si>
  <si>
    <t>Lday</t>
  </si>
  <si>
    <t>Lnight</t>
  </si>
  <si>
    <t xml:space="preserve">Noise Increase </t>
  </si>
  <si>
    <t>NSA 2</t>
  </si>
  <si>
    <t>NSA 3</t>
  </si>
  <si>
    <t>NSA 4</t>
  </si>
  <si>
    <t>NSA 5</t>
  </si>
  <si>
    <t>NSA 6</t>
  </si>
  <si>
    <t>NSA 7</t>
  </si>
  <si>
    <t>NSA 8</t>
  </si>
  <si>
    <t>NSA 9</t>
  </si>
  <si>
    <t>NSA 10</t>
  </si>
  <si>
    <t>NSA 11</t>
  </si>
  <si>
    <t>NSA 12</t>
  </si>
  <si>
    <t>NSA 13</t>
  </si>
  <si>
    <t>NSA 16</t>
  </si>
  <si>
    <t>NSA 15</t>
  </si>
  <si>
    <t>NSA 14</t>
  </si>
  <si>
    <t>NSA 17</t>
  </si>
  <si>
    <t>NSA 18</t>
  </si>
  <si>
    <t>NSA 19</t>
  </si>
  <si>
    <t>NSA 20</t>
  </si>
  <si>
    <t>NSA 21</t>
  </si>
  <si>
    <t>NSA 22</t>
  </si>
  <si>
    <t>NSA 23</t>
  </si>
  <si>
    <t>NSA 24</t>
  </si>
  <si>
    <t>NSA 25</t>
  </si>
  <si>
    <t>NSA 26</t>
  </si>
  <si>
    <t>NSA 27</t>
  </si>
  <si>
    <t>NSA 28</t>
  </si>
  <si>
    <t>NSA 29</t>
  </si>
  <si>
    <t>NSA 30</t>
  </si>
  <si>
    <t>NSA 31</t>
  </si>
  <si>
    <t>NSA 32</t>
  </si>
  <si>
    <t>NSA 33</t>
  </si>
  <si>
    <t>NSA 34</t>
  </si>
  <si>
    <t>NSA 35</t>
  </si>
  <si>
    <t>NSA 36</t>
  </si>
  <si>
    <t>NSA 37</t>
  </si>
  <si>
    <t>NSA 38</t>
  </si>
  <si>
    <t>NSA UTM Coordinates</t>
  </si>
  <si>
    <t>TRANS</t>
  </si>
  <si>
    <t>Source ID</t>
  </si>
  <si>
    <t>Closest Noise Sources</t>
  </si>
  <si>
    <t>Tracker ID</t>
  </si>
  <si>
    <t>Coordinates</t>
  </si>
  <si>
    <t>Source Initial Point</t>
  </si>
  <si>
    <t>%</t>
  </si>
  <si>
    <t>Acoustical Usage Factor (%)</t>
  </si>
  <si>
    <t>Tracker</t>
  </si>
  <si>
    <t xml:space="preserve">Background Noise Levels </t>
  </si>
  <si>
    <t>Property Boundary</t>
  </si>
  <si>
    <t>Operational Noise</t>
  </si>
  <si>
    <t>Fleming County Solar Project</t>
  </si>
  <si>
    <t>Summary</t>
  </si>
  <si>
    <t>B-2</t>
  </si>
  <si>
    <t>B-3</t>
  </si>
  <si>
    <t>C-1</t>
  </si>
  <si>
    <t>B1</t>
  </si>
  <si>
    <t>B2</t>
  </si>
  <si>
    <t>C1</t>
  </si>
  <si>
    <t>B3</t>
  </si>
  <si>
    <t>Worst Case Conditions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</si>
</sst>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"/>
    <numFmt numFmtId="165" formatCode="0.0"/>
    <numFmt numFmtId="166" formatCode="#,##0.0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2">
    <xf numFmtId="0" fontId="0" fillId="0" borderId="0" xfId="0"/>
    <xf numFmtId="0" fontId="0" fillId="0" borderId="1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4" fontId="0" fillId="0" borderId="1" xfId="0" applyNumberFormat="1" applyBorder="1"/>
    <xf numFmtId="4" fontId="0" fillId="0" borderId="6" xfId="0" applyNumberFormat="1" applyBorder="1"/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1" xfId="0" applyFill="1" applyBorder="1"/>
    <xf numFmtId="0" fontId="0" fillId="0" borderId="8" xfId="0" applyFill="1" applyBorder="1"/>
    <xf numFmtId="0" fontId="2" fillId="3" borderId="15" xfId="0" applyFont="1" applyFill="1" applyBorder="1"/>
    <xf numFmtId="0" fontId="2" fillId="3" borderId="16" xfId="0" applyFont="1" applyFill="1" applyBorder="1"/>
    <xf numFmtId="0" fontId="2" fillId="3" borderId="17" xfId="0" applyFont="1" applyFill="1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164" fontId="0" fillId="0" borderId="1" xfId="1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64" fontId="0" fillId="0" borderId="0" xfId="0" applyNumberFormat="1"/>
    <xf numFmtId="0" fontId="0" fillId="0" borderId="2" xfId="0" applyBorder="1" applyAlignment="1">
      <alignment horizontal="center"/>
    </xf>
    <xf numFmtId="164" fontId="0" fillId="0" borderId="3" xfId="1" applyNumberFormat="1" applyFon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4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8" xfId="1" applyNumberFormat="1" applyFon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4" fontId="0" fillId="0" borderId="3" xfId="0" applyNumberFormat="1" applyBorder="1"/>
    <xf numFmtId="4" fontId="0" fillId="0" borderId="4" xfId="0" applyNumberFormat="1" applyBorder="1"/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4" fontId="0" fillId="0" borderId="8" xfId="0" applyNumberFormat="1" applyFill="1" applyBorder="1"/>
    <xf numFmtId="4" fontId="0" fillId="0" borderId="9" xfId="0" applyNumberFormat="1" applyFill="1" applyBorder="1"/>
    <xf numFmtId="0" fontId="2" fillId="0" borderId="0" xfId="0" applyFont="1"/>
    <xf numFmtId="165" fontId="0" fillId="0" borderId="0" xfId="0" applyNumberFormat="1"/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20" fontId="0" fillId="0" borderId="2" xfId="0" applyNumberFormat="1" applyBorder="1"/>
    <xf numFmtId="20" fontId="0" fillId="0" borderId="5" xfId="0" applyNumberFormat="1" applyBorder="1"/>
    <xf numFmtId="20" fontId="2" fillId="0" borderId="18" xfId="0" applyNumberFormat="1" applyFont="1" applyBorder="1"/>
    <xf numFmtId="20" fontId="0" fillId="0" borderId="7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164" fontId="0" fillId="0" borderId="6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164" fontId="2" fillId="0" borderId="19" xfId="0" applyNumberFormat="1" applyFont="1" applyBorder="1"/>
    <xf numFmtId="164" fontId="2" fillId="0" borderId="20" xfId="0" applyNumberFormat="1" applyFont="1" applyBorder="1"/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9" xfId="0" applyNumberFormat="1" applyBorder="1" applyAlignment="1">
      <alignment horizontal="center" vertical="center" wrapText="1"/>
    </xf>
    <xf numFmtId="165" fontId="0" fillId="0" borderId="16" xfId="0" applyNumberFormat="1" applyBorder="1" applyAlignment="1">
      <alignment horizontal="center" vertical="center" wrapText="1"/>
    </xf>
    <xf numFmtId="165" fontId="0" fillId="0" borderId="17" xfId="0" applyNumberForma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20" fontId="2" fillId="0" borderId="0" xfId="0" applyNumberFormat="1" applyFont="1" applyBorder="1"/>
    <xf numFmtId="164" fontId="2" fillId="0" borderId="0" xfId="0" applyNumberFormat="1" applyFont="1" applyBorder="1"/>
    <xf numFmtId="165" fontId="0" fillId="0" borderId="19" xfId="0" applyNumberFormat="1" applyBorder="1"/>
    <xf numFmtId="165" fontId="0" fillId="0" borderId="20" xfId="0" applyNumberFormat="1" applyBorder="1"/>
    <xf numFmtId="0" fontId="2" fillId="2" borderId="7" xfId="0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4" fontId="0" fillId="0" borderId="0" xfId="0" applyNumberFormat="1"/>
    <xf numFmtId="0" fontId="0" fillId="0" borderId="39" xfId="0" applyBorder="1"/>
    <xf numFmtId="0" fontId="0" fillId="0" borderId="37" xfId="0" applyBorder="1"/>
    <xf numFmtId="0" fontId="0" fillId="0" borderId="36" xfId="0" applyBorder="1"/>
    <xf numFmtId="0" fontId="2" fillId="2" borderId="12" xfId="0" applyFont="1" applyFill="1" applyBorder="1" applyAlignment="1">
      <alignment horizontal="center"/>
    </xf>
    <xf numFmtId="4" fontId="0" fillId="0" borderId="4" xfId="0" applyNumberFormat="1" applyBorder="1" applyAlignment="1">
      <alignment horizontal="center"/>
    </xf>
    <xf numFmtId="4" fontId="0" fillId="0" borderId="6" xfId="0" applyNumberFormat="1" applyBorder="1" applyAlignment="1">
      <alignment horizontal="center"/>
    </xf>
    <xf numFmtId="4" fontId="0" fillId="0" borderId="9" xfId="0" applyNumberFormat="1" applyBorder="1" applyAlignment="1">
      <alignment horizontal="center"/>
    </xf>
    <xf numFmtId="164" fontId="0" fillId="0" borderId="40" xfId="0" applyNumberFormat="1" applyBorder="1" applyAlignment="1">
      <alignment horizontal="center" vertical="center"/>
    </xf>
    <xf numFmtId="0" fontId="0" fillId="0" borderId="15" xfId="0" applyBorder="1"/>
    <xf numFmtId="0" fontId="0" fillId="0" borderId="17" xfId="0" applyBorder="1"/>
    <xf numFmtId="0" fontId="2" fillId="2" borderId="22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0" fillId="2" borderId="3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" fontId="0" fillId="0" borderId="0" xfId="0" applyNumberFormat="1" applyFill="1" applyBorder="1"/>
    <xf numFmtId="0" fontId="3" fillId="0" borderId="0" xfId="0" applyFont="1"/>
    <xf numFmtId="164" fontId="3" fillId="0" borderId="0" xfId="0" applyNumberFormat="1" applyFon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 wrapText="1"/>
    </xf>
    <xf numFmtId="164" fontId="0" fillId="0" borderId="47" xfId="0" applyNumberFormat="1" applyBorder="1" applyAlignment="1">
      <alignment horizontal="center" vertical="center"/>
    </xf>
    <xf numFmtId="164" fontId="0" fillId="0" borderId="49" xfId="0" applyNumberFormat="1" applyBorder="1" applyAlignment="1">
      <alignment horizontal="center" vertical="center"/>
    </xf>
    <xf numFmtId="164" fontId="0" fillId="0" borderId="50" xfId="0" applyNumberForma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0" fillId="2" borderId="35" xfId="0" applyFill="1" applyBorder="1" applyAlignment="1">
      <alignment horizontal="center"/>
    </xf>
    <xf numFmtId="4" fontId="0" fillId="0" borderId="1" xfId="0" applyNumberFormat="1" applyFill="1" applyBorder="1"/>
    <xf numFmtId="4" fontId="0" fillId="0" borderId="6" xfId="0" applyNumberFormat="1" applyFill="1" applyBorder="1"/>
    <xf numFmtId="0" fontId="2" fillId="2" borderId="1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" borderId="29" xfId="0" applyFill="1" applyBorder="1" applyAlignment="1">
      <alignment horizontal="center"/>
    </xf>
    <xf numFmtId="0" fontId="0" fillId="0" borderId="30" xfId="0" applyBorder="1"/>
    <xf numFmtId="0" fontId="0" fillId="0" borderId="52" xfId="0" applyBorder="1"/>
    <xf numFmtId="0" fontId="0" fillId="0" borderId="53" xfId="0" applyBorder="1"/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164" fontId="0" fillId="0" borderId="12" xfId="1" applyNumberFormat="1" applyFon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 vertical="center"/>
    </xf>
    <xf numFmtId="164" fontId="0" fillId="0" borderId="51" xfId="0" applyNumberForma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4" borderId="2" xfId="0" applyFill="1" applyBorder="1"/>
    <xf numFmtId="165" fontId="0" fillId="4" borderId="4" xfId="0" applyNumberFormat="1" applyFill="1" applyBorder="1"/>
    <xf numFmtId="0" fontId="0" fillId="4" borderId="7" xfId="0" applyFill="1" applyBorder="1"/>
    <xf numFmtId="165" fontId="0" fillId="4" borderId="9" xfId="0" applyNumberFormat="1" applyFill="1" applyBorder="1"/>
    <xf numFmtId="0" fontId="0" fillId="4" borderId="5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66" fontId="0" fillId="0" borderId="0" xfId="0" applyNumberFormat="1"/>
    <xf numFmtId="164" fontId="0" fillId="0" borderId="36" xfId="0" applyNumberFormat="1" applyBorder="1"/>
    <xf numFmtId="164" fontId="0" fillId="0" borderId="2" xfId="0" applyNumberFormat="1" applyBorder="1"/>
    <xf numFmtId="164" fontId="0" fillId="0" borderId="47" xfId="0" applyNumberFormat="1" applyBorder="1"/>
    <xf numFmtId="164" fontId="0" fillId="0" borderId="39" xfId="0" applyNumberFormat="1" applyBorder="1"/>
    <xf numFmtId="164" fontId="0" fillId="0" borderId="5" xfId="0" applyNumberFormat="1" applyBorder="1"/>
    <xf numFmtId="164" fontId="0" fillId="0" borderId="49" xfId="0" applyNumberFormat="1" applyBorder="1"/>
    <xf numFmtId="164" fontId="0" fillId="0" borderId="37" xfId="0" applyNumberFormat="1" applyBorder="1"/>
    <xf numFmtId="164" fontId="0" fillId="0" borderId="7" xfId="0" applyNumberFormat="1" applyBorder="1"/>
    <xf numFmtId="164" fontId="0" fillId="0" borderId="50" xfId="0" applyNumberFormat="1" applyBorder="1"/>
    <xf numFmtId="0" fontId="6" fillId="0" borderId="0" xfId="0" applyFont="1" applyAlignment="1">
      <alignment horizontal="center"/>
    </xf>
    <xf numFmtId="0" fontId="2" fillId="2" borderId="4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2" borderId="36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0" fillId="2" borderId="33" xfId="0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0" fontId="0" fillId="2" borderId="36" xfId="0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0" fontId="2" fillId="3" borderId="42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4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2" fillId="0" borderId="21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2" fillId="0" borderId="4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2" borderId="22" xfId="0" applyFont="1" applyFill="1" applyBorder="1" applyAlignment="1">
      <alignment vertical="center" wrapText="1"/>
    </xf>
    <xf numFmtId="0" fontId="2" fillId="2" borderId="18" xfId="0" applyFont="1" applyFill="1" applyBorder="1" applyAlignment="1">
      <alignment vertical="center" wrapText="1"/>
    </xf>
    <xf numFmtId="0" fontId="5" fillId="0" borderId="26" xfId="0" applyFont="1" applyBorder="1" applyAlignment="1">
      <alignment horizontal="left"/>
    </xf>
    <xf numFmtId="0" fontId="2" fillId="3" borderId="20" xfId="0" applyFont="1" applyFill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79F6C-D957-42B8-B5E9-74D18254D38C}">
  <dimension ref="A1:X49"/>
  <sheetViews>
    <sheetView tabSelected="1" view="pageBreakPreview" zoomScale="60" zoomScaleNormal="100" workbookViewId="0">
      <selection activeCell="K37" sqref="K37"/>
    </sheetView>
  </sheetViews>
  <sheetFormatPr defaultRowHeight="15" x14ac:dyDescent="0.25"/>
  <cols>
    <col min="2" max="2" width="10.5703125" bestFit="1" customWidth="1"/>
    <col min="3" max="3" width="12.140625" bestFit="1" customWidth="1"/>
  </cols>
  <sheetData>
    <row r="1" spans="1:24" ht="18.75" x14ac:dyDescent="0.3">
      <c r="A1" s="159" t="s">
        <v>195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</row>
    <row r="2" spans="1:24" ht="18.75" x14ac:dyDescent="0.3">
      <c r="A2" s="159" t="s">
        <v>196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</row>
    <row r="3" spans="1:24" ht="18.75" x14ac:dyDescent="0.3">
      <c r="A3" s="159" t="s">
        <v>205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</row>
    <row r="4" spans="1:24" ht="18.75" x14ac:dyDescent="0.3">
      <c r="A4" s="159" t="s">
        <v>197</v>
      </c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</row>
    <row r="5" spans="1:24" ht="15.75" thickBot="1" x14ac:dyDescent="0.3"/>
    <row r="6" spans="1:24" ht="14.45" customHeight="1" x14ac:dyDescent="0.25">
      <c r="A6" s="163" t="s">
        <v>108</v>
      </c>
      <c r="B6" s="165" t="s">
        <v>183</v>
      </c>
      <c r="C6" s="166"/>
      <c r="D6" s="167" t="s">
        <v>193</v>
      </c>
      <c r="E6" s="161"/>
      <c r="F6" s="161"/>
      <c r="G6" s="162"/>
      <c r="H6" s="167" t="s">
        <v>140</v>
      </c>
      <c r="I6" s="161"/>
      <c r="J6" s="161"/>
      <c r="K6" s="162"/>
      <c r="L6" s="167" t="s">
        <v>141</v>
      </c>
      <c r="M6" s="161"/>
      <c r="N6" s="161"/>
      <c r="O6" s="162"/>
      <c r="P6" s="160" t="s">
        <v>145</v>
      </c>
      <c r="Q6" s="161"/>
      <c r="R6" s="161"/>
      <c r="S6" s="162"/>
    </row>
    <row r="7" spans="1:24" ht="15.75" thickBot="1" x14ac:dyDescent="0.3">
      <c r="A7" s="164"/>
      <c r="B7" s="12" t="s">
        <v>3</v>
      </c>
      <c r="C7" s="13" t="s">
        <v>4</v>
      </c>
      <c r="D7" s="90" t="s">
        <v>143</v>
      </c>
      <c r="E7" s="91" t="s">
        <v>144</v>
      </c>
      <c r="F7" s="91" t="s">
        <v>137</v>
      </c>
      <c r="G7" s="92" t="s">
        <v>134</v>
      </c>
      <c r="H7" s="90" t="s">
        <v>143</v>
      </c>
      <c r="I7" s="91" t="s">
        <v>144</v>
      </c>
      <c r="J7" s="91" t="s">
        <v>137</v>
      </c>
      <c r="K7" s="92" t="s">
        <v>134</v>
      </c>
      <c r="L7" s="90" t="s">
        <v>143</v>
      </c>
      <c r="M7" s="91" t="s">
        <v>144</v>
      </c>
      <c r="N7" s="91" t="s">
        <v>137</v>
      </c>
      <c r="O7" s="92" t="s">
        <v>134</v>
      </c>
      <c r="P7" s="115" t="s">
        <v>143</v>
      </c>
      <c r="Q7" s="91" t="s">
        <v>144</v>
      </c>
      <c r="R7" s="91" t="s">
        <v>137</v>
      </c>
      <c r="S7" s="92" t="s">
        <v>134</v>
      </c>
    </row>
    <row r="8" spans="1:24" x14ac:dyDescent="0.25">
      <c r="A8" s="112" t="str">
        <f>'NSA 1'!B$89</f>
        <v>NSA 1</v>
      </c>
      <c r="B8" s="34">
        <f>'NSA 1'!C$89</f>
        <v>258320</v>
      </c>
      <c r="C8" s="36">
        <f>'NSA 1'!D$89</f>
        <v>4256294</v>
      </c>
      <c r="D8" s="112">
        <f>'NSA 1'!E$89</f>
        <v>40</v>
      </c>
      <c r="E8" s="34">
        <f>'NSA 1'!F$89</f>
        <v>34</v>
      </c>
      <c r="F8" s="34">
        <f>'NSA 1'!G$89</f>
        <v>38.568471069971373</v>
      </c>
      <c r="G8" s="36">
        <f>'NSA 1'!H$89</f>
        <v>41.950571929812824</v>
      </c>
      <c r="H8" s="112">
        <f>'NSA 1'!I$89</f>
        <v>42.320709990928329</v>
      </c>
      <c r="I8" s="34">
        <f>'NSA 1'!J$89</f>
        <v>42.278595494235617</v>
      </c>
      <c r="J8" s="34">
        <f>'NSA 1'!K$89</f>
        <v>42.304964874465881</v>
      </c>
      <c r="K8" s="36">
        <f>'NSA 1'!L$89</f>
        <v>48.694417485960521</v>
      </c>
      <c r="L8" s="112">
        <f>'NSA 1'!M$89</f>
        <v>44.32385778520829</v>
      </c>
      <c r="M8" s="34">
        <f>'NSA 1'!N$89</f>
        <v>42.88044100598421</v>
      </c>
      <c r="N8" s="34">
        <f>'NSA 1'!O$89</f>
        <v>43.837044351107821</v>
      </c>
      <c r="O8" s="36">
        <f>'NSA 1'!P$89</f>
        <v>49.528184411755333</v>
      </c>
      <c r="P8" s="116">
        <f>'NSA 1'!Q$89</f>
        <v>4.3238577852082898</v>
      </c>
      <c r="Q8" s="34">
        <f>'NSA 1'!R$89</f>
        <v>8.8804410059842098</v>
      </c>
      <c r="R8" s="34">
        <f>'NSA 1'!S$89</f>
        <v>5.2685732811364474</v>
      </c>
      <c r="S8" s="36">
        <f>'NSA 1'!T$89</f>
        <v>7.5776124819425092</v>
      </c>
      <c r="W8" t="str">
        <f>IF(N8&gt;(55-6.4),"YES","NO")</f>
        <v>NO</v>
      </c>
      <c r="X8" t="str">
        <f>IF(O8&gt;=(54.9),"YES","NO")</f>
        <v>NO</v>
      </c>
    </row>
    <row r="9" spans="1:24" x14ac:dyDescent="0.25">
      <c r="A9" s="113" t="str">
        <f>'NSA 2'!B$89</f>
        <v>NSA 2</v>
      </c>
      <c r="B9" s="25">
        <f>'NSA 2'!C$89</f>
        <v>257740.35</v>
      </c>
      <c r="C9" s="37">
        <f>'NSA 2'!D$89</f>
        <v>4256663.38</v>
      </c>
      <c r="D9" s="113">
        <f>'NSA 2'!E$89</f>
        <v>40</v>
      </c>
      <c r="E9" s="25">
        <f>'NSA 2'!F$89</f>
        <v>34</v>
      </c>
      <c r="F9" s="25">
        <f>'NSA 2'!G$89</f>
        <v>38.568471069971373</v>
      </c>
      <c r="G9" s="37">
        <f>'NSA 2'!H$89</f>
        <v>41.950571929812824</v>
      </c>
      <c r="H9" s="113">
        <f>'NSA 2'!I$89</f>
        <v>47.269541908169131</v>
      </c>
      <c r="I9" s="25">
        <f>'NSA 2'!J$89</f>
        <v>47.2344611220974</v>
      </c>
      <c r="J9" s="25">
        <f>'NSA 2'!K$89</f>
        <v>47.256419798422201</v>
      </c>
      <c r="K9" s="37">
        <f>'NSA 2'!L$89</f>
        <v>53.649270619141632</v>
      </c>
      <c r="L9" s="113">
        <f>'NSA 2'!M$89</f>
        <v>48.015948415942084</v>
      </c>
      <c r="M9" s="25">
        <f>'NSA 2'!N$89</f>
        <v>47.435938089859675</v>
      </c>
      <c r="N9" s="25">
        <f>'NSA 2'!O$89</f>
        <v>47.807415748025164</v>
      </c>
      <c r="O9" s="37">
        <f>'NSA 2'!P$89</f>
        <v>53.933472443654665</v>
      </c>
      <c r="P9" s="117">
        <f>'NSA 2'!Q$89</f>
        <v>8.0159484159420842</v>
      </c>
      <c r="Q9" s="25">
        <f>'NSA 2'!R$89</f>
        <v>13.435938089859675</v>
      </c>
      <c r="R9" s="25">
        <f>'NSA 2'!S$89</f>
        <v>9.2389446780537909</v>
      </c>
      <c r="S9" s="37">
        <f>'NSA 2'!T$89</f>
        <v>11.982900513841841</v>
      </c>
      <c r="W9" t="str">
        <f t="shared" ref="W9:W45" si="0">IF(N9&gt;(55-6.4),"YES","NO")</f>
        <v>NO</v>
      </c>
      <c r="X9" t="str">
        <f t="shared" ref="X9:X45" si="1">IF(O9&gt;=(54.9),"YES","NO")</f>
        <v>NO</v>
      </c>
    </row>
    <row r="10" spans="1:24" x14ac:dyDescent="0.25">
      <c r="A10" s="113" t="str">
        <f>'NSA 3'!B$89</f>
        <v>NSA 3</v>
      </c>
      <c r="B10" s="25">
        <f>'NSA 3'!C$89</f>
        <v>257852.56</v>
      </c>
      <c r="C10" s="37">
        <f>'NSA 3'!D$89</f>
        <v>4256666.58</v>
      </c>
      <c r="D10" s="113">
        <f>'NSA 3'!E$89</f>
        <v>40</v>
      </c>
      <c r="E10" s="25">
        <f>'NSA 3'!F$89</f>
        <v>34</v>
      </c>
      <c r="F10" s="25">
        <f>'NSA 3'!G$89</f>
        <v>38.568471069971373</v>
      </c>
      <c r="G10" s="37">
        <f>'NSA 3'!H$89</f>
        <v>41.950571929812824</v>
      </c>
      <c r="H10" s="113">
        <f>'NSA 3'!I$89</f>
        <v>47.082835852091151</v>
      </c>
      <c r="I10" s="25">
        <f>'NSA 3'!J$89</f>
        <v>47.04620751579764</v>
      </c>
      <c r="J10" s="25">
        <f>'NSA 3'!K$89</f>
        <v>47.069136402350168</v>
      </c>
      <c r="K10" s="37">
        <f>'NSA 3'!L$89</f>
        <v>53.461239660507182</v>
      </c>
      <c r="L10" s="113">
        <f>'NSA 3'!M$89</f>
        <v>47.859263720898007</v>
      </c>
      <c r="M10" s="25">
        <f>'NSA 3'!N$89</f>
        <v>47.256397338042675</v>
      </c>
      <c r="N10" s="25">
        <f>'NSA 3'!O$89</f>
        <v>47.642876251971714</v>
      </c>
      <c r="O10" s="37">
        <f>'NSA 3'!P$89</f>
        <v>53.757596818226631</v>
      </c>
      <c r="P10" s="117">
        <f>'NSA 3'!Q$89</f>
        <v>7.8592637208980065</v>
      </c>
      <c r="Q10" s="25">
        <f>'NSA 3'!R$89</f>
        <v>13.256397338042675</v>
      </c>
      <c r="R10" s="25">
        <f>'NSA 3'!S$89</f>
        <v>9.0744051820003406</v>
      </c>
      <c r="S10" s="37">
        <f>'NSA 3'!T$89</f>
        <v>11.807024888413807</v>
      </c>
      <c r="W10" t="str">
        <f t="shared" si="0"/>
        <v>NO</v>
      </c>
      <c r="X10" t="str">
        <f t="shared" si="1"/>
        <v>NO</v>
      </c>
    </row>
    <row r="11" spans="1:24" x14ac:dyDescent="0.25">
      <c r="A11" s="113" t="str">
        <f>'NSA 4'!B$89</f>
        <v>NSA 4</v>
      </c>
      <c r="B11" s="25">
        <f>'NSA 4'!C$89</f>
        <v>257941.99</v>
      </c>
      <c r="C11" s="37">
        <f>'NSA 4'!D$89</f>
        <v>4256496.7699999996</v>
      </c>
      <c r="D11" s="113">
        <f>'NSA 4'!E$89</f>
        <v>40</v>
      </c>
      <c r="E11" s="25">
        <f>'NSA 4'!F$89</f>
        <v>34</v>
      </c>
      <c r="F11" s="25">
        <f>'NSA 4'!G$89</f>
        <v>38.568471069971373</v>
      </c>
      <c r="G11" s="37">
        <f>'NSA 4'!H$89</f>
        <v>41.950571929812824</v>
      </c>
      <c r="H11" s="113">
        <f>'NSA 4'!I$89</f>
        <v>45.192494689883382</v>
      </c>
      <c r="I11" s="25">
        <f>'NSA 4'!J$89</f>
        <v>45.147709617639237</v>
      </c>
      <c r="J11" s="25">
        <f>'NSA 4'!K$89</f>
        <v>45.175754361805403</v>
      </c>
      <c r="K11" s="37">
        <f>'NSA 4'!L$89</f>
        <v>51.563916403488946</v>
      </c>
      <c r="L11" s="113">
        <f>'NSA 4'!M$89</f>
        <v>46.340330425385297</v>
      </c>
      <c r="M11" s="25">
        <f>'NSA 4'!N$89</f>
        <v>45.468965824483085</v>
      </c>
      <c r="N11" s="25">
        <f>'NSA 4'!O$89</f>
        <v>46.033687389415483</v>
      </c>
      <c r="O11" s="37">
        <f>'NSA 4'!P$89</f>
        <v>52.014451259199717</v>
      </c>
      <c r="P11" s="117">
        <f>'NSA 4'!Q$89</f>
        <v>6.3403304253852966</v>
      </c>
      <c r="Q11" s="25">
        <f>'NSA 4'!R$89</f>
        <v>11.468965824483085</v>
      </c>
      <c r="R11" s="25">
        <f>'NSA 4'!S$89</f>
        <v>7.4652163194441101</v>
      </c>
      <c r="S11" s="37">
        <f>'NSA 4'!T$89</f>
        <v>10.063879329386893</v>
      </c>
      <c r="W11" t="str">
        <f t="shared" si="0"/>
        <v>NO</v>
      </c>
      <c r="X11" t="str">
        <f t="shared" si="1"/>
        <v>NO</v>
      </c>
    </row>
    <row r="12" spans="1:24" x14ac:dyDescent="0.25">
      <c r="A12" s="113" t="str">
        <f>'NSA 5'!B$89</f>
        <v>NSA 5</v>
      </c>
      <c r="B12" s="25">
        <f>'NSA 5'!C$89</f>
        <v>257998.7</v>
      </c>
      <c r="C12" s="37">
        <f>'NSA 5'!D$89</f>
        <v>4256506.01</v>
      </c>
      <c r="D12" s="113">
        <f>'NSA 5'!E$89</f>
        <v>40</v>
      </c>
      <c r="E12" s="25">
        <f>'NSA 5'!F$89</f>
        <v>34</v>
      </c>
      <c r="F12" s="25">
        <f>'NSA 5'!G$89</f>
        <v>38.568471069971373</v>
      </c>
      <c r="G12" s="37">
        <f>'NSA 5'!H$89</f>
        <v>41.950571929812824</v>
      </c>
      <c r="H12" s="113">
        <f>'NSA 5'!I$89</f>
        <v>45.067567618819169</v>
      </c>
      <c r="I12" s="25">
        <f>'NSA 5'!J$89</f>
        <v>45.019474844000428</v>
      </c>
      <c r="J12" s="25">
        <f>'NSA 5'!K$89</f>
        <v>45.049595180764953</v>
      </c>
      <c r="K12" s="37">
        <f>'NSA 5'!L$89</f>
        <v>51.436158506270537</v>
      </c>
      <c r="L12" s="113">
        <f>'NSA 5'!M$89</f>
        <v>46.244740452992168</v>
      </c>
      <c r="M12" s="25">
        <f>'NSA 5'!N$89</f>
        <v>45.35000091066771</v>
      </c>
      <c r="N12" s="25">
        <f>'NSA 5'!O$89</f>
        <v>45.930414511224278</v>
      </c>
      <c r="O12" s="37">
        <f>'NSA 5'!P$89</f>
        <v>51.899450855185627</v>
      </c>
      <c r="P12" s="117">
        <f>'NSA 5'!Q$89</f>
        <v>6.2447404529921684</v>
      </c>
      <c r="Q12" s="25">
        <f>'NSA 5'!R$89</f>
        <v>11.35000091066771</v>
      </c>
      <c r="R12" s="25">
        <f>'NSA 5'!S$89</f>
        <v>7.3619434412529046</v>
      </c>
      <c r="S12" s="37">
        <f>'NSA 5'!T$89</f>
        <v>9.9488789253728029</v>
      </c>
      <c r="W12" t="str">
        <f t="shared" si="0"/>
        <v>NO</v>
      </c>
      <c r="X12" t="str">
        <f t="shared" si="1"/>
        <v>NO</v>
      </c>
    </row>
    <row r="13" spans="1:24" x14ac:dyDescent="0.25">
      <c r="A13" s="113" t="str">
        <f>'NSA 6'!B$89</f>
        <v>NSA 6</v>
      </c>
      <c r="B13" s="25">
        <f>'NSA 6'!C$89</f>
        <v>258052.38</v>
      </c>
      <c r="C13" s="37">
        <f>'NSA 6'!D$89</f>
        <v>4256463.53</v>
      </c>
      <c r="D13" s="113">
        <f>'NSA 6'!E$89</f>
        <v>40</v>
      </c>
      <c r="E13" s="25">
        <f>'NSA 6'!F$89</f>
        <v>34</v>
      </c>
      <c r="F13" s="25">
        <f>'NSA 6'!G$89</f>
        <v>38.568471069971373</v>
      </c>
      <c r="G13" s="37">
        <f>'NSA 6'!H$89</f>
        <v>41.950571929812824</v>
      </c>
      <c r="H13" s="113">
        <f>'NSA 6'!I$89</f>
        <v>44.353978438984726</v>
      </c>
      <c r="I13" s="25">
        <f>'NSA 6'!J$89</f>
        <v>44.306833534894253</v>
      </c>
      <c r="J13" s="25">
        <f>'NSA 6'!K$89</f>
        <v>44.336359019937639</v>
      </c>
      <c r="K13" s="37">
        <f>'NSA 6'!L$89</f>
        <v>50.723380509449797</v>
      </c>
      <c r="L13" s="113">
        <f>'NSA 6'!M$89</f>
        <v>45.711492018979783</v>
      </c>
      <c r="M13" s="25">
        <f>'NSA 6'!N$89</f>
        <v>44.693745145547808</v>
      </c>
      <c r="N13" s="25">
        <f>'NSA 6'!O$89</f>
        <v>45.357191650728083</v>
      </c>
      <c r="O13" s="37">
        <f>'NSA 6'!P$89</f>
        <v>51.264351725124008</v>
      </c>
      <c r="P13" s="117">
        <f>'NSA 6'!Q$89</f>
        <v>5.7114920189797829</v>
      </c>
      <c r="Q13" s="25">
        <f>'NSA 6'!R$89</f>
        <v>10.693745145547808</v>
      </c>
      <c r="R13" s="25">
        <f>'NSA 6'!S$89</f>
        <v>6.7887205807567099</v>
      </c>
      <c r="S13" s="37">
        <f>'NSA 6'!T$89</f>
        <v>9.3137797953111843</v>
      </c>
      <c r="W13" t="str">
        <f t="shared" si="0"/>
        <v>NO</v>
      </c>
      <c r="X13" t="str">
        <f t="shared" si="1"/>
        <v>NO</v>
      </c>
    </row>
    <row r="14" spans="1:24" x14ac:dyDescent="0.25">
      <c r="A14" s="113" t="str">
        <f>'NSA 7'!B$89</f>
        <v>NSA 7</v>
      </c>
      <c r="B14" s="25">
        <f>'NSA 7'!C$89</f>
        <v>258418.67</v>
      </c>
      <c r="C14" s="37">
        <f>'NSA 7'!D$89</f>
        <v>4256329</v>
      </c>
      <c r="D14" s="113">
        <f>'NSA 7'!E$89</f>
        <v>40</v>
      </c>
      <c r="E14" s="25">
        <f>'NSA 7'!F$89</f>
        <v>34</v>
      </c>
      <c r="F14" s="25">
        <f>'NSA 7'!G$89</f>
        <v>38.568471069971373</v>
      </c>
      <c r="G14" s="37">
        <f>'NSA 7'!H$89</f>
        <v>41.950571929812824</v>
      </c>
      <c r="H14" s="113">
        <f>'NSA 7'!I$89</f>
        <v>41.113466984761963</v>
      </c>
      <c r="I14" s="25">
        <f>'NSA 7'!J$89</f>
        <v>41.073116324525067</v>
      </c>
      <c r="J14" s="25">
        <f>'NSA 7'!K$89</f>
        <v>41.098379386778412</v>
      </c>
      <c r="K14" s="37">
        <f>'NSA 7'!L$89</f>
        <v>47.488684282104572</v>
      </c>
      <c r="L14" s="113">
        <f>'NSA 7'!M$89</f>
        <v>43.602620702687801</v>
      </c>
      <c r="M14" s="25">
        <f>'NSA 7'!N$89</f>
        <v>41.851136861187626</v>
      </c>
      <c r="N14" s="25">
        <f>'NSA 7'!O$89</f>
        <v>43.025397250664867</v>
      </c>
      <c r="O14" s="37">
        <f>'NSA 7'!P$89</f>
        <v>48.558665555645639</v>
      </c>
      <c r="P14" s="117">
        <f>'NSA 7'!Q$89</f>
        <v>3.6026207026878012</v>
      </c>
      <c r="Q14" s="25">
        <f>'NSA 7'!R$89</f>
        <v>7.8511368611876264</v>
      </c>
      <c r="R14" s="25">
        <f>'NSA 7'!S$89</f>
        <v>4.4569261806934932</v>
      </c>
      <c r="S14" s="37">
        <f>'NSA 7'!T$89</f>
        <v>6.6080936258328151</v>
      </c>
      <c r="W14" t="str">
        <f t="shared" si="0"/>
        <v>NO</v>
      </c>
      <c r="X14" t="str">
        <f t="shared" si="1"/>
        <v>NO</v>
      </c>
    </row>
    <row r="15" spans="1:24" x14ac:dyDescent="0.25">
      <c r="A15" s="113" t="str">
        <f>'NSA 8'!B$89</f>
        <v>NSA 8</v>
      </c>
      <c r="B15" s="25">
        <f>'NSA 8'!C$89</f>
        <v>258523.07</v>
      </c>
      <c r="C15" s="37">
        <f>'NSA 8'!D$89</f>
        <v>4256381.9000000004</v>
      </c>
      <c r="D15" s="113">
        <f>'NSA 8'!E$89</f>
        <v>40</v>
      </c>
      <c r="E15" s="25">
        <f>'NSA 8'!F$89</f>
        <v>34</v>
      </c>
      <c r="F15" s="25">
        <f>'NSA 8'!G$89</f>
        <v>38.568471069971373</v>
      </c>
      <c r="G15" s="37">
        <f>'NSA 8'!H$89</f>
        <v>41.950571929812824</v>
      </c>
      <c r="H15" s="113">
        <f>'NSA 8'!I$89</f>
        <v>41.084849307686326</v>
      </c>
      <c r="I15" s="25">
        <f>'NSA 8'!J$89</f>
        <v>41.037981339913678</v>
      </c>
      <c r="J15" s="25">
        <f>'NSA 8'!K$89</f>
        <v>41.067333038185545</v>
      </c>
      <c r="K15" s="37">
        <f>'NSA 8'!L$89</f>
        <v>47.454488383681891</v>
      </c>
      <c r="L15" s="113">
        <f>'NSA 8'!M$89</f>
        <v>43.586510753994943</v>
      </c>
      <c r="M15" s="25">
        <f>'NSA 8'!N$89</f>
        <v>41.8217841000424</v>
      </c>
      <c r="N15" s="25">
        <f>'NSA 8'!O$89</f>
        <v>43.005501893571193</v>
      </c>
      <c r="O15" s="37">
        <f>'NSA 8'!P$89</f>
        <v>48.531959988093476</v>
      </c>
      <c r="P15" s="117">
        <f>'NSA 8'!Q$89</f>
        <v>3.5865107539949435</v>
      </c>
      <c r="Q15" s="25">
        <f>'NSA 8'!R$89</f>
        <v>7.8217841000424002</v>
      </c>
      <c r="R15" s="25">
        <f>'NSA 8'!S$89</f>
        <v>4.4370308235998195</v>
      </c>
      <c r="S15" s="37">
        <f>'NSA 8'!T$89</f>
        <v>6.5813880582806519</v>
      </c>
      <c r="W15" t="str">
        <f t="shared" si="0"/>
        <v>NO</v>
      </c>
      <c r="X15" t="str">
        <f t="shared" si="1"/>
        <v>NO</v>
      </c>
    </row>
    <row r="16" spans="1:24" x14ac:dyDescent="0.25">
      <c r="A16" s="113" t="str">
        <f>'NSA 9'!B$89</f>
        <v>NSA 9</v>
      </c>
      <c r="B16" s="25">
        <f>'NSA 9'!C$89</f>
        <v>258073.34</v>
      </c>
      <c r="C16" s="37">
        <f>'NSA 9'!D$89</f>
        <v>4256253.83</v>
      </c>
      <c r="D16" s="113">
        <f>'NSA 9'!E$89</f>
        <v>40</v>
      </c>
      <c r="E16" s="25">
        <f>'NSA 9'!F$89</f>
        <v>34</v>
      </c>
      <c r="F16" s="25">
        <f>'NSA 9'!G$89</f>
        <v>38.568471069971373</v>
      </c>
      <c r="G16" s="37">
        <f>'NSA 9'!H$89</f>
        <v>41.950571929812824</v>
      </c>
      <c r="H16" s="113">
        <f>'NSA 9'!I$89</f>
        <v>41.751547945830517</v>
      </c>
      <c r="I16" s="25">
        <f>'NSA 9'!J$89</f>
        <v>41.723468067338004</v>
      </c>
      <c r="J16" s="25">
        <f>'NSA 9'!K$89</f>
        <v>41.741039255777096</v>
      </c>
      <c r="K16" s="37">
        <f>'NSA 9'!L$89</f>
        <v>48.137271184815589</v>
      </c>
      <c r="L16" s="113">
        <f>'NSA 9'!M$89</f>
        <v>43.973783723378325</v>
      </c>
      <c r="M16" s="25">
        <f>'NSA 9'!N$89</f>
        <v>42.401275673881045</v>
      </c>
      <c r="N16" s="25">
        <f>'NSA 9'!O$89</f>
        <v>43.448533273195757</v>
      </c>
      <c r="O16" s="37">
        <f>'NSA 9'!P$89</f>
        <v>49.073655769927001</v>
      </c>
      <c r="P16" s="117">
        <f>'NSA 9'!Q$89</f>
        <v>3.9737837233783253</v>
      </c>
      <c r="Q16" s="25">
        <f>'NSA 9'!R$89</f>
        <v>8.4012756738810452</v>
      </c>
      <c r="R16" s="25">
        <f>'NSA 9'!S$89</f>
        <v>4.8800622032243837</v>
      </c>
      <c r="S16" s="37">
        <f>'NSA 9'!T$89</f>
        <v>7.1230838401141767</v>
      </c>
      <c r="W16" t="str">
        <f t="shared" si="0"/>
        <v>NO</v>
      </c>
      <c r="X16" t="str">
        <f t="shared" si="1"/>
        <v>NO</v>
      </c>
    </row>
    <row r="17" spans="1:24" x14ac:dyDescent="0.25">
      <c r="A17" s="113" t="str">
        <f>'NSA 10'!B$89</f>
        <v>NSA 10</v>
      </c>
      <c r="B17" s="25">
        <f>'NSA 10'!C$89</f>
        <v>258604</v>
      </c>
      <c r="C17" s="37">
        <f>'NSA 10'!D$89</f>
        <v>4256307</v>
      </c>
      <c r="D17" s="113">
        <f>'NSA 10'!E$89</f>
        <v>40</v>
      </c>
      <c r="E17" s="25">
        <f>'NSA 10'!F$89</f>
        <v>34</v>
      </c>
      <c r="F17" s="25">
        <f>'NSA 10'!G$89</f>
        <v>38.568471069971373</v>
      </c>
      <c r="G17" s="37">
        <f>'NSA 10'!H$89</f>
        <v>41.950571929812824</v>
      </c>
      <c r="H17" s="113">
        <f>'NSA 10'!I$89</f>
        <v>40.442777838695193</v>
      </c>
      <c r="I17" s="25">
        <f>'NSA 10'!J$89</f>
        <v>40.397401486174836</v>
      </c>
      <c r="J17" s="25">
        <f>'NSA 10'!K$89</f>
        <v>40.42581721714086</v>
      </c>
      <c r="K17" s="37">
        <f>'NSA 10'!L$89</f>
        <v>46.813693494970238</v>
      </c>
      <c r="L17" s="113">
        <f>'NSA 10'!M$89</f>
        <v>43.2373292700766</v>
      </c>
      <c r="M17" s="25">
        <f>'NSA 10'!N$89</f>
        <v>41.293711357769247</v>
      </c>
      <c r="N17" s="25">
        <f>'NSA 10'!O$89</f>
        <v>42.605987858432059</v>
      </c>
      <c r="O17" s="37">
        <f>'NSA 10'!P$89</f>
        <v>48.040285311489157</v>
      </c>
      <c r="P17" s="117">
        <f>'NSA 10'!Q$89</f>
        <v>3.2373292700766001</v>
      </c>
      <c r="Q17" s="25">
        <f>'NSA 10'!R$89</f>
        <v>7.2937113577692472</v>
      </c>
      <c r="R17" s="25">
        <f>'NSA 10'!S$89</f>
        <v>4.0375167884606853</v>
      </c>
      <c r="S17" s="37">
        <f>'NSA 10'!T$89</f>
        <v>6.0897133816763329</v>
      </c>
      <c r="W17" t="str">
        <f t="shared" si="0"/>
        <v>NO</v>
      </c>
      <c r="X17" t="str">
        <f t="shared" si="1"/>
        <v>NO</v>
      </c>
    </row>
    <row r="18" spans="1:24" x14ac:dyDescent="0.25">
      <c r="A18" s="113" t="str">
        <f>'NSA 11'!B$89</f>
        <v>NSA 11</v>
      </c>
      <c r="B18" s="25">
        <f>'NSA 11'!C$89</f>
        <v>258893.51</v>
      </c>
      <c r="C18" s="37">
        <f>'NSA 11'!D$89</f>
        <v>4256485.62</v>
      </c>
      <c r="D18" s="113">
        <f>'NSA 11'!E$89</f>
        <v>40</v>
      </c>
      <c r="E18" s="25">
        <f>'NSA 11'!F$89</f>
        <v>34</v>
      </c>
      <c r="F18" s="25">
        <f>'NSA 11'!G$89</f>
        <v>38.568471069971373</v>
      </c>
      <c r="G18" s="37">
        <f>'NSA 11'!H$89</f>
        <v>41.950571929812824</v>
      </c>
      <c r="H18" s="113">
        <f>'NSA 11'!I$89</f>
        <v>40.171092726836683</v>
      </c>
      <c r="I18" s="25">
        <f>'NSA 11'!J$89</f>
        <v>40.113908978776109</v>
      </c>
      <c r="J18" s="25">
        <f>'NSA 11'!K$89</f>
        <v>40.149736959249907</v>
      </c>
      <c r="K18" s="37">
        <f>'NSA 11'!L$89</f>
        <v>46.531904902346525</v>
      </c>
      <c r="L18" s="113">
        <f>'NSA 11'!M$89</f>
        <v>43.096688802222054</v>
      </c>
      <c r="M18" s="25">
        <f>'NSA 11'!N$89</f>
        <v>41.064506988016191</v>
      </c>
      <c r="N18" s="25">
        <f>'NSA 11'!O$89</f>
        <v>42.440977272915461</v>
      </c>
      <c r="O18" s="37">
        <f>'NSA 11'!P$89</f>
        <v>47.829546110874546</v>
      </c>
      <c r="P18" s="117">
        <f>'NSA 11'!Q$89</f>
        <v>3.0966888022220544</v>
      </c>
      <c r="Q18" s="25">
        <f>'NSA 11'!R$89</f>
        <v>7.0645069880161913</v>
      </c>
      <c r="R18" s="25">
        <f>'NSA 11'!S$89</f>
        <v>3.8725062029440878</v>
      </c>
      <c r="S18" s="37">
        <f>'NSA 11'!T$89</f>
        <v>5.8789741810617215</v>
      </c>
      <c r="W18" t="str">
        <f t="shared" si="0"/>
        <v>NO</v>
      </c>
      <c r="X18" t="str">
        <f t="shared" si="1"/>
        <v>NO</v>
      </c>
    </row>
    <row r="19" spans="1:24" x14ac:dyDescent="0.25">
      <c r="A19" s="113" t="str">
        <f>'NSA 12'!B$89</f>
        <v>NSA 12</v>
      </c>
      <c r="B19" s="25">
        <f>'NSA 12'!C$89</f>
        <v>259050.36</v>
      </c>
      <c r="C19" s="37">
        <f>'NSA 12'!D$89</f>
        <v>4256575.1399999997</v>
      </c>
      <c r="D19" s="113">
        <f>'NSA 12'!E$89</f>
        <v>40</v>
      </c>
      <c r="E19" s="25">
        <f>'NSA 12'!F$89</f>
        <v>34</v>
      </c>
      <c r="F19" s="25">
        <f>'NSA 12'!G$89</f>
        <v>38.568471069971373</v>
      </c>
      <c r="G19" s="37">
        <f>'NSA 12'!H$89</f>
        <v>41.950571929812824</v>
      </c>
      <c r="H19" s="113">
        <f>'NSA 12'!I$89</f>
        <v>39.728078671859457</v>
      </c>
      <c r="I19" s="25">
        <f>'NSA 12'!J$89</f>
        <v>39.669760258968786</v>
      </c>
      <c r="J19" s="25">
        <f>'NSA 12'!K$89</f>
        <v>39.706300935386317</v>
      </c>
      <c r="K19" s="37">
        <f>'NSA 12'!L$89</f>
        <v>46.087920133864046</v>
      </c>
      <c r="L19" s="113">
        <f>'NSA 12'!M$89</f>
        <v>42.876467144090341</v>
      </c>
      <c r="M19" s="25">
        <f>'NSA 12'!N$89</f>
        <v>40.711332364737331</v>
      </c>
      <c r="N19" s="25">
        <f>'NSA 12'!O$89</f>
        <v>42.184843087713737</v>
      </c>
      <c r="O19" s="37">
        <f>'NSA 12'!P$89</f>
        <v>47.504655560627292</v>
      </c>
      <c r="P19" s="117">
        <f>'NSA 12'!Q$89</f>
        <v>2.8764671440903413</v>
      </c>
      <c r="Q19" s="25">
        <f>'NSA 12'!R$89</f>
        <v>6.7113323647373306</v>
      </c>
      <c r="R19" s="25">
        <f>'NSA 12'!S$89</f>
        <v>3.6163720177423642</v>
      </c>
      <c r="S19" s="37">
        <f>'NSA 12'!T$89</f>
        <v>5.5540836308144677</v>
      </c>
      <c r="W19" t="str">
        <f t="shared" si="0"/>
        <v>NO</v>
      </c>
      <c r="X19" t="str">
        <f t="shared" si="1"/>
        <v>NO</v>
      </c>
    </row>
    <row r="20" spans="1:24" x14ac:dyDescent="0.25">
      <c r="A20" s="113" t="str">
        <f>'NSA 13'!B$89</f>
        <v>NSA 13</v>
      </c>
      <c r="B20" s="25">
        <f>'NSA 13'!C$89</f>
        <v>258077.56</v>
      </c>
      <c r="C20" s="37">
        <f>'NSA 13'!D$89</f>
        <v>4257935.0999999996</v>
      </c>
      <c r="D20" s="113">
        <f>'NSA 13'!E$89</f>
        <v>40</v>
      </c>
      <c r="E20" s="25">
        <f>'NSA 13'!F$89</f>
        <v>34</v>
      </c>
      <c r="F20" s="25">
        <f>'NSA 13'!G$89</f>
        <v>38.568471069971373</v>
      </c>
      <c r="G20" s="37">
        <f>'NSA 13'!H$89</f>
        <v>41.950571929812824</v>
      </c>
      <c r="H20" s="113">
        <f>'NSA 13'!I$89</f>
        <v>46.118777146446604</v>
      </c>
      <c r="I20" s="25">
        <f>'NSA 13'!J$89</f>
        <v>46.07299670828602</v>
      </c>
      <c r="J20" s="25">
        <f>'NSA 13'!K$89</f>
        <v>46.101665985404175</v>
      </c>
      <c r="K20" s="37">
        <f>'NSA 13'!L$89</f>
        <v>52.489346964832379</v>
      </c>
      <c r="L20" s="113">
        <f>'NSA 13'!M$89</f>
        <v>47.068418580147281</v>
      </c>
      <c r="M20" s="25">
        <f>'NSA 13'!N$89</f>
        <v>46.33442212116119</v>
      </c>
      <c r="N20" s="25">
        <f>'NSA 13'!O$89</f>
        <v>46.807488991032358</v>
      </c>
      <c r="O20" s="37">
        <f>'NSA 13'!P$89</f>
        <v>52.856964550869819</v>
      </c>
      <c r="P20" s="117">
        <f>'NSA 13'!Q$89</f>
        <v>7.0684185801472807</v>
      </c>
      <c r="Q20" s="25">
        <f>'NSA 13'!R$89</f>
        <v>12.33442212116119</v>
      </c>
      <c r="R20" s="25">
        <f>'NSA 13'!S$89</f>
        <v>8.2390179210609844</v>
      </c>
      <c r="S20" s="37">
        <f>'NSA 13'!T$89</f>
        <v>10.906392621056995</v>
      </c>
      <c r="W20" t="str">
        <f t="shared" si="0"/>
        <v>NO</v>
      </c>
      <c r="X20" t="str">
        <f t="shared" si="1"/>
        <v>NO</v>
      </c>
    </row>
    <row r="21" spans="1:24" x14ac:dyDescent="0.25">
      <c r="A21" s="113" t="str">
        <f>'NSA 14'!B$89</f>
        <v>NSA 14</v>
      </c>
      <c r="B21" s="25">
        <f>'NSA 14'!C$89</f>
        <v>257991.92</v>
      </c>
      <c r="C21" s="37">
        <f>'NSA 14'!D$89</f>
        <v>4258103.1900000004</v>
      </c>
      <c r="D21" s="113">
        <f>'NSA 14'!E$89</f>
        <v>40</v>
      </c>
      <c r="E21" s="25">
        <f>'NSA 14'!F$89</f>
        <v>34</v>
      </c>
      <c r="F21" s="25">
        <f>'NSA 14'!G$89</f>
        <v>38.568471069971373</v>
      </c>
      <c r="G21" s="37">
        <f>'NSA 14'!H$89</f>
        <v>41.950571929812824</v>
      </c>
      <c r="H21" s="113">
        <f>'NSA 14'!I$89</f>
        <v>45.328309650008109</v>
      </c>
      <c r="I21" s="25">
        <f>'NSA 14'!J$89</f>
        <v>45.281119804855486</v>
      </c>
      <c r="J21" s="25">
        <f>'NSA 14'!K$89</f>
        <v>45.310673492302804</v>
      </c>
      <c r="K21" s="37">
        <f>'NSA 14'!L$89</f>
        <v>51.697673259561149</v>
      </c>
      <c r="L21" s="113">
        <f>'NSA 14'!M$89</f>
        <v>46.44497810218347</v>
      </c>
      <c r="M21" s="25">
        <f>'NSA 14'!N$89</f>
        <v>45.592998064341899</v>
      </c>
      <c r="N21" s="25">
        <f>'NSA 14'!O$89</f>
        <v>46.144727482599556</v>
      </c>
      <c r="O21" s="37">
        <f>'NSA 14'!P$89</f>
        <v>52.13520919665158</v>
      </c>
      <c r="P21" s="117">
        <f>'NSA 14'!Q$89</f>
        <v>6.4449781021834696</v>
      </c>
      <c r="Q21" s="25">
        <f>'NSA 14'!R$89</f>
        <v>11.592998064341899</v>
      </c>
      <c r="R21" s="25">
        <f>'NSA 14'!S$89</f>
        <v>7.5762564126281831</v>
      </c>
      <c r="S21" s="37">
        <f>'NSA 14'!T$89</f>
        <v>10.184637266838756</v>
      </c>
      <c r="W21" t="str">
        <f t="shared" si="0"/>
        <v>NO</v>
      </c>
      <c r="X21" t="str">
        <f t="shared" si="1"/>
        <v>NO</v>
      </c>
    </row>
    <row r="22" spans="1:24" x14ac:dyDescent="0.25">
      <c r="A22" s="113" t="str">
        <f>'NSA 15'!B$89</f>
        <v>NSA 15</v>
      </c>
      <c r="B22" s="25">
        <f>'NSA 15'!C$89</f>
        <v>257540.92</v>
      </c>
      <c r="C22" s="37">
        <f>'NSA 15'!D$89</f>
        <v>4258326.82</v>
      </c>
      <c r="D22" s="113">
        <f>'NSA 15'!E$89</f>
        <v>40</v>
      </c>
      <c r="E22" s="25">
        <f>'NSA 15'!F$89</f>
        <v>34</v>
      </c>
      <c r="F22" s="25">
        <f>'NSA 15'!G$89</f>
        <v>38.568471069971373</v>
      </c>
      <c r="G22" s="37">
        <f>'NSA 15'!H$89</f>
        <v>41.950571929812824</v>
      </c>
      <c r="H22" s="113">
        <f>'NSA 15'!I$89</f>
        <v>46.260329375569853</v>
      </c>
      <c r="I22" s="25">
        <f>'NSA 15'!J$89</f>
        <v>46.216024546115108</v>
      </c>
      <c r="J22" s="25">
        <f>'NSA 15'!K$89</f>
        <v>46.243767985546562</v>
      </c>
      <c r="K22" s="37">
        <f>'NSA 15'!L$89</f>
        <v>52.632162120483002</v>
      </c>
      <c r="L22" s="113">
        <f>'NSA 15'!M$89</f>
        <v>47.182530578709589</v>
      </c>
      <c r="M22" s="25">
        <f>'NSA 15'!N$89</f>
        <v>46.469222648329733</v>
      </c>
      <c r="N22" s="25">
        <f>'NSA 15'!O$89</f>
        <v>46.92856950957222</v>
      </c>
      <c r="O22" s="37">
        <f>'NSA 15'!P$89</f>
        <v>52.988361849150543</v>
      </c>
      <c r="P22" s="117">
        <f>'NSA 15'!Q$89</f>
        <v>7.1825305787095886</v>
      </c>
      <c r="Q22" s="25">
        <f>'NSA 15'!R$89</f>
        <v>12.469222648329733</v>
      </c>
      <c r="R22" s="25">
        <f>'NSA 15'!S$89</f>
        <v>8.3600984396008471</v>
      </c>
      <c r="S22" s="37">
        <f>'NSA 15'!T$89</f>
        <v>11.037789919337719</v>
      </c>
      <c r="W22" t="str">
        <f t="shared" si="0"/>
        <v>NO</v>
      </c>
      <c r="X22" t="str">
        <f t="shared" si="1"/>
        <v>NO</v>
      </c>
    </row>
    <row r="23" spans="1:24" x14ac:dyDescent="0.25">
      <c r="A23" s="113" t="str">
        <f>'NSA 16'!B$89</f>
        <v>NSA 16</v>
      </c>
      <c r="B23" s="25">
        <f>'NSA 16'!C$89</f>
        <v>257187.44</v>
      </c>
      <c r="C23" s="37">
        <f>'NSA 16'!D$89</f>
        <v>4258393.9800000004</v>
      </c>
      <c r="D23" s="113">
        <f>'NSA 16'!E$89</f>
        <v>40</v>
      </c>
      <c r="E23" s="25">
        <f>'NSA 16'!F$89</f>
        <v>34</v>
      </c>
      <c r="F23" s="25">
        <f>'NSA 16'!G$89</f>
        <v>38.568471069971373</v>
      </c>
      <c r="G23" s="37">
        <f>'NSA 16'!H$89</f>
        <v>41.950571929812824</v>
      </c>
      <c r="H23" s="113">
        <f>'NSA 16'!I$89</f>
        <v>46.745065223402015</v>
      </c>
      <c r="I23" s="25">
        <f>'NSA 16'!J$89</f>
        <v>46.705460878084011</v>
      </c>
      <c r="J23" s="25">
        <f>'NSA 16'!K$89</f>
        <v>46.730255885230875</v>
      </c>
      <c r="K23" s="37">
        <f>'NSA 16'!L$89</f>
        <v>53.120921375259584</v>
      </c>
      <c r="L23" s="113">
        <f>'NSA 16'!M$89</f>
        <v>47.578619124583795</v>
      </c>
      <c r="M23" s="25">
        <f>'NSA 16'!N$89</f>
        <v>46.932365629956905</v>
      </c>
      <c r="N23" s="25">
        <f>'NSA 16'!O$89</f>
        <v>47.34739561009156</v>
      </c>
      <c r="O23" s="37">
        <f>'NSA 16'!P$89</f>
        <v>53.440567212541204</v>
      </c>
      <c r="P23" s="117">
        <f>'NSA 16'!Q$89</f>
        <v>7.5786191245837955</v>
      </c>
      <c r="Q23" s="25">
        <f>'NSA 16'!R$89</f>
        <v>12.932365629956905</v>
      </c>
      <c r="R23" s="25">
        <f>'NSA 16'!S$89</f>
        <v>8.7789245401201867</v>
      </c>
      <c r="S23" s="37">
        <f>'NSA 16'!T$89</f>
        <v>11.48999528272838</v>
      </c>
      <c r="W23" t="str">
        <f t="shared" si="0"/>
        <v>NO</v>
      </c>
      <c r="X23" t="str">
        <f t="shared" si="1"/>
        <v>NO</v>
      </c>
    </row>
    <row r="24" spans="1:24" x14ac:dyDescent="0.25">
      <c r="A24" s="113" t="str">
        <f>'NSA 17'!B$89</f>
        <v>NSA 17</v>
      </c>
      <c r="B24" s="25">
        <f>'NSA 17'!C$89</f>
        <v>256720</v>
      </c>
      <c r="C24" s="37">
        <f>'NSA 17'!D$89</f>
        <v>4258506</v>
      </c>
      <c r="D24" s="113">
        <f>'NSA 17'!E$89</f>
        <v>40</v>
      </c>
      <c r="E24" s="25">
        <f>'NSA 17'!F$89</f>
        <v>34</v>
      </c>
      <c r="F24" s="25">
        <f>'NSA 17'!G$89</f>
        <v>38.568471069971373</v>
      </c>
      <c r="G24" s="37">
        <f>'NSA 17'!H$89</f>
        <v>41.950571929812824</v>
      </c>
      <c r="H24" s="113">
        <f>'NSA 17'!I$89</f>
        <v>46.743841533187023</v>
      </c>
      <c r="I24" s="25">
        <f>'NSA 17'!J$89</f>
        <v>46.704225976117009</v>
      </c>
      <c r="J24" s="25">
        <f>'NSA 17'!K$89</f>
        <v>46.729028014547922</v>
      </c>
      <c r="K24" s="37">
        <f>'NSA 17'!L$89</f>
        <v>53.119688087533554</v>
      </c>
      <c r="L24" s="113">
        <f>'NSA 17'!M$89</f>
        <v>47.577609161705709</v>
      </c>
      <c r="M24" s="25">
        <f>'NSA 17'!N$89</f>
        <v>46.931193599591296</v>
      </c>
      <c r="N24" s="25">
        <f>'NSA 17'!O$89</f>
        <v>47.346330411645056</v>
      </c>
      <c r="O24" s="37">
        <f>'NSA 17'!P$89</f>
        <v>53.439421447810183</v>
      </c>
      <c r="P24" s="117">
        <f>'NSA 17'!Q$89</f>
        <v>7.5776091617057091</v>
      </c>
      <c r="Q24" s="25">
        <f>'NSA 17'!R$89</f>
        <v>12.931193599591296</v>
      </c>
      <c r="R24" s="25">
        <f>'NSA 17'!S$89</f>
        <v>8.7778593416736825</v>
      </c>
      <c r="S24" s="37">
        <f>'NSA 17'!T$89</f>
        <v>11.488849517997359</v>
      </c>
      <c r="W24" t="str">
        <f t="shared" si="0"/>
        <v>NO</v>
      </c>
      <c r="X24" t="str">
        <f t="shared" si="1"/>
        <v>NO</v>
      </c>
    </row>
    <row r="25" spans="1:24" x14ac:dyDescent="0.25">
      <c r="A25" s="113" t="str">
        <f>'NSA 18'!B$89</f>
        <v>NSA 18</v>
      </c>
      <c r="B25" s="25">
        <f>'NSA 18'!C$89</f>
        <v>256528.54</v>
      </c>
      <c r="C25" s="37">
        <f>'NSA 18'!D$89</f>
        <v>4258520.71</v>
      </c>
      <c r="D25" s="113">
        <f>'NSA 18'!E$89</f>
        <v>40</v>
      </c>
      <c r="E25" s="25">
        <f>'NSA 18'!F$89</f>
        <v>34</v>
      </c>
      <c r="F25" s="25">
        <f>'NSA 18'!G$89</f>
        <v>38.568471069971373</v>
      </c>
      <c r="G25" s="37">
        <f>'NSA 18'!H$89</f>
        <v>41.950571929812824</v>
      </c>
      <c r="H25" s="113">
        <f>'NSA 18'!I$89</f>
        <v>46.74008885004794</v>
      </c>
      <c r="I25" s="25">
        <f>'NSA 18'!J$89</f>
        <v>46.700438890081855</v>
      </c>
      <c r="J25" s="25">
        <f>'NSA 18'!K$89</f>
        <v>46.725262503821256</v>
      </c>
      <c r="K25" s="37">
        <f>'NSA 18'!L$89</f>
        <v>53.115905954766525</v>
      </c>
      <c r="L25" s="113">
        <f>'NSA 18'!M$89</f>
        <v>47.57451222485291</v>
      </c>
      <c r="M25" s="25">
        <f>'NSA 18'!N$89</f>
        <v>46.927599428350305</v>
      </c>
      <c r="N25" s="25">
        <f>'NSA 18'!O$89</f>
        <v>47.34306401668384</v>
      </c>
      <c r="O25" s="37">
        <f>'NSA 18'!P$89</f>
        <v>53.435907866499008</v>
      </c>
      <c r="P25" s="117">
        <f>'NSA 18'!Q$89</f>
        <v>7.57451222485291</v>
      </c>
      <c r="Q25" s="25">
        <f>'NSA 18'!R$89</f>
        <v>12.927599428350305</v>
      </c>
      <c r="R25" s="25">
        <f>'NSA 18'!S$89</f>
        <v>8.7745929467124668</v>
      </c>
      <c r="S25" s="37">
        <f>'NSA 18'!T$89</f>
        <v>11.485335936686184</v>
      </c>
      <c r="W25" t="str">
        <f t="shared" si="0"/>
        <v>NO</v>
      </c>
      <c r="X25" t="str">
        <f t="shared" si="1"/>
        <v>NO</v>
      </c>
    </row>
    <row r="26" spans="1:24" x14ac:dyDescent="0.25">
      <c r="A26" s="113" t="str">
        <f>'NSA 19'!B$89</f>
        <v>NSA 19</v>
      </c>
      <c r="B26" s="25">
        <f>'NSA 19'!C$89</f>
        <v>256270.62</v>
      </c>
      <c r="C26" s="37">
        <f>'NSA 19'!D$89</f>
        <v>4258413.8</v>
      </c>
      <c r="D26" s="113">
        <f>'NSA 19'!E$89</f>
        <v>40</v>
      </c>
      <c r="E26" s="25">
        <f>'NSA 19'!F$89</f>
        <v>34</v>
      </c>
      <c r="F26" s="25">
        <f>'NSA 19'!G$89</f>
        <v>38.568471069971373</v>
      </c>
      <c r="G26" s="37">
        <f>'NSA 19'!H$89</f>
        <v>41.950571929812824</v>
      </c>
      <c r="H26" s="113">
        <f>'NSA 19'!I$89</f>
        <v>47.951421761446809</v>
      </c>
      <c r="I26" s="25">
        <f>'NSA 19'!J$89</f>
        <v>47.921455959769226</v>
      </c>
      <c r="J26" s="25">
        <f>'NSA 19'!K$89</f>
        <v>47.940208801588327</v>
      </c>
      <c r="K26" s="37">
        <f>'NSA 19'!L$89</f>
        <v>54.335530041776885</v>
      </c>
      <c r="L26" s="113">
        <f>'NSA 19'!M$89</f>
        <v>48.597020111294036</v>
      </c>
      <c r="M26" s="25">
        <f>'NSA 19'!N$89</f>
        <v>48.094032327327113</v>
      </c>
      <c r="N26" s="25">
        <f>'NSA 19'!O$89</f>
        <v>48.415157502817792</v>
      </c>
      <c r="O26" s="37">
        <f>'NSA 19'!P$89</f>
        <v>54.579334285922137</v>
      </c>
      <c r="P26" s="117">
        <f>'NSA 19'!Q$89</f>
        <v>8.5970201112940359</v>
      </c>
      <c r="Q26" s="25">
        <f>'NSA 19'!R$89</f>
        <v>14.094032327327113</v>
      </c>
      <c r="R26" s="25">
        <f>'NSA 19'!S$89</f>
        <v>9.8466864328464183</v>
      </c>
      <c r="S26" s="37">
        <f>'NSA 19'!T$89</f>
        <v>12.628762356109313</v>
      </c>
      <c r="W26" t="str">
        <f t="shared" si="0"/>
        <v>NO</v>
      </c>
      <c r="X26" t="str">
        <f t="shared" si="1"/>
        <v>NO</v>
      </c>
    </row>
    <row r="27" spans="1:24" x14ac:dyDescent="0.25">
      <c r="A27" s="113" t="str">
        <f>'NSA 20'!B$89</f>
        <v>NSA 20</v>
      </c>
      <c r="B27" s="25">
        <f>'NSA 20'!C$89</f>
        <v>256088</v>
      </c>
      <c r="C27" s="37">
        <f>'NSA 20'!D$89</f>
        <v>4258478.4000000004</v>
      </c>
      <c r="D27" s="113">
        <f>'NSA 20'!E$89</f>
        <v>40</v>
      </c>
      <c r="E27" s="25">
        <f>'NSA 20'!F$89</f>
        <v>34</v>
      </c>
      <c r="F27" s="25">
        <f>'NSA 20'!G$89</f>
        <v>38.568471069971373</v>
      </c>
      <c r="G27" s="37">
        <f>'NSA 20'!H$89</f>
        <v>41.950571929812824</v>
      </c>
      <c r="H27" s="113">
        <f>'NSA 20'!I$89</f>
        <v>47.789345600586728</v>
      </c>
      <c r="I27" s="25">
        <f>'NSA 20'!J$89</f>
        <v>47.758236272846332</v>
      </c>
      <c r="J27" s="25">
        <f>'NSA 20'!K$89</f>
        <v>47.777705701340807</v>
      </c>
      <c r="K27" s="37">
        <f>'NSA 20'!L$89</f>
        <v>54.172474702775801</v>
      </c>
      <c r="L27" s="113">
        <f>'NSA 20'!M$89</f>
        <v>48.45769534768354</v>
      </c>
      <c r="M27" s="25">
        <f>'NSA 20'!N$89</f>
        <v>47.937287525513163</v>
      </c>
      <c r="N27" s="25">
        <f>'NSA 20'!O$89</f>
        <v>48.269773751705202</v>
      </c>
      <c r="O27" s="37">
        <f>'NSA 20'!P$89</f>
        <v>54.425340109561702</v>
      </c>
      <c r="P27" s="117">
        <f>'NSA 20'!Q$89</f>
        <v>8.4576953476835399</v>
      </c>
      <c r="Q27" s="25">
        <f>'NSA 20'!R$89</f>
        <v>13.937287525513163</v>
      </c>
      <c r="R27" s="25">
        <f>'NSA 20'!S$89</f>
        <v>9.7013026817338286</v>
      </c>
      <c r="S27" s="37">
        <f>'NSA 20'!T$89</f>
        <v>12.474768179748878</v>
      </c>
      <c r="W27" t="str">
        <f t="shared" si="0"/>
        <v>NO</v>
      </c>
      <c r="X27" t="str">
        <f t="shared" si="1"/>
        <v>NO</v>
      </c>
    </row>
    <row r="28" spans="1:24" x14ac:dyDescent="0.25">
      <c r="A28" s="113" t="str">
        <f>'NSA 21'!B$94</f>
        <v>NSA 21</v>
      </c>
      <c r="B28" s="25">
        <f>'NSA 21'!C$94</f>
        <v>255872.89</v>
      </c>
      <c r="C28" s="37">
        <f>'NSA 21'!D$94</f>
        <v>4258433.18</v>
      </c>
      <c r="D28" s="113">
        <f>'NSA 21'!E$94</f>
        <v>40</v>
      </c>
      <c r="E28" s="25">
        <f>'NSA 21'!F$94</f>
        <v>34</v>
      </c>
      <c r="F28" s="25">
        <f>'NSA 21'!G$94</f>
        <v>38.568471069971373</v>
      </c>
      <c r="G28" s="37">
        <f>'NSA 21'!H$94</f>
        <v>41.950571929812824</v>
      </c>
      <c r="H28" s="113">
        <f>'NSA 21'!I$94</f>
        <v>48.066742190762326</v>
      </c>
      <c r="I28" s="25">
        <f>'NSA 21'!J$94</f>
        <v>48.037564258669448</v>
      </c>
      <c r="J28" s="25">
        <f>'NSA 21'!K$94</f>
        <v>48.055823425711111</v>
      </c>
      <c r="K28" s="37">
        <f>'NSA 21'!L$94</f>
        <v>54.45152512937328</v>
      </c>
      <c r="L28" s="113">
        <f>'NSA 21'!M$94</f>
        <v>48.696592078059162</v>
      </c>
      <c r="M28" s="25">
        <f>'NSA 21'!N$94</f>
        <v>48.205674913162078</v>
      </c>
      <c r="N28" s="25">
        <f>'NSA 21'!O$94</f>
        <v>48.518937138550235</v>
      </c>
      <c r="O28" s="37">
        <f>'NSA 21'!P$94</f>
        <v>54.689076363437309</v>
      </c>
      <c r="P28" s="117">
        <f>'NSA 21'!Q$94</f>
        <v>8.6965920780591617</v>
      </c>
      <c r="Q28" s="25">
        <f>'NSA 21'!R$94</f>
        <v>14.205674913162078</v>
      </c>
      <c r="R28" s="25">
        <f>'NSA 21'!S$94</f>
        <v>9.9504660685788622</v>
      </c>
      <c r="S28" s="37">
        <f>'NSA 21'!T$94</f>
        <v>12.738504433624485</v>
      </c>
      <c r="W28" t="str">
        <f t="shared" si="0"/>
        <v>NO</v>
      </c>
      <c r="X28" t="str">
        <f t="shared" si="1"/>
        <v>NO</v>
      </c>
    </row>
    <row r="29" spans="1:24" x14ac:dyDescent="0.25">
      <c r="A29" s="113" t="str">
        <f>'NSA 22'!B$89</f>
        <v>NSA 22</v>
      </c>
      <c r="B29" s="25">
        <f>'NSA 22'!C$89</f>
        <v>255458.38</v>
      </c>
      <c r="C29" s="37">
        <f>'NSA 22'!D$89</f>
        <v>4258574.21</v>
      </c>
      <c r="D29" s="113">
        <f>'NSA 22'!E$89</f>
        <v>40</v>
      </c>
      <c r="E29" s="25">
        <f>'NSA 22'!F$89</f>
        <v>34</v>
      </c>
      <c r="F29" s="25">
        <f>'NSA 22'!G$89</f>
        <v>38.568471069971373</v>
      </c>
      <c r="G29" s="37">
        <f>'NSA 22'!H$89</f>
        <v>41.950571929812824</v>
      </c>
      <c r="H29" s="113">
        <f>'NSA 22'!I$89</f>
        <v>47.357677133310041</v>
      </c>
      <c r="I29" s="25">
        <f>'NSA 22'!J$89</f>
        <v>47.323303893851758</v>
      </c>
      <c r="J29" s="25">
        <f>'NSA 22'!K$89</f>
        <v>47.344819028856193</v>
      </c>
      <c r="K29" s="37">
        <f>'NSA 22'!L$89</f>
        <v>53.738011618051104</v>
      </c>
      <c r="L29" s="113">
        <f>'NSA 22'!M$89</f>
        <v>48.090284719987899</v>
      </c>
      <c r="M29" s="25">
        <f>'NSA 22'!N$89</f>
        <v>47.520792512867118</v>
      </c>
      <c r="N29" s="25">
        <f>'NSA 22'!O$89</f>
        <v>47.885375870163429</v>
      </c>
      <c r="O29" s="37">
        <f>'NSA 22'!P$89</f>
        <v>54.016645648970865</v>
      </c>
      <c r="P29" s="117">
        <f>'NSA 22'!Q$89</f>
        <v>8.0902847199878991</v>
      </c>
      <c r="Q29" s="25">
        <f>'NSA 22'!R$89</f>
        <v>13.520792512867118</v>
      </c>
      <c r="R29" s="25">
        <f>'NSA 22'!S$89</f>
        <v>9.3169048001920558</v>
      </c>
      <c r="S29" s="37">
        <f>'NSA 22'!T$89</f>
        <v>12.066073719158041</v>
      </c>
      <c r="W29" t="str">
        <f t="shared" si="0"/>
        <v>NO</v>
      </c>
      <c r="X29" t="str">
        <f t="shared" si="1"/>
        <v>NO</v>
      </c>
    </row>
    <row r="30" spans="1:24" x14ac:dyDescent="0.25">
      <c r="A30" s="113" t="str">
        <f>'NSA 23'!B$89</f>
        <v>NSA 23</v>
      </c>
      <c r="B30" s="25">
        <f>'NSA 23'!C$89</f>
        <v>255035.62</v>
      </c>
      <c r="C30" s="37">
        <f>'NSA 23'!D$89</f>
        <v>4258581.6100000003</v>
      </c>
      <c r="D30" s="113">
        <f>'NSA 23'!E$89</f>
        <v>40</v>
      </c>
      <c r="E30" s="25">
        <f>'NSA 23'!F$89</f>
        <v>34</v>
      </c>
      <c r="F30" s="25">
        <f>'NSA 23'!G$89</f>
        <v>38.568471069971373</v>
      </c>
      <c r="G30" s="37">
        <f>'NSA 23'!H$89</f>
        <v>41.950571929812824</v>
      </c>
      <c r="H30" s="113">
        <f>'NSA 23'!I$89</f>
        <v>46.959754010032128</v>
      </c>
      <c r="I30" s="25">
        <f>'NSA 23'!J$89</f>
        <v>46.922068172041108</v>
      </c>
      <c r="J30" s="25">
        <f>'NSA 23'!K$89</f>
        <v>46.945660115431892</v>
      </c>
      <c r="K30" s="37">
        <f>'NSA 23'!L$89</f>
        <v>53.337252499693015</v>
      </c>
      <c r="L30" s="113">
        <f>'NSA 23'!M$89</f>
        <v>47.756571837471938</v>
      </c>
      <c r="M30" s="25">
        <f>'NSA 23'!N$89</f>
        <v>47.138203573240645</v>
      </c>
      <c r="N30" s="25">
        <f>'NSA 23'!O$89</f>
        <v>47.534872363299712</v>
      </c>
      <c r="O30" s="37">
        <f>'NSA 23'!P$89</f>
        <v>53.641898117380194</v>
      </c>
      <c r="P30" s="117">
        <f>'NSA 23'!Q$89</f>
        <v>7.7565718374719381</v>
      </c>
      <c r="Q30" s="25">
        <f>'NSA 23'!R$89</f>
        <v>13.138203573240645</v>
      </c>
      <c r="R30" s="25">
        <f>'NSA 23'!S$89</f>
        <v>8.9664012933283388</v>
      </c>
      <c r="S30" s="37">
        <f>'NSA 23'!T$89</f>
        <v>11.69132618756737</v>
      </c>
      <c r="W30" t="str">
        <f t="shared" si="0"/>
        <v>NO</v>
      </c>
      <c r="X30" t="str">
        <f t="shared" si="1"/>
        <v>NO</v>
      </c>
    </row>
    <row r="31" spans="1:24" x14ac:dyDescent="0.25">
      <c r="A31" s="113" t="str">
        <f>'NSA 24'!B$89</f>
        <v>NSA 24</v>
      </c>
      <c r="B31" s="25">
        <f>'NSA 24'!C$89</f>
        <v>253971.23</v>
      </c>
      <c r="C31" s="37">
        <f>'NSA 24'!D$89</f>
        <v>4258584.41</v>
      </c>
      <c r="D31" s="113">
        <f>'NSA 24'!E$89</f>
        <v>40</v>
      </c>
      <c r="E31" s="25">
        <f>'NSA 24'!F$89</f>
        <v>34</v>
      </c>
      <c r="F31" s="25">
        <f>'NSA 24'!G$89</f>
        <v>38.568471069971373</v>
      </c>
      <c r="G31" s="37">
        <f>'NSA 24'!H$89</f>
        <v>41.950571929812824</v>
      </c>
      <c r="H31" s="113">
        <f>'NSA 24'!I$89</f>
        <v>43.155057646702232</v>
      </c>
      <c r="I31" s="25">
        <f>'NSA 24'!J$89</f>
        <v>43.115632360666794</v>
      </c>
      <c r="J31" s="25">
        <f>'NSA 24'!K$89</f>
        <v>43.140315074356394</v>
      </c>
      <c r="K31" s="37">
        <f>'NSA 24'!L$89</f>
        <v>49.531067077802874</v>
      </c>
      <c r="L31" s="113">
        <f>'NSA 24'!M$89</f>
        <v>44.868251785197629</v>
      </c>
      <c r="M31" s="25">
        <f>'NSA 24'!N$89</f>
        <v>43.617824089730597</v>
      </c>
      <c r="N31" s="25">
        <f>'NSA 24'!O$89</f>
        <v>44.44040914681284</v>
      </c>
      <c r="O31" s="37">
        <f>'NSA 24'!P$89</f>
        <v>50.229827693530773</v>
      </c>
      <c r="P31" s="117">
        <f>'NSA 24'!Q$89</f>
        <v>4.8682517851976286</v>
      </c>
      <c r="Q31" s="25">
        <f>'NSA 24'!R$89</f>
        <v>9.6178240897305969</v>
      </c>
      <c r="R31" s="25">
        <f>'NSA 24'!S$89</f>
        <v>5.8719380768414666</v>
      </c>
      <c r="S31" s="37">
        <f>'NSA 24'!T$89</f>
        <v>8.2792557637179485</v>
      </c>
      <c r="W31" t="str">
        <f t="shared" si="0"/>
        <v>NO</v>
      </c>
      <c r="X31" t="str">
        <f t="shared" si="1"/>
        <v>NO</v>
      </c>
    </row>
    <row r="32" spans="1:24" x14ac:dyDescent="0.25">
      <c r="A32" s="113" t="str">
        <f>'NSA 25'!B$89</f>
        <v>NSA 25</v>
      </c>
      <c r="B32" s="25">
        <f>'NSA 25'!C$89</f>
        <v>253711.15</v>
      </c>
      <c r="C32" s="37">
        <f>'NSA 25'!D$89</f>
        <v>4258114.3099999996</v>
      </c>
      <c r="D32" s="113">
        <f>'NSA 25'!E$89</f>
        <v>40</v>
      </c>
      <c r="E32" s="25">
        <f>'NSA 25'!F$89</f>
        <v>34</v>
      </c>
      <c r="F32" s="25">
        <f>'NSA 25'!G$89</f>
        <v>38.568471069971373</v>
      </c>
      <c r="G32" s="37">
        <f>'NSA 25'!H$89</f>
        <v>41.950571929812824</v>
      </c>
      <c r="H32" s="113">
        <f>'NSA 25'!I$89</f>
        <v>42.368643374982895</v>
      </c>
      <c r="I32" s="25">
        <f>'NSA 25'!J$89</f>
        <v>42.334285820069375</v>
      </c>
      <c r="J32" s="25">
        <f>'NSA 25'!K$89</f>
        <v>42.355791123173802</v>
      </c>
      <c r="K32" s="37">
        <f>'NSA 25'!L$89</f>
        <v>48.748991288379258</v>
      </c>
      <c r="L32" s="113">
        <f>'NSA 25'!M$89</f>
        <v>44.354141359077161</v>
      </c>
      <c r="M32" s="25">
        <f>'NSA 25'!N$89</f>
        <v>42.928964744485171</v>
      </c>
      <c r="N32" s="25">
        <f>'NSA 25'!O$89</f>
        <v>43.872823804344314</v>
      </c>
      <c r="O32" s="37">
        <f>'NSA 25'!P$89</f>
        <v>49.573274657916343</v>
      </c>
      <c r="P32" s="117">
        <f>'NSA 25'!Q$89</f>
        <v>4.3541413590771612</v>
      </c>
      <c r="Q32" s="25">
        <f>'NSA 25'!R$89</f>
        <v>8.928964744485171</v>
      </c>
      <c r="R32" s="25">
        <f>'NSA 25'!S$89</f>
        <v>5.3043527343729409</v>
      </c>
      <c r="S32" s="37">
        <f>'NSA 25'!T$89</f>
        <v>7.6227027281035191</v>
      </c>
      <c r="W32" t="str">
        <f t="shared" si="0"/>
        <v>NO</v>
      </c>
      <c r="X32" t="str">
        <f t="shared" si="1"/>
        <v>NO</v>
      </c>
    </row>
    <row r="33" spans="1:24" x14ac:dyDescent="0.25">
      <c r="A33" s="113" t="str">
        <f>'NSA 26'!B$89</f>
        <v>NSA 26</v>
      </c>
      <c r="B33" s="25">
        <f>'NSA 26'!C$89</f>
        <v>254181.51</v>
      </c>
      <c r="C33" s="37">
        <f>'NSA 26'!D$89</f>
        <v>4257833.1100000003</v>
      </c>
      <c r="D33" s="113">
        <f>'NSA 26'!E$89</f>
        <v>40</v>
      </c>
      <c r="E33" s="25">
        <f>'NSA 26'!F$89</f>
        <v>34</v>
      </c>
      <c r="F33" s="25">
        <f>'NSA 26'!G$89</f>
        <v>38.568471069971373</v>
      </c>
      <c r="G33" s="37">
        <f>'NSA 26'!H$89</f>
        <v>41.950571929812824</v>
      </c>
      <c r="H33" s="113">
        <f>'NSA 26'!I$89</f>
        <v>46.764132790988853</v>
      </c>
      <c r="I33" s="25">
        <f>'NSA 26'!J$89</f>
        <v>46.72470273620452</v>
      </c>
      <c r="J33" s="25">
        <f>'NSA 26'!K$89</f>
        <v>46.749388440497491</v>
      </c>
      <c r="K33" s="37">
        <f>'NSA 26'!L$89</f>
        <v>53.140138139908885</v>
      </c>
      <c r="L33" s="113">
        <f>'NSA 26'!M$89</f>
        <v>47.594362802986623</v>
      </c>
      <c r="M33" s="25">
        <f>'NSA 26'!N$89</f>
        <v>46.950630031261582</v>
      </c>
      <c r="N33" s="25">
        <f>'NSA 26'!O$89</f>
        <v>47.363998571958177</v>
      </c>
      <c r="O33" s="37">
        <f>'NSA 26'!P$89</f>
        <v>53.458423196003764</v>
      </c>
      <c r="P33" s="117">
        <f>'NSA 26'!Q$89</f>
        <v>7.5943628029866233</v>
      </c>
      <c r="Q33" s="25">
        <f>'NSA 26'!R$89</f>
        <v>12.950630031261582</v>
      </c>
      <c r="R33" s="25">
        <f>'NSA 26'!S$89</f>
        <v>8.795527501986804</v>
      </c>
      <c r="S33" s="37">
        <f>'NSA 26'!T$89</f>
        <v>11.50785126619094</v>
      </c>
      <c r="W33" t="str">
        <f t="shared" si="0"/>
        <v>NO</v>
      </c>
      <c r="X33" t="str">
        <f t="shared" si="1"/>
        <v>NO</v>
      </c>
    </row>
    <row r="34" spans="1:24" x14ac:dyDescent="0.25">
      <c r="A34" s="113" t="str">
        <f>'NSA 27'!B$89</f>
        <v>NSA 27</v>
      </c>
      <c r="B34" s="25">
        <f>'NSA 27'!C$89</f>
        <v>253893.73</v>
      </c>
      <c r="C34" s="37">
        <f>'NSA 27'!D$89</f>
        <v>4257554.1500000004</v>
      </c>
      <c r="D34" s="113">
        <f>'NSA 27'!E$89</f>
        <v>40</v>
      </c>
      <c r="E34" s="25">
        <f>'NSA 27'!F$89</f>
        <v>34</v>
      </c>
      <c r="F34" s="25">
        <f>'NSA 27'!G$89</f>
        <v>38.568471069971373</v>
      </c>
      <c r="G34" s="37">
        <f>'NSA 27'!H$89</f>
        <v>41.950571929812824</v>
      </c>
      <c r="H34" s="113">
        <f>'NSA 27'!I$89</f>
        <v>43.831346259090218</v>
      </c>
      <c r="I34" s="25">
        <f>'NSA 27'!J$89</f>
        <v>43.786311194656911</v>
      </c>
      <c r="J34" s="25">
        <f>'NSA 27'!K$89</f>
        <v>43.814512789048408</v>
      </c>
      <c r="K34" s="37">
        <f>'NSA 27'!L$89</f>
        <v>50.20255401139611</v>
      </c>
      <c r="L34" s="113">
        <f>'NSA 27'!M$89</f>
        <v>45.335445231985332</v>
      </c>
      <c r="M34" s="25">
        <f>'NSA 27'!N$89</f>
        <v>44.220104649820343</v>
      </c>
      <c r="N34" s="25">
        <f>'NSA 27'!O$89</f>
        <v>44.949970638358749</v>
      </c>
      <c r="O34" s="37">
        <f>'NSA 27'!P$89</f>
        <v>50.807852670797303</v>
      </c>
      <c r="P34" s="117">
        <f>'NSA 27'!Q$89</f>
        <v>5.3354452319853323</v>
      </c>
      <c r="Q34" s="25">
        <f>'NSA 27'!R$89</f>
        <v>10.220104649820343</v>
      </c>
      <c r="R34" s="25">
        <f>'NSA 27'!S$89</f>
        <v>6.3814995683873761</v>
      </c>
      <c r="S34" s="37">
        <f>'NSA 27'!T$89</f>
        <v>8.8572807409844785</v>
      </c>
      <c r="W34" t="str">
        <f t="shared" si="0"/>
        <v>NO</v>
      </c>
      <c r="X34" t="str">
        <f t="shared" si="1"/>
        <v>NO</v>
      </c>
    </row>
    <row r="35" spans="1:24" x14ac:dyDescent="0.25">
      <c r="A35" s="113" t="str">
        <f>'NSA 28'!B$89</f>
        <v>NSA 28</v>
      </c>
      <c r="B35" s="25">
        <f>'NSA 28'!C$89</f>
        <v>253741.91</v>
      </c>
      <c r="C35" s="37">
        <f>'NSA 28'!D$89</f>
        <v>4257347.55</v>
      </c>
      <c r="D35" s="113">
        <f>'NSA 28'!E$89</f>
        <v>40</v>
      </c>
      <c r="E35" s="25">
        <f>'NSA 28'!F$89</f>
        <v>34</v>
      </c>
      <c r="F35" s="25">
        <f>'NSA 28'!G$89</f>
        <v>38.568471069971373</v>
      </c>
      <c r="G35" s="37">
        <f>'NSA 28'!H$89</f>
        <v>41.950571929812824</v>
      </c>
      <c r="H35" s="113">
        <f>'NSA 28'!I$89</f>
        <v>42.187357284278136</v>
      </c>
      <c r="I35" s="25">
        <f>'NSA 28'!J$89</f>
        <v>42.151624814588928</v>
      </c>
      <c r="J35" s="25">
        <f>'NSA 28'!K$89</f>
        <v>42.173992037126496</v>
      </c>
      <c r="K35" s="37">
        <f>'NSA 28'!L$89</f>
        <v>48.566528061756301</v>
      </c>
      <c r="L35" s="113">
        <f>'NSA 28'!M$89</f>
        <v>44.240257105232807</v>
      </c>
      <c r="M35" s="25">
        <f>'NSA 28'!N$89</f>
        <v>42.77011177029739</v>
      </c>
      <c r="N35" s="25">
        <f>'NSA 28'!O$89</f>
        <v>43.745419284597219</v>
      </c>
      <c r="O35" s="37">
        <f>'NSA 28'!P$89</f>
        <v>49.422907687559778</v>
      </c>
      <c r="P35" s="117">
        <f>'NSA 28'!Q$89</f>
        <v>4.2402571052328071</v>
      </c>
      <c r="Q35" s="25">
        <f>'NSA 28'!R$89</f>
        <v>8.7701117702973903</v>
      </c>
      <c r="R35" s="25">
        <f>'NSA 28'!S$89</f>
        <v>5.1769482146258454</v>
      </c>
      <c r="S35" s="37">
        <f>'NSA 28'!T$89</f>
        <v>7.4723357577469542</v>
      </c>
      <c r="W35" t="str">
        <f t="shared" si="0"/>
        <v>NO</v>
      </c>
      <c r="X35" t="str">
        <f t="shared" si="1"/>
        <v>NO</v>
      </c>
    </row>
    <row r="36" spans="1:24" x14ac:dyDescent="0.25">
      <c r="A36" s="113" t="str">
        <f>'NSA 29'!B$89</f>
        <v>NSA 29</v>
      </c>
      <c r="B36" s="25">
        <f>'NSA 29'!C$89</f>
        <v>254887.9</v>
      </c>
      <c r="C36" s="37">
        <f>'NSA 29'!D$89</f>
        <v>4256678.13</v>
      </c>
      <c r="D36" s="113">
        <f>'NSA 29'!E$89</f>
        <v>40</v>
      </c>
      <c r="E36" s="25">
        <f>'NSA 29'!F$89</f>
        <v>34</v>
      </c>
      <c r="F36" s="25">
        <f>'NSA 29'!G$89</f>
        <v>38.568471069971373</v>
      </c>
      <c r="G36" s="37">
        <f>'NSA 29'!H$89</f>
        <v>41.950571929812824</v>
      </c>
      <c r="H36" s="113">
        <f>'NSA 29'!I$89</f>
        <v>46.351248098221149</v>
      </c>
      <c r="I36" s="25">
        <f>'NSA 29'!J$89</f>
        <v>46.307865740523042</v>
      </c>
      <c r="J36" s="25">
        <f>'NSA 29'!K$89</f>
        <v>46.335030455215531</v>
      </c>
      <c r="K36" s="37">
        <f>'NSA 29'!L$89</f>
        <v>52.723870388765938</v>
      </c>
      <c r="L36" s="113">
        <f>'NSA 29'!M$89</f>
        <v>47.256201873060142</v>
      </c>
      <c r="M36" s="25">
        <f>'NSA 29'!N$89</f>
        <v>46.555914061808579</v>
      </c>
      <c r="N36" s="25">
        <f>'NSA 29'!O$89</f>
        <v>47.006637666037612</v>
      </c>
      <c r="O36" s="37">
        <f>'NSA 29'!P$89</f>
        <v>53.072918410774896</v>
      </c>
      <c r="P36" s="117">
        <f>'NSA 29'!Q$89</f>
        <v>7.2562018730601423</v>
      </c>
      <c r="Q36" s="25">
        <f>'NSA 29'!R$89</f>
        <v>12.555914061808579</v>
      </c>
      <c r="R36" s="25">
        <f>'NSA 29'!S$89</f>
        <v>8.4381665960662389</v>
      </c>
      <c r="S36" s="37">
        <f>'NSA 29'!T$89</f>
        <v>11.122346480962072</v>
      </c>
      <c r="W36" t="str">
        <f t="shared" si="0"/>
        <v>NO</v>
      </c>
      <c r="X36" t="str">
        <f t="shared" si="1"/>
        <v>NO</v>
      </c>
    </row>
    <row r="37" spans="1:24" x14ac:dyDescent="0.25">
      <c r="A37" s="113" t="str">
        <f>'NSA 30'!B$89</f>
        <v>NSA 30</v>
      </c>
      <c r="B37" s="25">
        <f>'NSA 30'!C$89</f>
        <v>255455.6</v>
      </c>
      <c r="C37" s="37">
        <f>'NSA 30'!D$89</f>
        <v>4256373.47</v>
      </c>
      <c r="D37" s="113">
        <f>'NSA 30'!E$89</f>
        <v>40</v>
      </c>
      <c r="E37" s="25">
        <f>'NSA 30'!F$89</f>
        <v>34</v>
      </c>
      <c r="F37" s="25">
        <f>'NSA 30'!G$89</f>
        <v>38.568471069971373</v>
      </c>
      <c r="G37" s="37">
        <f>'NSA 30'!H$89</f>
        <v>41.950571929812824</v>
      </c>
      <c r="H37" s="113">
        <f>'NSA 30'!I$89</f>
        <v>45.10115836803309</v>
      </c>
      <c r="I37" s="25">
        <f>'NSA 30'!J$89</f>
        <v>45.043208952432011</v>
      </c>
      <c r="J37" s="25">
        <f>'NSA 30'!K$89</f>
        <v>45.079517849838069</v>
      </c>
      <c r="K37" s="37">
        <f>'NSA 30'!L$89</f>
        <v>51.461315505716101</v>
      </c>
      <c r="L37" s="113">
        <f>'NSA 30'!M$89</f>
        <v>46.270379415560726</v>
      </c>
      <c r="M37" s="25">
        <f>'NSA 30'!N$89</f>
        <v>45.372000123249883</v>
      </c>
      <c r="N37" s="25">
        <f>'NSA 30'!O$89</f>
        <v>45.954859652898591</v>
      </c>
      <c r="O37" s="37">
        <f>'NSA 30'!P$89</f>
        <v>51.92206898358851</v>
      </c>
      <c r="P37" s="117">
        <f>'NSA 30'!Q$89</f>
        <v>6.2703794155607255</v>
      </c>
      <c r="Q37" s="25">
        <f>'NSA 30'!R$89</f>
        <v>11.372000123249883</v>
      </c>
      <c r="R37" s="25">
        <f>'NSA 30'!S$89</f>
        <v>7.3863885829272178</v>
      </c>
      <c r="S37" s="37">
        <f>'NSA 30'!T$89</f>
        <v>9.9714970537756855</v>
      </c>
      <c r="W37" t="str">
        <f t="shared" si="0"/>
        <v>NO</v>
      </c>
      <c r="X37" t="str">
        <f t="shared" si="1"/>
        <v>NO</v>
      </c>
    </row>
    <row r="38" spans="1:24" x14ac:dyDescent="0.25">
      <c r="A38" s="113" t="str">
        <f>'NSA 31'!B$89</f>
        <v>NSA 31</v>
      </c>
      <c r="B38" s="25">
        <f>'NSA 31'!C$89</f>
        <v>255818</v>
      </c>
      <c r="C38" s="37">
        <f>'NSA 31'!D$89</f>
        <v>4256438</v>
      </c>
      <c r="D38" s="113">
        <f>'NSA 31'!E$89</f>
        <v>40</v>
      </c>
      <c r="E38" s="25">
        <f>'NSA 31'!F$89</f>
        <v>34</v>
      </c>
      <c r="F38" s="25">
        <f>'NSA 31'!G$89</f>
        <v>38.568471069971373</v>
      </c>
      <c r="G38" s="37">
        <f>'NSA 31'!H$89</f>
        <v>41.950571929812824</v>
      </c>
      <c r="H38" s="113">
        <f>'NSA 31'!I$89</f>
        <v>46.413737773985424</v>
      </c>
      <c r="I38" s="25">
        <f>'NSA 31'!J$89</f>
        <v>46.370978227117725</v>
      </c>
      <c r="J38" s="25">
        <f>'NSA 31'!K$89</f>
        <v>46.397752239182068</v>
      </c>
      <c r="K38" s="37">
        <f>'NSA 31'!L$89</f>
        <v>52.786893143372353</v>
      </c>
      <c r="L38" s="113">
        <f>'NSA 31'!M$89</f>
        <v>47.307005935908592</v>
      </c>
      <c r="M38" s="25">
        <f>'NSA 31'!N$89</f>
        <v>46.615546814315671</v>
      </c>
      <c r="N38" s="25">
        <f>'NSA 31'!O$89</f>
        <v>47.060428124501058</v>
      </c>
      <c r="O38" s="37">
        <f>'NSA 31'!P$89</f>
        <v>53.131106603628524</v>
      </c>
      <c r="P38" s="117">
        <f>'NSA 31'!Q$89</f>
        <v>7.3070059359085917</v>
      </c>
      <c r="Q38" s="25">
        <f>'NSA 31'!R$89</f>
        <v>12.615546814315671</v>
      </c>
      <c r="R38" s="25">
        <f>'NSA 31'!S$89</f>
        <v>8.491957054529685</v>
      </c>
      <c r="S38" s="37">
        <f>'NSA 31'!T$89</f>
        <v>11.1805346738157</v>
      </c>
      <c r="W38" t="str">
        <f t="shared" si="0"/>
        <v>NO</v>
      </c>
      <c r="X38" t="str">
        <f t="shared" si="1"/>
        <v>NO</v>
      </c>
    </row>
    <row r="39" spans="1:24" x14ac:dyDescent="0.25">
      <c r="A39" s="113" t="str">
        <f>'NSA 32'!B$89</f>
        <v>NSA 32</v>
      </c>
      <c r="B39" s="25">
        <f>'NSA 32'!C$89</f>
        <v>255962.55</v>
      </c>
      <c r="C39" s="37">
        <f>'NSA 32'!D$89</f>
        <v>4256460.1500000004</v>
      </c>
      <c r="D39" s="113">
        <f>'NSA 32'!E$89</f>
        <v>40</v>
      </c>
      <c r="E39" s="25">
        <f>'NSA 32'!F$89</f>
        <v>34</v>
      </c>
      <c r="F39" s="25">
        <f>'NSA 32'!G$89</f>
        <v>38.568471069971373</v>
      </c>
      <c r="G39" s="37">
        <f>'NSA 32'!H$89</f>
        <v>41.950571929812824</v>
      </c>
      <c r="H39" s="113">
        <f>'NSA 32'!I$89</f>
        <v>46.45029808329366</v>
      </c>
      <c r="I39" s="25">
        <f>'NSA 32'!J$89</f>
        <v>46.407898744656649</v>
      </c>
      <c r="J39" s="25">
        <f>'NSA 32'!K$89</f>
        <v>46.434446799882053</v>
      </c>
      <c r="K39" s="37">
        <f>'NSA 32'!L$89</f>
        <v>52.823761768637965</v>
      </c>
      <c r="L39" s="113">
        <f>'NSA 32'!M$89</f>
        <v>47.336792619869918</v>
      </c>
      <c r="M39" s="25">
        <f>'NSA 32'!N$89</f>
        <v>46.650453751080711</v>
      </c>
      <c r="N39" s="25">
        <f>'NSA 32'!O$89</f>
        <v>47.091948627968804</v>
      </c>
      <c r="O39" s="37">
        <f>'NSA 32'!P$89</f>
        <v>53.165176883874594</v>
      </c>
      <c r="P39" s="117">
        <f>'NSA 32'!Q$89</f>
        <v>7.336792619869918</v>
      </c>
      <c r="Q39" s="25">
        <f>'NSA 32'!R$89</f>
        <v>12.650453751080711</v>
      </c>
      <c r="R39" s="25">
        <f>'NSA 32'!S$89</f>
        <v>8.5234775579974311</v>
      </c>
      <c r="S39" s="37">
        <f>'NSA 32'!T$89</f>
        <v>11.21460495406177</v>
      </c>
      <c r="W39" t="str">
        <f t="shared" si="0"/>
        <v>NO</v>
      </c>
      <c r="X39" t="str">
        <f t="shared" si="1"/>
        <v>NO</v>
      </c>
    </row>
    <row r="40" spans="1:24" x14ac:dyDescent="0.25">
      <c r="A40" s="113" t="str">
        <f>'NSA 33'!B$89</f>
        <v>NSA 33</v>
      </c>
      <c r="B40" s="25">
        <f>'NSA 33'!C$89</f>
        <v>256713.47</v>
      </c>
      <c r="C40" s="37">
        <f>'NSA 33'!D$89</f>
        <v>4256688.04</v>
      </c>
      <c r="D40" s="113">
        <f>'NSA 33'!E$89</f>
        <v>40</v>
      </c>
      <c r="E40" s="25">
        <f>'NSA 33'!F$89</f>
        <v>34</v>
      </c>
      <c r="F40" s="25">
        <f>'NSA 33'!G$89</f>
        <v>38.568471069971373</v>
      </c>
      <c r="G40" s="37">
        <f>'NSA 33'!H$89</f>
        <v>41.950571929812824</v>
      </c>
      <c r="H40" s="113">
        <f>'NSA 33'!I$89</f>
        <v>47.77035544628</v>
      </c>
      <c r="I40" s="25">
        <f>'NSA 33'!J$89</f>
        <v>47.741076374118236</v>
      </c>
      <c r="J40" s="25">
        <f>'NSA 33'!K$89</f>
        <v>47.759398913103546</v>
      </c>
      <c r="K40" s="37">
        <f>'NSA 33'!L$89</f>
        <v>54.155051776952888</v>
      </c>
      <c r="L40" s="113">
        <f>'NSA 33'!M$89</f>
        <v>48.441418963875833</v>
      </c>
      <c r="M40" s="25">
        <f>'NSA 33'!N$89</f>
        <v>47.920822026485659</v>
      </c>
      <c r="N40" s="25">
        <f>'NSA 33'!O$89</f>
        <v>48.253431677338767</v>
      </c>
      <c r="O40" s="37">
        <f>'NSA 33'!P$89</f>
        <v>54.408904522846278</v>
      </c>
      <c r="P40" s="117">
        <f>'NSA 33'!Q$89</f>
        <v>8.441418963875833</v>
      </c>
      <c r="Q40" s="25">
        <f>'NSA 33'!R$89</f>
        <v>13.920822026485659</v>
      </c>
      <c r="R40" s="25">
        <f>'NSA 33'!S$89</f>
        <v>9.6849606073673939</v>
      </c>
      <c r="S40" s="37">
        <f>'NSA 33'!T$89</f>
        <v>12.458332593033454</v>
      </c>
      <c r="W40" t="str">
        <f t="shared" si="0"/>
        <v>NO</v>
      </c>
      <c r="X40" t="str">
        <f t="shared" si="1"/>
        <v>NO</v>
      </c>
    </row>
    <row r="41" spans="1:24" x14ac:dyDescent="0.25">
      <c r="A41" s="113" t="str">
        <f>'NSA 34'!B$89</f>
        <v>NSA 34</v>
      </c>
      <c r="B41" s="25">
        <f>'NSA 34'!C$89</f>
        <v>256976.45</v>
      </c>
      <c r="C41" s="37">
        <f>'NSA 34'!D$89</f>
        <v>4256525.24</v>
      </c>
      <c r="D41" s="113">
        <f>'NSA 34'!E$89</f>
        <v>40</v>
      </c>
      <c r="E41" s="25">
        <f>'NSA 34'!F$89</f>
        <v>34</v>
      </c>
      <c r="F41" s="25">
        <f>'NSA 34'!G$89</f>
        <v>38.568471069971373</v>
      </c>
      <c r="G41" s="37">
        <f>'NSA 34'!H$89</f>
        <v>41.950571929812824</v>
      </c>
      <c r="H41" s="113">
        <f>'NSA 34'!I$89</f>
        <v>45.616402946810865</v>
      </c>
      <c r="I41" s="25">
        <f>'NSA 34'!J$89</f>
        <v>45.579193727262407</v>
      </c>
      <c r="J41" s="25">
        <f>'NSA 34'!K$89</f>
        <v>45.602486821959616</v>
      </c>
      <c r="K41" s="37">
        <f>'NSA 34'!L$89</f>
        <v>51.994309461785939</v>
      </c>
      <c r="L41" s="113">
        <f>'NSA 34'!M$89</f>
        <v>46.669408034854527</v>
      </c>
      <c r="M41" s="25">
        <f>'NSA 34'!N$89</f>
        <v>45.871063891826509</v>
      </c>
      <c r="N41" s="25">
        <f>'NSA 34'!O$89</f>
        <v>46.386944662651317</v>
      </c>
      <c r="O41" s="37">
        <f>'NSA 34'!P$89</f>
        <v>52.404278325753431</v>
      </c>
      <c r="P41" s="117">
        <f>'NSA 34'!Q$89</f>
        <v>6.669408034854527</v>
      </c>
      <c r="Q41" s="25">
        <f>'NSA 34'!R$89</f>
        <v>11.871063891826509</v>
      </c>
      <c r="R41" s="25">
        <f>'NSA 34'!S$89</f>
        <v>7.8184735926799434</v>
      </c>
      <c r="S41" s="37">
        <f>'NSA 34'!T$89</f>
        <v>10.453706395940607</v>
      </c>
      <c r="W41" t="str">
        <f t="shared" si="0"/>
        <v>NO</v>
      </c>
      <c r="X41" t="str">
        <f t="shared" si="1"/>
        <v>NO</v>
      </c>
    </row>
    <row r="42" spans="1:24" x14ac:dyDescent="0.25">
      <c r="A42" s="113" t="str">
        <f>'NSA 35'!B$89</f>
        <v>NSA 35</v>
      </c>
      <c r="B42" s="25">
        <f>'NSA 35'!C$89</f>
        <v>253764.83</v>
      </c>
      <c r="C42" s="37">
        <f>'NSA 35'!D$89</f>
        <v>4258874.59</v>
      </c>
      <c r="D42" s="113">
        <f>'NSA 35'!E$89</f>
        <v>40</v>
      </c>
      <c r="E42" s="25">
        <f>'NSA 35'!F$89</f>
        <v>34</v>
      </c>
      <c r="F42" s="25">
        <f>'NSA 35'!G$89</f>
        <v>38.568471069971373</v>
      </c>
      <c r="G42" s="37">
        <f>'NSA 35'!H$89</f>
        <v>41.950571929812824</v>
      </c>
      <c r="H42" s="113">
        <f>'NSA 35'!I$89</f>
        <v>43.780188700455142</v>
      </c>
      <c r="I42" s="25">
        <f>'NSA 35'!J$89</f>
        <v>43.706894504505897</v>
      </c>
      <c r="J42" s="25">
        <f>'NSA 35'!K$89</f>
        <v>43.75284812770176</v>
      </c>
      <c r="K42" s="37">
        <f>'NSA 35'!L$89</f>
        <v>50.127221714401088</v>
      </c>
      <c r="L42" s="113">
        <f>'NSA 35'!M$89</f>
        <v>45.299325102284286</v>
      </c>
      <c r="M42" s="25">
        <f>'NSA 35'!N$89</f>
        <v>44.148299938100457</v>
      </c>
      <c r="N42" s="25">
        <f>'NSA 35'!O$89</f>
        <v>44.902570585276621</v>
      </c>
      <c r="O42" s="37">
        <f>'NSA 35'!P$89</f>
        <v>50.742395243149389</v>
      </c>
      <c r="P42" s="117">
        <f>'NSA 35'!Q$89</f>
        <v>5.2993251022842855</v>
      </c>
      <c r="Q42" s="25">
        <f>'NSA 35'!R$89</f>
        <v>10.148299938100457</v>
      </c>
      <c r="R42" s="25">
        <f>'NSA 35'!S$89</f>
        <v>6.3340995153052475</v>
      </c>
      <c r="S42" s="37">
        <f>'NSA 35'!T$89</f>
        <v>8.7918233133365646</v>
      </c>
      <c r="W42" t="str">
        <f t="shared" si="0"/>
        <v>NO</v>
      </c>
      <c r="X42" t="str">
        <f t="shared" si="1"/>
        <v>NO</v>
      </c>
    </row>
    <row r="43" spans="1:24" x14ac:dyDescent="0.25">
      <c r="A43" s="113" t="str">
        <f>'NSA 36'!B$89</f>
        <v>NSA 36</v>
      </c>
      <c r="B43" s="25">
        <f>'NSA 36'!C$89</f>
        <v>252898.83</v>
      </c>
      <c r="C43" s="37">
        <f>'NSA 36'!D$89</f>
        <v>4259541.1900000004</v>
      </c>
      <c r="D43" s="113">
        <f>'NSA 36'!E$89</f>
        <v>40</v>
      </c>
      <c r="E43" s="25">
        <f>'NSA 36'!F$89</f>
        <v>34</v>
      </c>
      <c r="F43" s="25">
        <f>'NSA 36'!G$89</f>
        <v>38.568471069971373</v>
      </c>
      <c r="G43" s="37">
        <f>'NSA 36'!H$89</f>
        <v>41.950571929812824</v>
      </c>
      <c r="H43" s="113">
        <f>'NSA 36'!I$89</f>
        <v>45.136041260222896</v>
      </c>
      <c r="I43" s="25">
        <f>'NSA 36'!J$89</f>
        <v>45.078558516484655</v>
      </c>
      <c r="J43" s="25">
        <f>'NSA 36'!K$89</f>
        <v>45.114574292840231</v>
      </c>
      <c r="K43" s="37">
        <f>'NSA 36'!L$89</f>
        <v>51.496597639334219</v>
      </c>
      <c r="L43" s="113">
        <f>'NSA 36'!M$89</f>
        <v>46.297054221588915</v>
      </c>
      <c r="M43" s="25">
        <f>'NSA 36'!N$89</f>
        <v>45.404781976254007</v>
      </c>
      <c r="N43" s="25">
        <f>'NSA 36'!O$89</f>
        <v>45.983537924049486</v>
      </c>
      <c r="O43" s="37">
        <f>'NSA 36'!P$89</f>
        <v>51.953812617731117</v>
      </c>
      <c r="P43" s="117">
        <f>'NSA 36'!Q$89</f>
        <v>6.2970542215889154</v>
      </c>
      <c r="Q43" s="25">
        <f>'NSA 36'!R$89</f>
        <v>11.404781976254007</v>
      </c>
      <c r="R43" s="25">
        <f>'NSA 36'!S$89</f>
        <v>7.4150668540781126</v>
      </c>
      <c r="S43" s="37">
        <f>'NSA 36'!T$89</f>
        <v>10.003240687918293</v>
      </c>
      <c r="W43" t="str">
        <f t="shared" si="0"/>
        <v>NO</v>
      </c>
      <c r="X43" t="str">
        <f t="shared" si="1"/>
        <v>NO</v>
      </c>
    </row>
    <row r="44" spans="1:24" x14ac:dyDescent="0.25">
      <c r="A44" s="113" t="str">
        <f>'NSA 37'!B$89</f>
        <v>NSA 37</v>
      </c>
      <c r="B44" s="25">
        <f>'NSA 37'!C$89</f>
        <v>252168.07</v>
      </c>
      <c r="C44" s="37">
        <f>'NSA 37'!D$89</f>
        <v>4258767.46</v>
      </c>
      <c r="D44" s="113">
        <f>'NSA 37'!E$89</f>
        <v>40</v>
      </c>
      <c r="E44" s="25">
        <f>'NSA 37'!F$89</f>
        <v>34</v>
      </c>
      <c r="F44" s="25">
        <f>'NSA 37'!G$89</f>
        <v>38.568471069971373</v>
      </c>
      <c r="G44" s="37">
        <f>'NSA 37'!H$89</f>
        <v>41.950571929812824</v>
      </c>
      <c r="H44" s="113">
        <f>'NSA 37'!I$89</f>
        <v>43.20291501955154</v>
      </c>
      <c r="I44" s="25">
        <f>'NSA 37'!J$89</f>
        <v>43.112867083324666</v>
      </c>
      <c r="J44" s="25">
        <f>'NSA 37'!K$89</f>
        <v>43.169365460827152</v>
      </c>
      <c r="K44" s="37">
        <f>'NSA 37'!L$89</f>
        <v>49.535626524298962</v>
      </c>
      <c r="L44" s="113">
        <f>'NSA 37'!M$89</f>
        <v>44.900567051641865</v>
      </c>
      <c r="M44" s="25">
        <f>'NSA 37'!N$89</f>
        <v>43.615360862816019</v>
      </c>
      <c r="N44" s="25">
        <f>'NSA 37'!O$89</f>
        <v>44.461962642436532</v>
      </c>
      <c r="O44" s="37">
        <f>'NSA 37'!P$89</f>
        <v>50.233709822271521</v>
      </c>
      <c r="P44" s="117">
        <f>'NSA 37'!Q$89</f>
        <v>4.9005670516418647</v>
      </c>
      <c r="Q44" s="25">
        <f>'NSA 37'!R$89</f>
        <v>9.6153608628160185</v>
      </c>
      <c r="R44" s="25">
        <f>'NSA 37'!S$89</f>
        <v>5.8934915724651589</v>
      </c>
      <c r="S44" s="37">
        <f>'NSA 37'!T$89</f>
        <v>8.2831378924586971</v>
      </c>
      <c r="W44" t="str">
        <f t="shared" si="0"/>
        <v>NO</v>
      </c>
      <c r="X44" t="str">
        <f t="shared" si="1"/>
        <v>NO</v>
      </c>
    </row>
    <row r="45" spans="1:24" ht="15.75" thickBot="1" x14ac:dyDescent="0.3">
      <c r="A45" s="114" t="str">
        <f>'NSA 38'!B$89</f>
        <v>NSA 38</v>
      </c>
      <c r="B45" s="39">
        <f>'NSA 38'!C$89</f>
        <v>252427.79</v>
      </c>
      <c r="C45" s="41">
        <f>'NSA 38'!D$89</f>
        <v>4258477.8099999996</v>
      </c>
      <c r="D45" s="114">
        <f>'NSA 38'!E$89</f>
        <v>40</v>
      </c>
      <c r="E45" s="39">
        <f>'NSA 38'!F$89</f>
        <v>34</v>
      </c>
      <c r="F45" s="39">
        <f>'NSA 38'!G$89</f>
        <v>38.568471069971373</v>
      </c>
      <c r="G45" s="41">
        <f>'NSA 38'!H$89</f>
        <v>41.950571929812824</v>
      </c>
      <c r="H45" s="114">
        <f>'NSA 38'!I$89</f>
        <v>43.428454647876904</v>
      </c>
      <c r="I45" s="39">
        <f>'NSA 38'!J$89</f>
        <v>43.343008897793766</v>
      </c>
      <c r="J45" s="39">
        <f>'NSA 38'!K$89</f>
        <v>43.39660917132575</v>
      </c>
      <c r="K45" s="41">
        <f>'NSA 38'!L$89</f>
        <v>49.765099415344025</v>
      </c>
      <c r="L45" s="114">
        <f>'NSA 38'!M$89</f>
        <v>45.054406865033329</v>
      </c>
      <c r="M45" s="39">
        <f>'NSA 38'!N$89</f>
        <v>43.820942550882727</v>
      </c>
      <c r="N45" s="39">
        <f>'NSA 38'!O$89</f>
        <v>44.631834948147812</v>
      </c>
      <c r="O45" s="41">
        <f>'NSA 38'!P$89</f>
        <v>50.4298662239772</v>
      </c>
      <c r="P45" s="118">
        <f>'NSA 38'!Q$89</f>
        <v>5.0544068650333287</v>
      </c>
      <c r="Q45" s="39">
        <f>'NSA 38'!R$89</f>
        <v>9.8209425508827266</v>
      </c>
      <c r="R45" s="39">
        <f>'NSA 38'!S$89</f>
        <v>6.063363878176439</v>
      </c>
      <c r="S45" s="41">
        <f>'NSA 38'!T$89</f>
        <v>8.4792942941643759</v>
      </c>
      <c r="W45" t="str">
        <f t="shared" si="0"/>
        <v>NO</v>
      </c>
      <c r="X45" t="str">
        <f t="shared" si="1"/>
        <v>NO</v>
      </c>
    </row>
    <row r="47" spans="1:24" x14ac:dyDescent="0.25">
      <c r="T47" s="31">
        <f>MAX(O8:O45)</f>
        <v>54.689076363437309</v>
      </c>
    </row>
    <row r="49" spans="23:24" x14ac:dyDescent="0.25">
      <c r="W49">
        <f>COUNTIF(W8:W45,"YES")</f>
        <v>0</v>
      </c>
      <c r="X49">
        <f>COUNTIF(X8:X45,"YES")</f>
        <v>0</v>
      </c>
    </row>
  </sheetData>
  <mergeCells count="10">
    <mergeCell ref="A1:S1"/>
    <mergeCell ref="A2:S2"/>
    <mergeCell ref="A4:S4"/>
    <mergeCell ref="P6:S6"/>
    <mergeCell ref="A6:A7"/>
    <mergeCell ref="B6:C6"/>
    <mergeCell ref="D6:G6"/>
    <mergeCell ref="H6:K6"/>
    <mergeCell ref="L6:O6"/>
    <mergeCell ref="A3:S3"/>
  </mergeCells>
  <pageMargins left="0.7" right="0.7" top="0.75" bottom="0.75" header="0.3" footer="0.3"/>
  <pageSetup scale="5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0D9F5-7D61-4334-920C-90116CF6D67C}">
  <sheetPr codeName="Sheet8"/>
  <dimension ref="A1:W269"/>
  <sheetViews>
    <sheetView zoomScaleNormal="10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5.42578125" bestFit="1" customWidth="1"/>
    <col min="18" max="18" width="17.140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150</v>
      </c>
      <c r="B2" s="29" t="s">
        <v>119</v>
      </c>
      <c r="C2" s="29">
        <f>NSAs!B8</f>
        <v>258052.38</v>
      </c>
      <c r="D2" s="30">
        <f>NSAs!C8</f>
        <v>4256463.53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95" t="s">
        <v>125</v>
      </c>
      <c r="H5" s="189" t="str">
        <f>CONCATENATE("Sound Level @ ", A2, " (dBA)")</f>
        <v>Sound Level @ NSA 6 (dBA)</v>
      </c>
      <c r="O5" s="163" t="s">
        <v>0</v>
      </c>
      <c r="P5" s="165" t="s">
        <v>1</v>
      </c>
      <c r="Q5" s="165" t="s">
        <v>2</v>
      </c>
      <c r="R5" s="166"/>
      <c r="V5" s="143" t="str">
        <f>INDEX(A7:A45,MATCH(W5,H7:H45,0))</f>
        <v>A-33</v>
      </c>
      <c r="W5" s="144">
        <f>MAX(H7:H45)</f>
        <v>39.385201422929548</v>
      </c>
    </row>
    <row r="6" spans="1:23" ht="15.75" thickBot="1" x14ac:dyDescent="0.3">
      <c r="A6" s="194"/>
      <c r="B6" s="181"/>
      <c r="C6" s="181"/>
      <c r="D6" s="181"/>
      <c r="E6" s="181"/>
      <c r="F6" s="181"/>
      <c r="G6" s="196"/>
      <c r="H6" s="190"/>
      <c r="O6" s="164"/>
      <c r="P6" s="168"/>
      <c r="Q6" s="12" t="s">
        <v>3</v>
      </c>
      <c r="R6" s="13" t="s">
        <v>4</v>
      </c>
      <c r="V6" s="145" t="str">
        <f>INDEX(A7:A45,MATCH(W6,H7:H45,0))</f>
        <v>A-32</v>
      </c>
      <c r="W6" s="146">
        <f>LARGE(H7:H45,2)</f>
        <v>36.172866914958604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6099.9866990425744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53.406577760744156</v>
      </c>
      <c r="H7" s="36">
        <f>C7-G7</f>
        <v>15.603722195895656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36.338937048049466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5429.1872370363899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52.394696389604732</v>
      </c>
      <c r="H8" s="37">
        <f t="shared" ref="H8:H44" si="2">C8-G8</f>
        <v>16.61560356703508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45.87333945050343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3918.8518370179727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49.563176881800395</v>
      </c>
      <c r="H9" s="37">
        <f t="shared" si="2"/>
        <v>19.447123074839418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88.046542734645755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3045.6585764001361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47.373624331305578</v>
      </c>
      <c r="H10" s="37">
        <f t="shared" si="2"/>
        <v>21.636675625334234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145.76980154860965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2737.840850925927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46.448163984991481</v>
      </c>
      <c r="H11" s="37">
        <f t="shared" si="2"/>
        <v>22.562135971648331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180.39047293316528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2447.1909499054445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45.473357157814618</v>
      </c>
      <c r="H12" s="37">
        <f t="shared" si="2"/>
        <v>23.536942798825194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225.78458078161501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3760.5699570408524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49.205073443440924</v>
      </c>
      <c r="H13" s="37">
        <f t="shared" si="2"/>
        <v>19.805226513198889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95.614256285641346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3480.5715031010318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48.533011202293807</v>
      </c>
      <c r="H14" s="37">
        <f t="shared" si="2"/>
        <v>20.477288754346006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111.61662217417637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2864.9188879269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46.842246613157684</v>
      </c>
      <c r="H15" s="37">
        <f t="shared" si="2"/>
        <v>22.168053343482129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164.74237942731031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2553.7477184913073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45.843559832872117</v>
      </c>
      <c r="H16" s="37">
        <f t="shared" si="2"/>
        <v>23.166740123767696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207.33566421977767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2241.5356136808346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44.710912867178727</v>
      </c>
      <c r="H17" s="37">
        <f t="shared" si="2"/>
        <v>24.299387089461085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269.11549801635061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2015.2503566551002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43.786580133709414</v>
      </c>
      <c r="H18" s="37">
        <f t="shared" si="2"/>
        <v>25.223719822930398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332.94460520729905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1751.2348884428077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42.56688801490769</v>
      </c>
      <c r="H19" s="37">
        <f t="shared" si="2"/>
        <v>26.443411941732123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440.90111200826379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1582.2378994953899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41.685435659976712</v>
      </c>
      <c r="H20" s="37">
        <f t="shared" si="2"/>
        <v>27.324864296663101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540.11523760219268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1441.2030761138392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40.874503608253477</v>
      </c>
      <c r="H21" s="37">
        <f t="shared" si="2"/>
        <v>28.135796348386336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650.99797078570975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3528.2151248753871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48.651101147664903</v>
      </c>
      <c r="H22" s="37">
        <f t="shared" si="2"/>
        <v>20.359198808974909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108.62252171622424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3090.578292811862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47.500794998715293</v>
      </c>
      <c r="H23" s="37">
        <f t="shared" si="2"/>
        <v>21.50950495792452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141.56324061482232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2752.1132130780584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46.493325908157288</v>
      </c>
      <c r="H24" s="37">
        <f t="shared" si="2"/>
        <v>22.516974048482524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178.52432712301038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2372.5825702804696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45.204426712340045</v>
      </c>
      <c r="H25" s="37">
        <f t="shared" si="2"/>
        <v>23.805873244299768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240.20792100355175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2073.4028518595337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44.033673830993919</v>
      </c>
      <c r="H26" s="37">
        <f t="shared" si="2"/>
        <v>24.976626125645893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314.5303893636675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1786.990952075307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42.742447071671755</v>
      </c>
      <c r="H27" s="37">
        <f t="shared" si="2"/>
        <v>26.267852884968057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423.43357233082031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1527.8898746309255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41.381841056473171</v>
      </c>
      <c r="H28" s="37">
        <f t="shared" si="2"/>
        <v>27.628458900166642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579.22312184791156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1297.0040074341409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39.958826359057781</v>
      </c>
      <c r="H29" s="37">
        <f t="shared" si="2"/>
        <v>29.051473597582032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803.79881159475462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1099.0464976511223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38.520321332475788</v>
      </c>
      <c r="H30" s="37">
        <f t="shared" si="2"/>
        <v>30.489978624164024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1119.4323736431286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2847.683549992787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46.789834529859796</v>
      </c>
      <c r="H31" s="37">
        <f t="shared" si="2"/>
        <v>22.220465426780017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166.74258984694518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2435.2343271643103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45.430815139333944</v>
      </c>
      <c r="H32" s="37">
        <f t="shared" si="2"/>
        <v>23.579484817305868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228.00715820117404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1954.539507147279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43.520889065205722</v>
      </c>
      <c r="H33" s="37">
        <f t="shared" si="2"/>
        <v>25.48941089143409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353.94932557065846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1081.7677536791427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38.382680629051293</v>
      </c>
      <c r="H34" s="37">
        <f t="shared" si="2"/>
        <v>30.627619327588519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1155.4786697197196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885.66972359896511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36.64543597363626</v>
      </c>
      <c r="H35" s="37">
        <f t="shared" si="2"/>
        <v>32.364863983003552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1723.798102426643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746.31675935871658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35.158463885745356</v>
      </c>
      <c r="H36" s="37">
        <f t="shared" si="2"/>
        <v>33.851836070894457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2427.6362122215942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2018.4024269208692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43.800155194083629</v>
      </c>
      <c r="H37" s="37">
        <f t="shared" si="2"/>
        <v>25.210144762556183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331.90552071201517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571.30977140235416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32.837433041681209</v>
      </c>
      <c r="H38" s="37">
        <f t="shared" si="2"/>
        <v>36.172866914958604</v>
      </c>
      <c r="O38" s="147" t="s">
        <v>36</v>
      </c>
      <c r="P38" s="10" t="s">
        <v>36</v>
      </c>
      <c r="Q38" s="7">
        <v>257499.73</v>
      </c>
      <c r="R38" s="8">
        <v>4256608.3499999996</v>
      </c>
      <c r="U38">
        <f t="shared" si="0"/>
        <v>4142.7305929777103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394.68891268918395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29.625098533710265</v>
      </c>
      <c r="H39" s="37">
        <f t="shared" si="2"/>
        <v>39.385201422929548</v>
      </c>
      <c r="O39" s="147" t="s">
        <v>37</v>
      </c>
      <c r="P39" s="42" t="s">
        <v>37</v>
      </c>
      <c r="Q39" s="7">
        <v>257979.65</v>
      </c>
      <c r="R39" s="8">
        <v>4256851.46</v>
      </c>
      <c r="U39">
        <f t="shared" si="0"/>
        <v>8680.0083366765848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5845.7178073696623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53.036756933188514</v>
      </c>
      <c r="H40" s="37">
        <f t="shared" si="2"/>
        <v>12.963243066811486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19.784464811364288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3780.7043684080368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49.251454382010309</v>
      </c>
      <c r="H41" s="37">
        <f t="shared" si="2"/>
        <v>16.748545617989691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47.29928347823143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2880.8375517200075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46.890375388581532</v>
      </c>
      <c r="H42" s="37">
        <f t="shared" si="2"/>
        <v>19.109624611418468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81.463386694643134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3163.326713951496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47.702880978616172</v>
      </c>
      <c r="H43" s="37">
        <f t="shared" si="2"/>
        <v>18.297119021383828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67.563463106126207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702.48701432812345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34.632766011890702</v>
      </c>
      <c r="H44" s="37">
        <f t="shared" si="2"/>
        <v>19.367233988109298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86.441719802810113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24.686931763817785</v>
      </c>
      <c r="O45" s="108"/>
      <c r="P45" s="108"/>
      <c r="Q45" s="109"/>
      <c r="R45" s="109"/>
      <c r="U45">
        <f t="shared" ref="U45" si="4">10^(H45/10)</f>
        <v>294.23421713942651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44.353978438984726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44.353978438984726</v>
      </c>
      <c r="D51" s="77">
        <f>10*LOG10(SUM(U7:U44))</f>
        <v>44.306833534894253</v>
      </c>
      <c r="E51" s="77">
        <f>P85</f>
        <v>44.336359019937639</v>
      </c>
      <c r="F51" s="78">
        <f>S85</f>
        <v>50.723380509449797</v>
      </c>
    </row>
    <row r="52" spans="1:19" ht="14.45" customHeight="1" thickBot="1" x14ac:dyDescent="0.3">
      <c r="B52" s="72" t="s">
        <v>141</v>
      </c>
      <c r="C52" s="79">
        <f>10*LOG10(10^(C50/10)+10^(C51/10))</f>
        <v>45.711492018979783</v>
      </c>
      <c r="D52" s="79">
        <f>10*LOG10(10^(D50/10)+10^(D51/10))</f>
        <v>44.693745145547808</v>
      </c>
      <c r="E52" s="79">
        <f>J85</f>
        <v>45.357191650728083</v>
      </c>
      <c r="F52" s="80">
        <f>M85</f>
        <v>51.264351725124008</v>
      </c>
    </row>
    <row r="53" spans="1:19" ht="16.149999999999999" customHeight="1" thickBot="1" x14ac:dyDescent="0.3">
      <c r="B53" s="74" t="s">
        <v>145</v>
      </c>
      <c r="C53" s="81">
        <f>C52-C50</f>
        <v>5.7114920189797829</v>
      </c>
      <c r="D53" s="81">
        <f>D52-D50</f>
        <v>10.693745145547808</v>
      </c>
      <c r="E53" s="81">
        <f>E52-E50</f>
        <v>6.7887205807567099</v>
      </c>
      <c r="F53" s="82">
        <f>F52-F50</f>
        <v>9.3137797953111843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6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44.693745145547808</v>
      </c>
      <c r="J61" s="62">
        <f>10^(I61/10)</f>
        <v>29469.618557217087</v>
      </c>
      <c r="K61" s="63"/>
      <c r="L61" s="152">
        <f>I61+10</f>
        <v>54.693745145547808</v>
      </c>
      <c r="M61" s="62">
        <f>10^(L61/10)</f>
        <v>294696.18557217118</v>
      </c>
      <c r="N61" s="62"/>
      <c r="O61" s="62">
        <f>D51</f>
        <v>44.306833534894253</v>
      </c>
      <c r="P61" s="62">
        <f>10^(O61/10)</f>
        <v>26957.732125707462</v>
      </c>
      <c r="Q61" s="62"/>
      <c r="R61" s="62">
        <f>O61+10</f>
        <v>54.306833534894253</v>
      </c>
      <c r="S61" s="63">
        <f>10^(R61/10)</f>
        <v>269577.32125707442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44.693745145547808</v>
      </c>
      <c r="J62" s="26">
        <f t="shared" ref="J62:J84" si="9">10^(I62/10)</f>
        <v>29469.618557217087</v>
      </c>
      <c r="K62" s="64"/>
      <c r="L62" s="155">
        <f t="shared" ref="L62:L67" si="10">I62+10</f>
        <v>54.693745145547808</v>
      </c>
      <c r="M62" s="26">
        <f t="shared" ref="M62:M84" si="11">10^(L62/10)</f>
        <v>294696.18557217118</v>
      </c>
      <c r="N62" s="26"/>
      <c r="O62" s="26">
        <f>O61</f>
        <v>44.306833534894253</v>
      </c>
      <c r="P62" s="26">
        <f t="shared" ref="P62:P84" si="12">10^(O62/10)</f>
        <v>26957.732125707462</v>
      </c>
      <c r="Q62" s="26"/>
      <c r="R62" s="26">
        <f t="shared" ref="R62:R67" si="13">O62+10</f>
        <v>54.306833534894253</v>
      </c>
      <c r="S62" s="64">
        <f t="shared" ref="S62:S84" si="14">10^(R62/10)</f>
        <v>269577.32125707442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44.693745145547808</v>
      </c>
      <c r="J63" s="26">
        <f t="shared" si="9"/>
        <v>29469.618557217087</v>
      </c>
      <c r="K63" s="64"/>
      <c r="L63" s="155">
        <f t="shared" si="10"/>
        <v>54.693745145547808</v>
      </c>
      <c r="M63" s="26">
        <f t="shared" si="11"/>
        <v>294696.18557217118</v>
      </c>
      <c r="N63" s="26"/>
      <c r="O63" s="26">
        <f t="shared" ref="O63:O84" si="16">O62</f>
        <v>44.306833534894253</v>
      </c>
      <c r="P63" s="26">
        <f t="shared" si="12"/>
        <v>26957.732125707462</v>
      </c>
      <c r="Q63" s="26"/>
      <c r="R63" s="26">
        <f t="shared" si="13"/>
        <v>54.306833534894253</v>
      </c>
      <c r="S63" s="64">
        <f t="shared" si="14"/>
        <v>269577.32125707442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44.693745145547808</v>
      </c>
      <c r="J64" s="26">
        <f t="shared" si="9"/>
        <v>29469.618557217087</v>
      </c>
      <c r="K64" s="64"/>
      <c r="L64" s="155">
        <f t="shared" si="10"/>
        <v>54.693745145547808</v>
      </c>
      <c r="M64" s="26">
        <f t="shared" si="11"/>
        <v>294696.18557217118</v>
      </c>
      <c r="N64" s="26"/>
      <c r="O64" s="26">
        <f t="shared" si="16"/>
        <v>44.306833534894253</v>
      </c>
      <c r="P64" s="26">
        <f t="shared" si="12"/>
        <v>26957.732125707462</v>
      </c>
      <c r="Q64" s="26"/>
      <c r="R64" s="26">
        <f t="shared" si="13"/>
        <v>54.306833534894253</v>
      </c>
      <c r="S64" s="64">
        <f t="shared" si="14"/>
        <v>269577.32125707442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44.693745145547808</v>
      </c>
      <c r="J65" s="26">
        <f t="shared" si="9"/>
        <v>29469.618557217087</v>
      </c>
      <c r="K65" s="64"/>
      <c r="L65" s="155">
        <f t="shared" si="10"/>
        <v>54.693745145547808</v>
      </c>
      <c r="M65" s="26">
        <f t="shared" si="11"/>
        <v>294696.18557217118</v>
      </c>
      <c r="N65" s="26"/>
      <c r="O65" s="26">
        <f t="shared" si="16"/>
        <v>44.306833534894253</v>
      </c>
      <c r="P65" s="26">
        <f t="shared" si="12"/>
        <v>26957.732125707462</v>
      </c>
      <c r="Q65" s="26"/>
      <c r="R65" s="26">
        <f t="shared" si="13"/>
        <v>54.306833534894253</v>
      </c>
      <c r="S65" s="64">
        <f t="shared" si="14"/>
        <v>269577.32125707442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44.693745145547808</v>
      </c>
      <c r="J66" s="26">
        <f t="shared" si="9"/>
        <v>29469.618557217087</v>
      </c>
      <c r="K66" s="64"/>
      <c r="L66" s="155">
        <f t="shared" si="10"/>
        <v>54.693745145547808</v>
      </c>
      <c r="M66" s="26">
        <f t="shared" si="11"/>
        <v>294696.18557217118</v>
      </c>
      <c r="N66" s="26"/>
      <c r="O66" s="26">
        <f t="shared" si="16"/>
        <v>44.306833534894253</v>
      </c>
      <c r="P66" s="26">
        <f t="shared" si="12"/>
        <v>26957.732125707462</v>
      </c>
      <c r="Q66" s="26"/>
      <c r="R66" s="26">
        <f t="shared" si="13"/>
        <v>54.306833534894253</v>
      </c>
      <c r="S66" s="64">
        <f t="shared" si="14"/>
        <v>269577.32125707442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44.693745145547808</v>
      </c>
      <c r="J67" s="26">
        <f t="shared" si="9"/>
        <v>29469.618557217087</v>
      </c>
      <c r="K67" s="64"/>
      <c r="L67" s="155">
        <f t="shared" si="10"/>
        <v>54.693745145547808</v>
      </c>
      <c r="M67" s="26">
        <f t="shared" si="11"/>
        <v>294696.18557217118</v>
      </c>
      <c r="N67" s="26"/>
      <c r="O67" s="26">
        <f t="shared" si="16"/>
        <v>44.306833534894253</v>
      </c>
      <c r="P67" s="26">
        <f t="shared" si="12"/>
        <v>26957.732125707462</v>
      </c>
      <c r="Q67" s="26"/>
      <c r="R67" s="26">
        <f t="shared" si="13"/>
        <v>54.306833534894253</v>
      </c>
      <c r="S67" s="64">
        <f t="shared" si="14"/>
        <v>269577.32125707442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45.711492018979783</v>
      </c>
      <c r="J68" s="26">
        <f t="shared" si="9"/>
        <v>37251.966342846848</v>
      </c>
      <c r="K68" s="64"/>
      <c r="L68" s="155">
        <f>I68</f>
        <v>45.711492018979783</v>
      </c>
      <c r="M68" s="26">
        <f t="shared" si="11"/>
        <v>37251.966342846848</v>
      </c>
      <c r="N68" s="26"/>
      <c r="O68" s="26">
        <f>H46</f>
        <v>44.353978438984726</v>
      </c>
      <c r="P68" s="26">
        <f t="shared" si="12"/>
        <v>27251.966342846867</v>
      </c>
      <c r="Q68" s="26"/>
      <c r="R68" s="26">
        <f>O68</f>
        <v>44.353978438984726</v>
      </c>
      <c r="S68" s="64">
        <f t="shared" si="14"/>
        <v>27251.966342846867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45.711492018979783</v>
      </c>
      <c r="J69" s="26">
        <f t="shared" si="9"/>
        <v>37251.966342846848</v>
      </c>
      <c r="K69" s="64"/>
      <c r="L69" s="155">
        <f t="shared" ref="L69:L82" si="19">I69</f>
        <v>45.711492018979783</v>
      </c>
      <c r="M69" s="26">
        <f t="shared" si="11"/>
        <v>37251.966342846848</v>
      </c>
      <c r="N69" s="26"/>
      <c r="O69" s="26">
        <f t="shared" si="16"/>
        <v>44.353978438984726</v>
      </c>
      <c r="P69" s="26">
        <f t="shared" si="12"/>
        <v>27251.966342846867</v>
      </c>
      <c r="Q69" s="26"/>
      <c r="R69" s="26">
        <f t="shared" ref="R69:R82" si="20">O69</f>
        <v>44.353978438984726</v>
      </c>
      <c r="S69" s="64">
        <f t="shared" si="14"/>
        <v>27251.966342846867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45.711492018979783</v>
      </c>
      <c r="J70" s="26">
        <f t="shared" si="9"/>
        <v>37251.966342846848</v>
      </c>
      <c r="K70" s="64"/>
      <c r="L70" s="155">
        <f t="shared" si="19"/>
        <v>45.711492018979783</v>
      </c>
      <c r="M70" s="26">
        <f t="shared" si="11"/>
        <v>37251.966342846848</v>
      </c>
      <c r="N70" s="26"/>
      <c r="O70" s="26">
        <f t="shared" si="16"/>
        <v>44.353978438984726</v>
      </c>
      <c r="P70" s="26">
        <f t="shared" si="12"/>
        <v>27251.966342846867</v>
      </c>
      <c r="Q70" s="26"/>
      <c r="R70" s="26">
        <f t="shared" si="20"/>
        <v>44.353978438984726</v>
      </c>
      <c r="S70" s="64">
        <f t="shared" si="14"/>
        <v>27251.966342846867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45.711492018979783</v>
      </c>
      <c r="J71" s="26">
        <f t="shared" si="9"/>
        <v>37251.966342846848</v>
      </c>
      <c r="K71" s="64"/>
      <c r="L71" s="155">
        <f t="shared" si="19"/>
        <v>45.711492018979783</v>
      </c>
      <c r="M71" s="26">
        <f t="shared" si="11"/>
        <v>37251.966342846848</v>
      </c>
      <c r="N71" s="26"/>
      <c r="O71" s="26">
        <f t="shared" si="16"/>
        <v>44.353978438984726</v>
      </c>
      <c r="P71" s="26">
        <f t="shared" si="12"/>
        <v>27251.966342846867</v>
      </c>
      <c r="Q71" s="26"/>
      <c r="R71" s="26">
        <f t="shared" si="20"/>
        <v>44.353978438984726</v>
      </c>
      <c r="S71" s="64">
        <f t="shared" si="14"/>
        <v>27251.966342846867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45.711492018979783</v>
      </c>
      <c r="J72" s="26">
        <f t="shared" si="9"/>
        <v>37251.966342846848</v>
      </c>
      <c r="K72" s="64"/>
      <c r="L72" s="155">
        <f t="shared" si="19"/>
        <v>45.711492018979783</v>
      </c>
      <c r="M72" s="26">
        <f t="shared" si="11"/>
        <v>37251.966342846848</v>
      </c>
      <c r="N72" s="26"/>
      <c r="O72" s="26">
        <f t="shared" si="16"/>
        <v>44.353978438984726</v>
      </c>
      <c r="P72" s="26">
        <f t="shared" si="12"/>
        <v>27251.966342846867</v>
      </c>
      <c r="Q72" s="26"/>
      <c r="R72" s="26">
        <f t="shared" si="20"/>
        <v>44.353978438984726</v>
      </c>
      <c r="S72" s="64">
        <f t="shared" si="14"/>
        <v>27251.966342846867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45.711492018979783</v>
      </c>
      <c r="J73" s="26">
        <f t="shared" si="9"/>
        <v>37251.966342846848</v>
      </c>
      <c r="K73" s="64"/>
      <c r="L73" s="155">
        <f t="shared" si="19"/>
        <v>45.711492018979783</v>
      </c>
      <c r="M73" s="26">
        <f t="shared" si="11"/>
        <v>37251.966342846848</v>
      </c>
      <c r="N73" s="26"/>
      <c r="O73" s="26">
        <f t="shared" si="16"/>
        <v>44.353978438984726</v>
      </c>
      <c r="P73" s="26">
        <f t="shared" si="12"/>
        <v>27251.966342846867</v>
      </c>
      <c r="Q73" s="26"/>
      <c r="R73" s="26">
        <f t="shared" si="20"/>
        <v>44.353978438984726</v>
      </c>
      <c r="S73" s="64">
        <f t="shared" si="14"/>
        <v>27251.966342846867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45.711492018979783</v>
      </c>
      <c r="J74" s="26">
        <f t="shared" si="9"/>
        <v>37251.966342846848</v>
      </c>
      <c r="K74" s="64"/>
      <c r="L74" s="155">
        <f t="shared" si="19"/>
        <v>45.711492018979783</v>
      </c>
      <c r="M74" s="26">
        <f t="shared" si="11"/>
        <v>37251.966342846848</v>
      </c>
      <c r="N74" s="26"/>
      <c r="O74" s="26">
        <f t="shared" si="16"/>
        <v>44.353978438984726</v>
      </c>
      <c r="P74" s="26">
        <f t="shared" si="12"/>
        <v>27251.966342846867</v>
      </c>
      <c r="Q74" s="26"/>
      <c r="R74" s="26">
        <f t="shared" si="20"/>
        <v>44.353978438984726</v>
      </c>
      <c r="S74" s="64">
        <f t="shared" si="14"/>
        <v>27251.966342846867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45.711492018979783</v>
      </c>
      <c r="J75" s="26">
        <f t="shared" si="9"/>
        <v>37251.966342846848</v>
      </c>
      <c r="K75" s="64"/>
      <c r="L75" s="155">
        <f t="shared" si="19"/>
        <v>45.711492018979783</v>
      </c>
      <c r="M75" s="26">
        <f t="shared" si="11"/>
        <v>37251.966342846848</v>
      </c>
      <c r="N75" s="26"/>
      <c r="O75" s="26">
        <f t="shared" si="16"/>
        <v>44.353978438984726</v>
      </c>
      <c r="P75" s="26">
        <f t="shared" si="12"/>
        <v>27251.966342846867</v>
      </c>
      <c r="Q75" s="26"/>
      <c r="R75" s="26">
        <f t="shared" si="20"/>
        <v>44.353978438984726</v>
      </c>
      <c r="S75" s="64">
        <f t="shared" si="14"/>
        <v>27251.966342846867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45.711492018979783</v>
      </c>
      <c r="J76" s="26">
        <f t="shared" si="9"/>
        <v>37251.966342846848</v>
      </c>
      <c r="K76" s="64"/>
      <c r="L76" s="155">
        <f t="shared" si="19"/>
        <v>45.711492018979783</v>
      </c>
      <c r="M76" s="26">
        <f t="shared" si="11"/>
        <v>37251.966342846848</v>
      </c>
      <c r="N76" s="26"/>
      <c r="O76" s="26">
        <f t="shared" si="16"/>
        <v>44.353978438984726</v>
      </c>
      <c r="P76" s="26">
        <f t="shared" si="12"/>
        <v>27251.966342846867</v>
      </c>
      <c r="Q76" s="26"/>
      <c r="R76" s="26">
        <f t="shared" si="20"/>
        <v>44.353978438984726</v>
      </c>
      <c r="S76" s="64">
        <f t="shared" si="14"/>
        <v>27251.966342846867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45.711492018979783</v>
      </c>
      <c r="J77" s="26">
        <f t="shared" si="9"/>
        <v>37251.966342846848</v>
      </c>
      <c r="K77" s="64"/>
      <c r="L77" s="155">
        <f t="shared" si="19"/>
        <v>45.711492018979783</v>
      </c>
      <c r="M77" s="26">
        <f t="shared" si="11"/>
        <v>37251.966342846848</v>
      </c>
      <c r="N77" s="26"/>
      <c r="O77" s="26">
        <f t="shared" si="16"/>
        <v>44.353978438984726</v>
      </c>
      <c r="P77" s="26">
        <f t="shared" si="12"/>
        <v>27251.966342846867</v>
      </c>
      <c r="Q77" s="26"/>
      <c r="R77" s="26">
        <f t="shared" si="20"/>
        <v>44.353978438984726</v>
      </c>
      <c r="S77" s="64">
        <f t="shared" si="14"/>
        <v>27251.966342846867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45.711492018979783</v>
      </c>
      <c r="J78" s="26">
        <f t="shared" si="9"/>
        <v>37251.966342846848</v>
      </c>
      <c r="K78" s="64"/>
      <c r="L78" s="155">
        <f t="shared" si="19"/>
        <v>45.711492018979783</v>
      </c>
      <c r="M78" s="26">
        <f t="shared" si="11"/>
        <v>37251.966342846848</v>
      </c>
      <c r="N78" s="26"/>
      <c r="O78" s="26">
        <f t="shared" si="16"/>
        <v>44.353978438984726</v>
      </c>
      <c r="P78" s="26">
        <f t="shared" si="12"/>
        <v>27251.966342846867</v>
      </c>
      <c r="Q78" s="26"/>
      <c r="R78" s="26">
        <f t="shared" si="20"/>
        <v>44.353978438984726</v>
      </c>
      <c r="S78" s="64">
        <f t="shared" si="14"/>
        <v>27251.966342846867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45.711492018979783</v>
      </c>
      <c r="J79" s="26">
        <f t="shared" si="9"/>
        <v>37251.966342846848</v>
      </c>
      <c r="K79" s="64"/>
      <c r="L79" s="155">
        <f t="shared" si="19"/>
        <v>45.711492018979783</v>
      </c>
      <c r="M79" s="26">
        <f t="shared" si="11"/>
        <v>37251.966342846848</v>
      </c>
      <c r="N79" s="26"/>
      <c r="O79" s="26">
        <f t="shared" si="16"/>
        <v>44.353978438984726</v>
      </c>
      <c r="P79" s="26">
        <f t="shared" si="12"/>
        <v>27251.966342846867</v>
      </c>
      <c r="Q79" s="26"/>
      <c r="R79" s="26">
        <f t="shared" si="20"/>
        <v>44.353978438984726</v>
      </c>
      <c r="S79" s="64">
        <f t="shared" si="14"/>
        <v>27251.966342846867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45.711492018979783</v>
      </c>
      <c r="J80" s="26">
        <f t="shared" si="9"/>
        <v>37251.966342846848</v>
      </c>
      <c r="K80" s="64"/>
      <c r="L80" s="155">
        <f t="shared" si="19"/>
        <v>45.711492018979783</v>
      </c>
      <c r="M80" s="26">
        <f t="shared" si="11"/>
        <v>37251.966342846848</v>
      </c>
      <c r="N80" s="26"/>
      <c r="O80" s="26">
        <f t="shared" si="16"/>
        <v>44.353978438984726</v>
      </c>
      <c r="P80" s="26">
        <f t="shared" si="12"/>
        <v>27251.966342846867</v>
      </c>
      <c r="Q80" s="26"/>
      <c r="R80" s="26">
        <f t="shared" si="20"/>
        <v>44.353978438984726</v>
      </c>
      <c r="S80" s="64">
        <f t="shared" si="14"/>
        <v>27251.966342846867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45.711492018979783</v>
      </c>
      <c r="J81" s="26">
        <f t="shared" si="9"/>
        <v>37251.966342846848</v>
      </c>
      <c r="K81" s="64"/>
      <c r="L81" s="155">
        <f t="shared" si="19"/>
        <v>45.711492018979783</v>
      </c>
      <c r="M81" s="26">
        <f t="shared" si="11"/>
        <v>37251.966342846848</v>
      </c>
      <c r="N81" s="26"/>
      <c r="O81" s="26">
        <f t="shared" si="16"/>
        <v>44.353978438984726</v>
      </c>
      <c r="P81" s="26">
        <f t="shared" si="12"/>
        <v>27251.966342846867</v>
      </c>
      <c r="Q81" s="26"/>
      <c r="R81" s="26">
        <f t="shared" si="20"/>
        <v>44.353978438984726</v>
      </c>
      <c r="S81" s="64">
        <f t="shared" si="14"/>
        <v>27251.966342846867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45.711492018979783</v>
      </c>
      <c r="J82" s="26">
        <f t="shared" si="9"/>
        <v>37251.966342846848</v>
      </c>
      <c r="K82" s="64"/>
      <c r="L82" s="155">
        <f t="shared" si="19"/>
        <v>45.711492018979783</v>
      </c>
      <c r="M82" s="26">
        <f t="shared" si="11"/>
        <v>37251.966342846848</v>
      </c>
      <c r="N82" s="26"/>
      <c r="O82" s="26">
        <f t="shared" si="16"/>
        <v>44.353978438984726</v>
      </c>
      <c r="P82" s="26">
        <f t="shared" si="12"/>
        <v>27251.966342846867</v>
      </c>
      <c r="Q82" s="26"/>
      <c r="R82" s="26">
        <f t="shared" si="20"/>
        <v>44.353978438984726</v>
      </c>
      <c r="S82" s="64">
        <f t="shared" si="14"/>
        <v>27251.966342846867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44.693745145547808</v>
      </c>
      <c r="J83" s="26">
        <f t="shared" si="9"/>
        <v>29469.618557217087</v>
      </c>
      <c r="K83" s="64"/>
      <c r="L83" s="155">
        <f>I83+10</f>
        <v>54.693745145547808</v>
      </c>
      <c r="M83" s="26">
        <f t="shared" si="11"/>
        <v>294696.18557217118</v>
      </c>
      <c r="N83" s="26"/>
      <c r="O83" s="26">
        <f>D51</f>
        <v>44.306833534894253</v>
      </c>
      <c r="P83" s="26">
        <f t="shared" si="12"/>
        <v>26957.732125707462</v>
      </c>
      <c r="Q83" s="26"/>
      <c r="R83" s="26">
        <f>O83+10</f>
        <v>54.306833534894253</v>
      </c>
      <c r="S83" s="64">
        <f t="shared" si="14"/>
        <v>269577.32125707442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44.693745145547808</v>
      </c>
      <c r="J84" s="65">
        <f t="shared" si="9"/>
        <v>29469.618557217087</v>
      </c>
      <c r="K84" s="66"/>
      <c r="L84" s="158">
        <f>I84+10</f>
        <v>54.693745145547808</v>
      </c>
      <c r="M84" s="65">
        <f t="shared" si="11"/>
        <v>294696.18557217118</v>
      </c>
      <c r="N84" s="65"/>
      <c r="O84" s="65">
        <f t="shared" si="16"/>
        <v>44.306833534894253</v>
      </c>
      <c r="P84" s="65">
        <f t="shared" si="12"/>
        <v>26957.732125707462</v>
      </c>
      <c r="Q84" s="65"/>
      <c r="R84" s="65">
        <f>O84+10</f>
        <v>54.306833534894253</v>
      </c>
      <c r="S84" s="66">
        <f t="shared" si="14"/>
        <v>269577.32125707442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45.357191650728083</v>
      </c>
      <c r="K85" s="67"/>
      <c r="L85" s="67" t="s">
        <v>134</v>
      </c>
      <c r="M85" s="67">
        <f>10*LOG10(SUM(M61:M84)/24)</f>
        <v>51.264351725124008</v>
      </c>
      <c r="N85" s="67"/>
      <c r="O85" s="67" t="s">
        <v>135</v>
      </c>
      <c r="P85" s="67">
        <f>10*LOG10(SUM(P61:P84)/24)</f>
        <v>44.336359019937639</v>
      </c>
      <c r="Q85" s="67"/>
      <c r="R85" s="67" t="s">
        <v>134</v>
      </c>
      <c r="S85" s="68">
        <f>10*LOG10(SUM(S61:S84)/24)</f>
        <v>50.723380509449797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6</v>
      </c>
      <c r="C89" s="22">
        <f>C2</f>
        <v>258052.38</v>
      </c>
      <c r="D89" s="23">
        <f>D2</f>
        <v>4256463.53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44.353978438984726</v>
      </c>
      <c r="J89" s="86">
        <f>D51</f>
        <v>44.306833534894253</v>
      </c>
      <c r="K89" s="86">
        <f>E51</f>
        <v>44.336359019937639</v>
      </c>
      <c r="L89" s="87">
        <f>F51</f>
        <v>50.723380509449797</v>
      </c>
      <c r="M89" s="89">
        <f>C52</f>
        <v>45.711492018979783</v>
      </c>
      <c r="N89" s="86">
        <f>D52</f>
        <v>44.693745145547808</v>
      </c>
      <c r="O89" s="86">
        <f>E52</f>
        <v>45.357191650728083</v>
      </c>
      <c r="P89" s="87">
        <f>F52</f>
        <v>51.264351725124008</v>
      </c>
      <c r="Q89" s="89">
        <f>C53</f>
        <v>5.7114920189797829</v>
      </c>
      <c r="R89" s="86">
        <f>D53</f>
        <v>10.693745145547808</v>
      </c>
      <c r="S89" s="86">
        <f>E53</f>
        <v>6.7887205807567099</v>
      </c>
      <c r="T89" s="87">
        <f>F53</f>
        <v>9.3137797953111843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6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394.68891268918395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25.965399193638628</v>
      </c>
      <c r="K95" s="35">
        <f>4/60*100</f>
        <v>6.666666666666667</v>
      </c>
      <c r="L95" s="36">
        <f t="shared" ref="L95:L126" si="22">F95-J95+M95</f>
        <v>9.2736884329517935</v>
      </c>
      <c r="M95" s="110">
        <f>10*LOG(6.666667/100)</f>
        <v>-11.760912373409578</v>
      </c>
      <c r="N95" s="110">
        <f t="shared" ref="N95:N126" si="23">10^(L95/10)</f>
        <v>8.4599703956394521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400.68891268918395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29.756146508023843</v>
      </c>
      <c r="K96" s="27">
        <f t="shared" ref="K96:K159" si="26">4/60*100</f>
        <v>6.666666666666667</v>
      </c>
      <c r="L96" s="37">
        <f t="shared" si="22"/>
        <v>5.4829411185665791</v>
      </c>
      <c r="M96" s="110">
        <f t="shared" ref="M96:M159" si="27">10*LOG(6.666667/100)</f>
        <v>-11.760912373409578</v>
      </c>
      <c r="N96" s="110">
        <f t="shared" si="23"/>
        <v>3.5342243264973678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406.68891268918395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29.885246653228595</v>
      </c>
      <c r="K97" s="27">
        <f t="shared" si="26"/>
        <v>6.666666666666667</v>
      </c>
      <c r="L97" s="37">
        <f t="shared" si="22"/>
        <v>5.3538409733618266</v>
      </c>
      <c r="M97" s="110">
        <f t="shared" si="27"/>
        <v>-11.760912373409578</v>
      </c>
      <c r="N97" s="110">
        <f t="shared" si="23"/>
        <v>3.4307107023038426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412.68891268918395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30.012456025351174</v>
      </c>
      <c r="K98" s="27">
        <f t="shared" si="26"/>
        <v>6.666666666666667</v>
      </c>
      <c r="L98" s="37">
        <f t="shared" si="22"/>
        <v>5.226631601239248</v>
      </c>
      <c r="M98" s="110">
        <f t="shared" si="27"/>
        <v>-11.760912373409578</v>
      </c>
      <c r="N98" s="110">
        <f t="shared" si="23"/>
        <v>3.3316790667341372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418.68891268918395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30.137829209624886</v>
      </c>
      <c r="K99" s="27">
        <f t="shared" si="26"/>
        <v>6.666666666666667</v>
      </c>
      <c r="L99" s="37">
        <f t="shared" si="22"/>
        <v>5.1012584169655355</v>
      </c>
      <c r="M99" s="110">
        <f t="shared" si="27"/>
        <v>-11.760912373409578</v>
      </c>
      <c r="N99" s="110">
        <f t="shared" si="23"/>
        <v>3.236874354067111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424.68891268918395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30.261418461124617</v>
      </c>
      <c r="K100" s="27">
        <f t="shared" si="26"/>
        <v>6.666666666666667</v>
      </c>
      <c r="L100" s="37">
        <f t="shared" si="22"/>
        <v>4.9776691654658052</v>
      </c>
      <c r="M100" s="110">
        <f t="shared" si="27"/>
        <v>-11.760912373409578</v>
      </c>
      <c r="N100" s="110">
        <f t="shared" si="23"/>
        <v>3.1460593881992773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430.68891268918395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30.383273835535963</v>
      </c>
      <c r="K101" s="27">
        <f t="shared" si="26"/>
        <v>6.666666666666667</v>
      </c>
      <c r="L101" s="37">
        <f t="shared" si="22"/>
        <v>4.8558137910544588</v>
      </c>
      <c r="M101" s="110">
        <f t="shared" si="27"/>
        <v>-11.760912373409578</v>
      </c>
      <c r="N101" s="110">
        <f t="shared" si="23"/>
        <v>3.0590133978220115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436.68891268918395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30.50344331087776</v>
      </c>
      <c r="K102" s="27">
        <f t="shared" si="26"/>
        <v>6.666666666666667</v>
      </c>
      <c r="L102" s="37">
        <f t="shared" si="22"/>
        <v>4.735644315712662</v>
      </c>
      <c r="M102" s="110">
        <f t="shared" si="27"/>
        <v>-11.760912373409578</v>
      </c>
      <c r="N102" s="110">
        <f t="shared" si="23"/>
        <v>2.9755306734135467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442.68891268918395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30.621972900918504</v>
      </c>
      <c r="K103" s="27">
        <f t="shared" si="26"/>
        <v>6.666666666666667</v>
      </c>
      <c r="L103" s="37">
        <f t="shared" si="22"/>
        <v>4.6171147256719181</v>
      </c>
      <c r="M103" s="110">
        <f t="shared" si="27"/>
        <v>-11.760912373409578</v>
      </c>
      <c r="N103" s="110">
        <f t="shared" si="23"/>
        <v>2.8954193507749113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448.68891268918395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30.738906760957963</v>
      </c>
      <c r="K104" s="27">
        <f t="shared" si="26"/>
        <v>6.666666666666667</v>
      </c>
      <c r="L104" s="37">
        <f t="shared" si="22"/>
        <v>4.5001808656324584</v>
      </c>
      <c r="M104" s="110">
        <f t="shared" si="27"/>
        <v>-11.760912373409578</v>
      </c>
      <c r="N104" s="110">
        <f t="shared" si="23"/>
        <v>2.8185003076639297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454.68891268918395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30.854287286582331</v>
      </c>
      <c r="K105" s="27">
        <f t="shared" si="26"/>
        <v>6.666666666666667</v>
      </c>
      <c r="L105" s="37">
        <f t="shared" si="22"/>
        <v>4.3848003400080913</v>
      </c>
      <c r="M105" s="110">
        <f t="shared" si="27"/>
        <v>-11.760912373409578</v>
      </c>
      <c r="N105" s="110">
        <f t="shared" si="23"/>
        <v>2.7446061616679214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460.68891268918395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30.968155205945767</v>
      </c>
      <c r="K106" s="27">
        <f t="shared" si="26"/>
        <v>6.666666666666667</v>
      </c>
      <c r="L106" s="37">
        <f t="shared" si="22"/>
        <v>4.2709324206446553</v>
      </c>
      <c r="M106" s="110">
        <f t="shared" si="27"/>
        <v>-11.760912373409578</v>
      </c>
      <c r="N106" s="110">
        <f t="shared" si="23"/>
        <v>2.6735803588364129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466.68891268918395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31.080549666080923</v>
      </c>
      <c r="K107" s="27">
        <f t="shared" si="26"/>
        <v>6.666666666666667</v>
      </c>
      <c r="L107" s="37">
        <f t="shared" si="22"/>
        <v>4.1585379605094985</v>
      </c>
      <c r="M107" s="110">
        <f t="shared" si="27"/>
        <v>-11.760912373409578</v>
      </c>
      <c r="N107" s="110">
        <f t="shared" si="23"/>
        <v>2.6052763437998481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472.68891268918395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31.191508313696193</v>
      </c>
      <c r="K108" s="27">
        <f t="shared" si="26"/>
        <v>6.666666666666667</v>
      </c>
      <c r="L108" s="37">
        <f t="shared" si="22"/>
        <v>4.0475793128942286</v>
      </c>
      <c r="M108" s="110">
        <f t="shared" si="27"/>
        <v>-11.760912373409578</v>
      </c>
      <c r="N108" s="110">
        <f t="shared" si="23"/>
        <v>2.5395568031528586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478.68891268918395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31.301067370876904</v>
      </c>
      <c r="K109" s="27">
        <f t="shared" si="26"/>
        <v>6.666666666666667</v>
      </c>
      <c r="L109" s="37">
        <f t="shared" si="22"/>
        <v>3.9380202557135178</v>
      </c>
      <c r="M109" s="110">
        <f t="shared" si="27"/>
        <v>-11.760912373409578</v>
      </c>
      <c r="N109" s="110">
        <f t="shared" si="23"/>
        <v>2.4762929748022628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484.68891268918395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31.409261706071451</v>
      </c>
      <c r="K110" s="27">
        <f t="shared" si="26"/>
        <v>6.666666666666667</v>
      </c>
      <c r="L110" s="37">
        <f t="shared" si="22"/>
        <v>3.8298259205189709</v>
      </c>
      <c r="M110" s="110">
        <f t="shared" si="27"/>
        <v>-11.760912373409578</v>
      </c>
      <c r="N110" s="110">
        <f t="shared" si="23"/>
        <v>2.4153640167880313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490.68891268918395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31.516124900710363</v>
      </c>
      <c r="K111" s="27">
        <f t="shared" si="26"/>
        <v>6.666666666666667</v>
      </c>
      <c r="L111" s="37">
        <f t="shared" si="22"/>
        <v>3.7229627258800591</v>
      </c>
      <c r="M111" s="110">
        <f t="shared" si="27"/>
        <v>-11.760912373409578</v>
      </c>
      <c r="N111" s="110">
        <f t="shared" si="23"/>
        <v>2.3566564297955637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496.68891268918395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31.621689311776851</v>
      </c>
      <c r="K112" s="27">
        <f t="shared" si="26"/>
        <v>6.666666666666667</v>
      </c>
      <c r="L112" s="37">
        <f t="shared" si="22"/>
        <v>3.6173983148135704</v>
      </c>
      <c r="M112" s="110">
        <f t="shared" si="27"/>
        <v>-11.760912373409578</v>
      </c>
      <c r="N112" s="110">
        <f t="shared" si="23"/>
        <v>2.3000635282022466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502.68891268918395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31.725986130620473</v>
      </c>
      <c r="K113" s="27">
        <f t="shared" si="26"/>
        <v>6.666666666666667</v>
      </c>
      <c r="L113" s="37">
        <f t="shared" si="22"/>
        <v>3.5131014959699485</v>
      </c>
      <c r="M113" s="110">
        <f t="shared" si="27"/>
        <v>-11.760912373409578</v>
      </c>
      <c r="N113" s="110">
        <f t="shared" si="23"/>
        <v>2.2454849550519573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508.68891268918395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31.829045438281451</v>
      </c>
      <c r="K114" s="27">
        <f t="shared" si="26"/>
        <v>6.666666666666667</v>
      </c>
      <c r="L114" s="37">
        <f t="shared" si="22"/>
        <v>3.4100421883089709</v>
      </c>
      <c r="M114" s="110">
        <f t="shared" si="27"/>
        <v>-11.760912373409578</v>
      </c>
      <c r="N114" s="110">
        <f t="shared" si="23"/>
        <v>2.1928262368371856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514.68891268918401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31.93089625757111</v>
      </c>
      <c r="K115" s="27">
        <f t="shared" si="26"/>
        <v>6.666666666666667</v>
      </c>
      <c r="L115" s="37">
        <f t="shared" si="22"/>
        <v>3.3081913690193119</v>
      </c>
      <c r="M115" s="110">
        <f t="shared" si="27"/>
        <v>-11.760912373409578</v>
      </c>
      <c r="N115" s="110">
        <f t="shared" si="23"/>
        <v>2.1419983743982312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520.68891268918401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32.031566602134092</v>
      </c>
      <c r="K116" s="27">
        <f t="shared" si="26"/>
        <v>6.666666666666667</v>
      </c>
      <c r="L116" s="37">
        <f t="shared" si="22"/>
        <v>3.2075210244563301</v>
      </c>
      <c r="M116" s="110">
        <f t="shared" si="27"/>
        <v>-11.760912373409578</v>
      </c>
      <c r="N116" s="110">
        <f t="shared" si="23"/>
        <v>2.0929174666293933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526.68891268918401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32.131083522699726</v>
      </c>
      <c r="K117" s="27">
        <f t="shared" si="26"/>
        <v>6.666666666666667</v>
      </c>
      <c r="L117" s="37">
        <f t="shared" si="22"/>
        <v>3.1080041038906963</v>
      </c>
      <c r="M117" s="110">
        <f t="shared" si="27"/>
        <v>-11.760912373409578</v>
      </c>
      <c r="N117" s="110">
        <f t="shared" si="23"/>
        <v>2.04550436401956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532.68891268918401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32.229473150713787</v>
      </c>
      <c r="K118" s="27">
        <f t="shared" si="26"/>
        <v>6.666666666666667</v>
      </c>
      <c r="L118" s="37">
        <f t="shared" si="22"/>
        <v>3.009614475876635</v>
      </c>
      <c r="M118" s="110">
        <f t="shared" si="27"/>
        <v>-11.760912373409578</v>
      </c>
      <c r="N118" s="110">
        <f t="shared" si="23"/>
        <v>1.9996843493540888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538.68891268918401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32.32676073952652</v>
      </c>
      <c r="K119" s="27">
        <f t="shared" si="26"/>
        <v>6.666666666666667</v>
      </c>
      <c r="L119" s="37">
        <f t="shared" si="22"/>
        <v>2.9123268870639016</v>
      </c>
      <c r="M119" s="110">
        <f t="shared" si="27"/>
        <v>-11.760912373409578</v>
      </c>
      <c r="N119" s="110">
        <f t="shared" si="23"/>
        <v>1.95538684317149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544.68891268918401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32.422970703299498</v>
      </c>
      <c r="K120" s="27">
        <f t="shared" si="26"/>
        <v>6.666666666666667</v>
      </c>
      <c r="L120" s="37">
        <f t="shared" si="22"/>
        <v>2.8161169232909238</v>
      </c>
      <c r="M120" s="110">
        <f t="shared" si="27"/>
        <v>-11.760912373409578</v>
      </c>
      <c r="N120" s="110">
        <f t="shared" si="23"/>
        <v>1.9125451318055058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550.68891268918401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32.518126653781117</v>
      </c>
      <c r="K121" s="27">
        <f t="shared" si="26"/>
        <v>6.666666666666667</v>
      </c>
      <c r="L121" s="37">
        <f t="shared" si="22"/>
        <v>2.7209609728093049</v>
      </c>
      <c r="M121" s="110">
        <f t="shared" si="27"/>
        <v>-11.760912373409578</v>
      </c>
      <c r="N121" s="110">
        <f t="shared" si="23"/>
        <v>1.8710961160548814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556.68891268918401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32.612251435089483</v>
      </c>
      <c r="K122" s="27">
        <f t="shared" si="26"/>
        <v>6.666666666666667</v>
      </c>
      <c r="L122" s="37">
        <f t="shared" si="22"/>
        <v>2.6268361915009386</v>
      </c>
      <c r="M122" s="110">
        <f t="shared" si="27"/>
        <v>-11.760912373409578</v>
      </c>
      <c r="N122" s="110">
        <f t="shared" si="23"/>
        <v>1.8309800787118438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562.68891268918401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32.70536715663075</v>
      </c>
      <c r="K123" s="27">
        <f t="shared" si="26"/>
        <v>6.666666666666667</v>
      </c>
      <c r="L123" s="37">
        <f t="shared" si="22"/>
        <v>2.5337204699596718</v>
      </c>
      <c r="M123" s="110">
        <f t="shared" si="27"/>
        <v>-11.760912373409578</v>
      </c>
      <c r="N123" s="110">
        <f t="shared" si="23"/>
        <v>1.7921404693492708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568.68891268918401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32.797495224271593</v>
      </c>
      <c r="K124" s="27">
        <f t="shared" si="26"/>
        <v>6.666666666666667</v>
      </c>
      <c r="L124" s="37">
        <f t="shared" si="22"/>
        <v>2.4415924023188289</v>
      </c>
      <c r="M124" s="110">
        <f t="shared" si="27"/>
        <v>-11.760912373409578</v>
      </c>
      <c r="N124" s="110">
        <f t="shared" si="23"/>
        <v>1.7545237049176048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574.68891268918401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32.888656369875797</v>
      </c>
      <c r="K125" s="27">
        <f t="shared" si="26"/>
        <v>6.666666666666667</v>
      </c>
      <c r="L125" s="37">
        <f t="shared" si="22"/>
        <v>2.3504312567146251</v>
      </c>
      <c r="M125" s="110">
        <f t="shared" si="27"/>
        <v>-11.760912373409578</v>
      </c>
      <c r="N125" s="110">
        <f t="shared" si="23"/>
        <v>1.7180789848379718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580.68891268918401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32.978870679306915</v>
      </c>
      <c r="K126" s="27">
        <f t="shared" si="26"/>
        <v>6.666666666666667</v>
      </c>
      <c r="L126" s="37">
        <f t="shared" si="22"/>
        <v>2.2602169472835065</v>
      </c>
      <c r="M126" s="110">
        <f t="shared" si="27"/>
        <v>-11.760912373409578</v>
      </c>
      <c r="N126" s="110">
        <f t="shared" si="23"/>
        <v>1.6827581193995103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586.68891268918401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33.068157618991549</v>
      </c>
      <c r="K127" s="27">
        <f t="shared" si="26"/>
        <v>6.666666666666667</v>
      </c>
      <c r="L127" s="37">
        <f t="shared" ref="L127:L158" si="28">F127-J127+M127</f>
        <v>2.1709300075988729</v>
      </c>
      <c r="M127" s="110">
        <f t="shared" si="27"/>
        <v>-11.760912373409578</v>
      </c>
      <c r="N127" s="110">
        <f t="shared" ref="N127:N158" si="29">10^(L127/10)</f>
        <v>1.6485153703780662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592.68891268918401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33.156536061131156</v>
      </c>
      <c r="K128" s="27">
        <f t="shared" si="26"/>
        <v>6.666666666666667</v>
      </c>
      <c r="L128" s="37">
        <f t="shared" si="28"/>
        <v>2.0825515654592657</v>
      </c>
      <c r="M128" s="110">
        <f t="shared" si="27"/>
        <v>-11.760912373409578</v>
      </c>
      <c r="N128" s="110">
        <f t="shared" si="29"/>
        <v>1.6153073028915375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598.68891268918401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33.244024307644182</v>
      </c>
      <c r="K129" s="27">
        <f t="shared" si="26"/>
        <v>6.666666666666667</v>
      </c>
      <c r="L129" s="37">
        <f t="shared" si="28"/>
        <v>1.9950633189462401</v>
      </c>
      <c r="M129" s="110">
        <f t="shared" si="27"/>
        <v>-11.760912373409578</v>
      </c>
      <c r="N129" s="110">
        <f t="shared" si="29"/>
        <v>1.583092647595489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604.68891268918401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33.330640112914253</v>
      </c>
      <c r="K130" s="27">
        <f t="shared" si="26"/>
        <v>6.666666666666667</v>
      </c>
      <c r="L130" s="37">
        <f t="shared" si="28"/>
        <v>1.9084475136761689</v>
      </c>
      <c r="M130" s="110">
        <f t="shared" si="27"/>
        <v>-11.760912373409578</v>
      </c>
      <c r="N130" s="110">
        <f t="shared" si="29"/>
        <v>1.5518321724024278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610.68891268918401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33.41640070541537</v>
      </c>
      <c r="K131" s="27">
        <f t="shared" si="26"/>
        <v>6.666666666666667</v>
      </c>
      <c r="L131" s="37">
        <f t="shared" si="28"/>
        <v>1.8226869211750518</v>
      </c>
      <c r="M131" s="110">
        <f t="shared" si="27"/>
        <v>-11.760912373409578</v>
      </c>
      <c r="N131" s="110">
        <f t="shared" si="29"/>
        <v>1.5214885629798256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616.68891268918401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33.501322808279902</v>
      </c>
      <c r="K132" s="27">
        <f t="shared" si="26"/>
        <v>6.666666666666667</v>
      </c>
      <c r="L132" s="37">
        <f t="shared" si="28"/>
        <v>1.7377648183105201</v>
      </c>
      <c r="M132" s="110">
        <f t="shared" si="27"/>
        <v>-11.760912373409578</v>
      </c>
      <c r="N132" s="110">
        <f t="shared" si="29"/>
        <v>1.4920263113469754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622.68891268918401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33.585422658870769</v>
      </c>
      <c r="K133" s="27">
        <f t="shared" si="26"/>
        <v>6.666666666666667</v>
      </c>
      <c r="L133" s="37">
        <f t="shared" si="28"/>
        <v>1.6536649677196529</v>
      </c>
      <c r="M133" s="110">
        <f t="shared" si="27"/>
        <v>-11.760912373409578</v>
      </c>
      <c r="N133" s="110">
        <f t="shared" si="29"/>
        <v>1.4634116119494365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628.68891268918401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33.668716027415222</v>
      </c>
      <c r="K134" s="27">
        <f t="shared" si="26"/>
        <v>6.666666666666667</v>
      </c>
      <c r="L134" s="37">
        <f t="shared" si="28"/>
        <v>1.5703715991751999</v>
      </c>
      <c r="M134" s="110">
        <f t="shared" si="27"/>
        <v>-11.760912373409578</v>
      </c>
      <c r="N134" s="110">
        <f t="shared" si="29"/>
        <v>1.4356122646428731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634.68891268918401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33.751218234753566</v>
      </c>
      <c r="K135" s="27">
        <f t="shared" si="26"/>
        <v>6.666666666666667</v>
      </c>
      <c r="L135" s="37">
        <f t="shared" si="28"/>
        <v>1.4878693918368562</v>
      </c>
      <c r="M135" s="110">
        <f t="shared" si="27"/>
        <v>-11.760912373409578</v>
      </c>
      <c r="N135" s="110">
        <f t="shared" si="29"/>
        <v>1.4085975840662821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640.68891268918401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33.832944169252848</v>
      </c>
      <c r="K136" s="27">
        <f t="shared" si="26"/>
        <v>6.666666666666667</v>
      </c>
      <c r="L136" s="37">
        <f t="shared" si="28"/>
        <v>1.4061434573375742</v>
      </c>
      <c r="M136" s="110">
        <f t="shared" si="27"/>
        <v>-11.760912373409578</v>
      </c>
      <c r="N136" s="110">
        <f t="shared" si="29"/>
        <v>1.3823383149281692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646.68891268918401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33.913908302932327</v>
      </c>
      <c r="K137" s="27">
        <f t="shared" si="26"/>
        <v>6.666666666666667</v>
      </c>
      <c r="L137" s="37">
        <f t="shared" si="28"/>
        <v>1.3251793236580944</v>
      </c>
      <c r="M137" s="110">
        <f t="shared" si="27"/>
        <v>-11.760912373409578</v>
      </c>
      <c r="N137" s="110">
        <f t="shared" si="29"/>
        <v>1.3568065527688076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652.68891268918401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33.994124706844183</v>
      </c>
      <c r="K138" s="27">
        <f t="shared" si="26"/>
        <v>6.666666666666667</v>
      </c>
      <c r="L138" s="37">
        <f t="shared" si="28"/>
        <v>1.2449629197462393</v>
      </c>
      <c r="M138" s="110">
        <f t="shared" si="27"/>
        <v>-11.760912373409578</v>
      </c>
      <c r="N138" s="110">
        <f t="shared" si="29"/>
        <v>1.3319756697977967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658.68891268918401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34.073607065750529</v>
      </c>
      <c r="K139" s="27">
        <f t="shared" si="26"/>
        <v>6.666666666666667</v>
      </c>
      <c r="L139" s="37">
        <f t="shared" si="28"/>
        <v>1.1654805608398924</v>
      </c>
      <c r="M139" s="110">
        <f t="shared" si="27"/>
        <v>-11.760912373409578</v>
      </c>
      <c r="N139" s="110">
        <f t="shared" si="29"/>
        <v>1.3078202454387182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664.68891268918401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34.152368692134971</v>
      </c>
      <c r="K140" s="27">
        <f t="shared" si="26"/>
        <v>6.666666666666667</v>
      </c>
      <c r="L140" s="37">
        <f t="shared" si="28"/>
        <v>1.0867189344554511</v>
      </c>
      <c r="M140" s="110">
        <f t="shared" si="27"/>
        <v>-11.760912373409578</v>
      </c>
      <c r="N140" s="110">
        <f t="shared" si="29"/>
        <v>1.2843160012425383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670.68891268918401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34.230422539584566</v>
      </c>
      <c r="K141" s="27">
        <f t="shared" si="26"/>
        <v>6.666666666666667</v>
      </c>
      <c r="L141" s="37">
        <f t="shared" si="28"/>
        <v>1.0086650870058556</v>
      </c>
      <c r="M141" s="110">
        <f t="shared" si="27"/>
        <v>-11.760912373409578</v>
      </c>
      <c r="N141" s="110">
        <f t="shared" si="29"/>
        <v>1.2614397398585018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676.68891268918401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34.307781215575879</v>
      </c>
      <c r="K142" s="27">
        <f t="shared" si="26"/>
        <v>6.666666666666667</v>
      </c>
      <c r="L142" s="37">
        <f t="shared" si="28"/>
        <v>0.93130641101454259</v>
      </c>
      <c r="M142" s="110">
        <f t="shared" si="27"/>
        <v>-11.760912373409578</v>
      </c>
      <c r="N142" s="110">
        <f t="shared" si="29"/>
        <v>1.2391692877759912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682.68891268918401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34.384456993696595</v>
      </c>
      <c r="K143" s="27">
        <f t="shared" si="26"/>
        <v>6.666666666666667</v>
      </c>
      <c r="L143" s="37">
        <f t="shared" si="28"/>
        <v>0.85463063289382646</v>
      </c>
      <c r="M143" s="110">
        <f t="shared" si="27"/>
        <v>-11.760912373409578</v>
      </c>
      <c r="N143" s="110">
        <f t="shared" si="29"/>
        <v>1.2174834415734086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688.68891268918401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34.460461825332473</v>
      </c>
      <c r="K144" s="27">
        <f t="shared" si="26"/>
        <v>6.666666666666667</v>
      </c>
      <c r="L144" s="37">
        <f t="shared" si="28"/>
        <v>0.77862580125794878</v>
      </c>
      <c r="M144" s="110">
        <f t="shared" si="27"/>
        <v>-11.760912373409578</v>
      </c>
      <c r="N144" s="110">
        <f t="shared" si="29"/>
        <v>1.1963619174306861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694.68891268918401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34.535807350847364</v>
      </c>
      <c r="K145" s="27">
        <f t="shared" si="26"/>
        <v>6.666666666666667</v>
      </c>
      <c r="L145" s="37">
        <f t="shared" si="28"/>
        <v>0.70328027574305807</v>
      </c>
      <c r="M145" s="110">
        <f t="shared" si="27"/>
        <v>-11.760912373409578</v>
      </c>
      <c r="N145" s="110">
        <f t="shared" si="29"/>
        <v>1.175785303680934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700.68891268918401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34.610504910282458</v>
      </c>
      <c r="K146" s="27">
        <f t="shared" si="26"/>
        <v>6.666666666666667</v>
      </c>
      <c r="L146" s="37">
        <f t="shared" si="28"/>
        <v>0.62858271630796381</v>
      </c>
      <c r="M146" s="110">
        <f t="shared" si="27"/>
        <v>-11.760912373409578</v>
      </c>
      <c r="N146" s="110">
        <f t="shared" si="29"/>
        <v>1.1557350161939293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706.68891268918401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34.684565553599413</v>
      </c>
      <c r="K147" s="27">
        <f t="shared" si="26"/>
        <v>6.666666666666667</v>
      </c>
      <c r="L147" s="37">
        <f t="shared" si="28"/>
        <v>0.5545220729910092</v>
      </c>
      <c r="M147" s="110">
        <f t="shared" si="27"/>
        <v>-11.760912373409578</v>
      </c>
      <c r="N147" s="110">
        <f t="shared" si="29"/>
        <v>1.1361932563999109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712.68891268918401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34.758000050490466</v>
      </c>
      <c r="K148" s="27">
        <f t="shared" si="26"/>
        <v>6.666666666666667</v>
      </c>
      <c r="L148" s="37">
        <f t="shared" si="28"/>
        <v>0.48108757609995578</v>
      </c>
      <c r="M148" s="110">
        <f t="shared" si="27"/>
        <v>-11.760912373409578</v>
      </c>
      <c r="N148" s="110">
        <f t="shared" si="29"/>
        <v>1.1171429717766153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718.68891268918401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34.830818899777277</v>
      </c>
      <c r="K149" s="27">
        <f t="shared" si="26"/>
        <v>6.666666666666667</v>
      </c>
      <c r="L149" s="37">
        <f t="shared" si="28"/>
        <v>0.40826872681314441</v>
      </c>
      <c r="M149" s="110">
        <f t="shared" si="27"/>
        <v>-11.760912373409578</v>
      </c>
      <c r="N149" s="110">
        <f t="shared" si="29"/>
        <v>1.0985678186357455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724.68891268918401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34.903032338419081</v>
      </c>
      <c r="K150" s="27">
        <f t="shared" si="26"/>
        <v>6.666666666666667</v>
      </c>
      <c r="L150" s="37">
        <f t="shared" si="28"/>
        <v>0.336055288171341</v>
      </c>
      <c r="M150" s="110">
        <f t="shared" si="27"/>
        <v>-11.760912373409578</v>
      </c>
      <c r="N150" s="110">
        <f t="shared" si="29"/>
        <v>1.0804521270571814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730.68891268918401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34.974650350149496</v>
      </c>
      <c r="K151" s="27">
        <f t="shared" si="26"/>
        <v>6.666666666666667</v>
      </c>
      <c r="L151" s="37">
        <f t="shared" si="28"/>
        <v>0.26443727644092618</v>
      </c>
      <c r="M151" s="110">
        <f t="shared" si="27"/>
        <v>-11.760912373409578</v>
      </c>
      <c r="N151" s="110">
        <f t="shared" si="29"/>
        <v>1.0627808678304302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736.68891268918401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35.045682673760069</v>
      </c>
      <c r="K152" s="27">
        <f t="shared" si="26"/>
        <v>6.666666666666667</v>
      </c>
      <c r="L152" s="37">
        <f t="shared" si="28"/>
        <v>0.19340495283035253</v>
      </c>
      <c r="M152" s="110">
        <f t="shared" si="27"/>
        <v>-11.760912373409578</v>
      </c>
      <c r="N152" s="110">
        <f t="shared" si="29"/>
        <v>1.045539621273101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486.68891268918395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31.445029052967374</v>
      </c>
      <c r="K153" s="27">
        <f t="shared" si="26"/>
        <v>6.666666666666667</v>
      </c>
      <c r="L153" s="37">
        <f t="shared" si="28"/>
        <v>3.7940585736230474</v>
      </c>
      <c r="M153" s="110">
        <f t="shared" si="27"/>
        <v>-11.760912373409578</v>
      </c>
      <c r="N153" s="110">
        <f t="shared" si="29"/>
        <v>2.39555340591071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486.88435726211281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31.448516433046553</v>
      </c>
      <c r="K154" s="27">
        <f t="shared" si="26"/>
        <v>6.666666666666667</v>
      </c>
      <c r="L154" s="37">
        <f t="shared" si="28"/>
        <v>3.7905711935438688</v>
      </c>
      <c r="M154" s="110">
        <f t="shared" si="27"/>
        <v>-11.760912373409578</v>
      </c>
      <c r="N154" s="110">
        <f t="shared" si="29"/>
        <v>2.3936305511973717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487.46822072712956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31.458926164271997</v>
      </c>
      <c r="K155" s="27">
        <f t="shared" si="26"/>
        <v>6.666666666666667</v>
      </c>
      <c r="L155" s="37">
        <f t="shared" si="28"/>
        <v>3.780161462318425</v>
      </c>
      <c r="M155" s="110">
        <f t="shared" si="27"/>
        <v>-11.760912373409578</v>
      </c>
      <c r="N155" s="110">
        <f t="shared" si="29"/>
        <v>2.3879000587850112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488.43324585124765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31.476104342080344</v>
      </c>
      <c r="K156" s="27">
        <f t="shared" si="26"/>
        <v>6.666666666666667</v>
      </c>
      <c r="L156" s="37">
        <f t="shared" si="28"/>
        <v>3.7629832845100779</v>
      </c>
      <c r="M156" s="110">
        <f t="shared" si="27"/>
        <v>-11.760912373409578</v>
      </c>
      <c r="N156" s="110">
        <f t="shared" si="29"/>
        <v>2.3784735624526627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489.76782728122168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31.49980506072507</v>
      </c>
      <c r="K157" s="27">
        <f t="shared" si="26"/>
        <v>6.666666666666667</v>
      </c>
      <c r="L157" s="37">
        <f t="shared" si="28"/>
        <v>3.7392825658653521</v>
      </c>
      <c r="M157" s="110">
        <f t="shared" si="27"/>
        <v>-11.760912373409578</v>
      </c>
      <c r="N157" s="110">
        <f t="shared" si="29"/>
        <v>2.3655288909181666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491.45667591640751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31.529704777452846</v>
      </c>
      <c r="K158" s="27">
        <f t="shared" si="26"/>
        <v>6.666666666666667</v>
      </c>
      <c r="L158" s="37">
        <f t="shared" si="28"/>
        <v>3.709382849137576</v>
      </c>
      <c r="M158" s="110">
        <f t="shared" si="27"/>
        <v>-11.760912373409578</v>
      </c>
      <c r="N158" s="110">
        <f t="shared" si="29"/>
        <v>2.3492989517903391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493.48162497101168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31.56541972279739</v>
      </c>
      <c r="K159" s="27">
        <f t="shared" si="26"/>
        <v>6.666666666666667</v>
      </c>
      <c r="L159" s="37">
        <f t="shared" ref="L159:L190" si="31">F159-J159+M159</f>
        <v>3.6736679037930315</v>
      </c>
      <c r="M159" s="110">
        <f t="shared" si="27"/>
        <v>-11.760912373409578</v>
      </c>
      <c r="N159" s="110">
        <f t="shared" ref="N159:N190" si="32">10^(L159/10)</f>
        <v>2.3300583150630039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495.82248772734818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31.606524400811214</v>
      </c>
      <c r="K160" s="27">
        <f t="shared" ref="K160:K223" si="35">4/60*100</f>
        <v>6.666666666666667</v>
      </c>
      <c r="L160" s="37">
        <f t="shared" si="31"/>
        <v>3.632563225779208</v>
      </c>
      <c r="M160" s="110">
        <f t="shared" ref="M160:M223" si="36">10*LOG(6.666667/100)</f>
        <v>-11.760912373409578</v>
      </c>
      <c r="N160" s="110">
        <f t="shared" si="32"/>
        <v>2.3081090432462767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498.45788685776671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31.652569440400743</v>
      </c>
      <c r="K161" s="27">
        <f t="shared" si="35"/>
        <v>6.666666666666667</v>
      </c>
      <c r="L161" s="37">
        <f t="shared" si="31"/>
        <v>3.5865181861896787</v>
      </c>
      <c r="M161" s="110">
        <f t="shared" si="36"/>
        <v>-11.760912373409578</v>
      </c>
      <c r="N161" s="110">
        <f t="shared" si="32"/>
        <v>2.2837671337094623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501.36599551394067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31.703097503435064</v>
      </c>
      <c r="K162" s="27">
        <f t="shared" si="35"/>
        <v>6.666666666666667</v>
      </c>
      <c r="L162" s="37">
        <f t="shared" si="31"/>
        <v>3.5359901231553579</v>
      </c>
      <c r="M162" s="110">
        <f t="shared" si="36"/>
        <v>-11.760912373409578</v>
      </c>
      <c r="N162" s="110">
        <f t="shared" si="32"/>
        <v>2.2573505772867954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504.5251544311518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31.757656480172439</v>
      </c>
      <c r="K163" s="27">
        <f t="shared" si="35"/>
        <v>6.666666666666667</v>
      </c>
      <c r="L163" s="37">
        <f t="shared" si="31"/>
        <v>3.4814311464179823</v>
      </c>
      <c r="M163" s="110">
        <f t="shared" si="36"/>
        <v>-11.760912373409578</v>
      </c>
      <c r="N163" s="110">
        <f t="shared" si="32"/>
        <v>2.2291696146271911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507.91435152692924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31.815809686810002</v>
      </c>
      <c r="K164" s="27">
        <f t="shared" si="35"/>
        <v>6.666666666666667</v>
      </c>
      <c r="L164" s="37">
        <f t="shared" si="31"/>
        <v>3.4232779397804194</v>
      </c>
      <c r="M164" s="110">
        <f t="shared" si="36"/>
        <v>-11.760912373409578</v>
      </c>
      <c r="N164" s="110">
        <f t="shared" si="32"/>
        <v>2.1995193854330899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511.51356762126579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31.877143152553099</v>
      </c>
      <c r="K165" s="27">
        <f t="shared" si="35"/>
        <v>6.666666666666667</v>
      </c>
      <c r="L165" s="37">
        <f t="shared" si="31"/>
        <v>3.3619444740373225</v>
      </c>
      <c r="M165" s="110">
        <f t="shared" si="36"/>
        <v>-11.760912373409578</v>
      </c>
      <c r="N165" s="110">
        <f t="shared" si="32"/>
        <v>2.1686748719543036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515.30400295570075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31.941270322725078</v>
      </c>
      <c r="K166" s="27">
        <f t="shared" si="35"/>
        <v>6.666666666666667</v>
      </c>
      <c r="L166" s="37">
        <f t="shared" si="31"/>
        <v>3.2978173038653438</v>
      </c>
      <c r="M166" s="110">
        <f t="shared" si="36"/>
        <v>-11.760912373409578</v>
      </c>
      <c r="N166" s="110">
        <f t="shared" si="32"/>
        <v>2.1368878531673832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519.26820470836344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32.007834622806037</v>
      </c>
      <c r="K167" s="27">
        <f t="shared" si="35"/>
        <v>6.666666666666667</v>
      </c>
      <c r="L167" s="37">
        <f t="shared" si="31"/>
        <v>3.231253003784385</v>
      </c>
      <c r="M167" s="110">
        <f t="shared" si="36"/>
        <v>-11.760912373409578</v>
      </c>
      <c r="N167" s="110">
        <f t="shared" si="32"/>
        <v>2.1043854985161397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523.3901170347533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32.076510355462254</v>
      </c>
      <c r="K168" s="27">
        <f t="shared" si="35"/>
        <v>6.666666666666667</v>
      </c>
      <c r="L168" s="37">
        <f t="shared" si="31"/>
        <v>3.1625772711281677</v>
      </c>
      <c r="M168" s="110">
        <f t="shared" si="36"/>
        <v>-11.760912373409578</v>
      </c>
      <c r="N168" s="110">
        <f t="shared" si="32"/>
        <v>2.0713702151838156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527.65507379794121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32.147002371234507</v>
      </c>
      <c r="K169" s="27">
        <f t="shared" si="35"/>
        <v>6.666666666666667</v>
      </c>
      <c r="L169" s="37">
        <f t="shared" si="31"/>
        <v>3.0920852553559151</v>
      </c>
      <c r="M169" s="110">
        <f t="shared" si="36"/>
        <v>-11.760912373409578</v>
      </c>
      <c r="N169" s="110">
        <f t="shared" si="32"/>
        <v>2.0380203938063417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532.0497513587261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32.219044891401708</v>
      </c>
      <c r="K170" s="27">
        <f t="shared" si="35"/>
        <v>6.666666666666667</v>
      </c>
      <c r="L170" s="37">
        <f t="shared" si="31"/>
        <v>3.0200427351887136</v>
      </c>
      <c r="M170" s="110">
        <f t="shared" si="36"/>
        <v>-11.760912373409578</v>
      </c>
      <c r="N170" s="110">
        <f t="shared" si="32"/>
        <v>2.0044917517492813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536.56209549692949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32.292399788710057</v>
      </c>
      <c r="K171" s="27">
        <f t="shared" si="35"/>
        <v>6.666666666666667</v>
      </c>
      <c r="L171" s="37">
        <f t="shared" si="31"/>
        <v>2.9466878378803649</v>
      </c>
      <c r="M171" s="110">
        <f t="shared" si="36"/>
        <v>-11.760912373409578</v>
      </c>
      <c r="N171" s="110">
        <f t="shared" si="32"/>
        <v>1.9709190344621212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541.18123330702383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32.366854560709932</v>
      </c>
      <c r="K172" s="27">
        <f t="shared" si="35"/>
        <v>6.666666666666667</v>
      </c>
      <c r="L172" s="37">
        <f t="shared" si="31"/>
        <v>2.87223306588049</v>
      </c>
      <c r="M172" s="110">
        <f t="shared" si="36"/>
        <v>-11.760912373409578</v>
      </c>
      <c r="N172" s="110">
        <f t="shared" si="32"/>
        <v>1.9374178941026841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545.89737806067035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32.442220167983407</v>
      </c>
      <c r="K173" s="27">
        <f t="shared" si="35"/>
        <v>6.666666666666667</v>
      </c>
      <c r="L173" s="37">
        <f t="shared" si="31"/>
        <v>2.7968674586070144</v>
      </c>
      <c r="M173" s="110">
        <f t="shared" si="36"/>
        <v>-11.760912373409578</v>
      </c>
      <c r="N173" s="110">
        <f t="shared" si="32"/>
        <v>1.9040868155402229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550.70173267523512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32.518328858120654</v>
      </c>
      <c r="K174" s="27">
        <f t="shared" si="35"/>
        <v>6.666666666666667</v>
      </c>
      <c r="L174" s="37">
        <f t="shared" si="31"/>
        <v>2.7207587684697678</v>
      </c>
      <c r="M174" s="110">
        <f t="shared" si="36"/>
        <v>-11.760912373409578</v>
      </c>
      <c r="N174" s="110">
        <f t="shared" si="32"/>
        <v>1.8710090012140177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555.5863955781341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32.595032056009813</v>
      </c>
      <c r="K175" s="27">
        <f t="shared" si="35"/>
        <v>6.666666666666667</v>
      </c>
      <c r="L175" s="37">
        <f t="shared" si="31"/>
        <v>2.6440555705806084</v>
      </c>
      <c r="M175" s="110">
        <f t="shared" si="36"/>
        <v>-11.760912373409578</v>
      </c>
      <c r="N175" s="110">
        <f t="shared" si="32"/>
        <v>1.8382541582962102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560.54427136052743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32.672198370673513</v>
      </c>
      <c r="K176" s="27">
        <f t="shared" si="35"/>
        <v>6.666666666666667</v>
      </c>
      <c r="L176" s="37">
        <f t="shared" si="31"/>
        <v>2.5668892559169088</v>
      </c>
      <c r="M176" s="110">
        <f t="shared" si="36"/>
        <v>-11.760912373409578</v>
      </c>
      <c r="N176" s="110">
        <f t="shared" si="32"/>
        <v>1.8058801553049548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565.56898759553451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32.749711746845129</v>
      </c>
      <c r="K177" s="27">
        <f t="shared" si="35"/>
        <v>6.666666666666667</v>
      </c>
      <c r="L177" s="37">
        <f t="shared" si="31"/>
        <v>2.4893758797452925</v>
      </c>
      <c r="M177" s="110">
        <f t="shared" si="36"/>
        <v>-11.760912373409578</v>
      </c>
      <c r="N177" s="110">
        <f t="shared" si="32"/>
        <v>1.7739345322146407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570.65481847777698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32.827469774001663</v>
      </c>
      <c r="K178" s="27">
        <f t="shared" si="35"/>
        <v>6.666666666666667</v>
      </c>
      <c r="L178" s="37">
        <f t="shared" si="31"/>
        <v>2.4116178525887584</v>
      </c>
      <c r="M178" s="110">
        <f t="shared" si="36"/>
        <v>-11.760912373409578</v>
      </c>
      <c r="N178" s="110">
        <f t="shared" si="32"/>
        <v>1.7424558596961082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575.79661545193233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32.905382155097271</v>
      </c>
      <c r="K179" s="27">
        <f t="shared" si="35"/>
        <v>6.666666666666667</v>
      </c>
      <c r="L179" s="37">
        <f t="shared" si="31"/>
        <v>2.3337054714931504</v>
      </c>
      <c r="M179" s="110">
        <f t="shared" si="36"/>
        <v>-11.760912373409578</v>
      </c>
      <c r="N179" s="110">
        <f t="shared" si="32"/>
        <v>1.7114749507065772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580.98974467873791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32.98336933046609</v>
      </c>
      <c r="K180" s="27">
        <f t="shared" si="35"/>
        <v>6.666666666666667</v>
      </c>
      <c r="L180" s="37">
        <f t="shared" si="31"/>
        <v>2.2557182961243321</v>
      </c>
      <c r="M180" s="110">
        <f t="shared" si="36"/>
        <v>-11.760912373409578</v>
      </c>
      <c r="N180" s="110">
        <f t="shared" si="32"/>
        <v>1.6810159323220255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586.23003099019002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33.061361248246186</v>
      </c>
      <c r="K181" s="27">
        <f t="shared" si="35"/>
        <v>6.666666666666667</v>
      </c>
      <c r="L181" s="37">
        <f t="shared" si="31"/>
        <v>2.1777263783442358</v>
      </c>
      <c r="M181" s="110">
        <f t="shared" si="36"/>
        <v>-11.760912373409578</v>
      </c>
      <c r="N181" s="110">
        <f t="shared" si="32"/>
        <v>1.6510971883175969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591.51370787515634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33.139296270422093</v>
      </c>
      <c r="K182" s="27">
        <f t="shared" si="35"/>
        <v>6.666666666666667</v>
      </c>
      <c r="L182" s="37">
        <f t="shared" si="31"/>
        <v>2.0997913561683283</v>
      </c>
      <c r="M182" s="110">
        <f t="shared" si="36"/>
        <v>-11.760912373409578</v>
      </c>
      <c r="N182" s="110">
        <f t="shared" si="32"/>
        <v>1.6217321842011669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596.8373729850764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33.217120202596696</v>
      </c>
      <c r="K183" s="27">
        <f t="shared" si="35"/>
        <v>6.666666666666667</v>
      </c>
      <c r="L183" s="37">
        <f t="shared" si="31"/>
        <v>2.0219674239937255</v>
      </c>
      <c r="M183" s="110">
        <f t="shared" si="36"/>
        <v>-11.760912373409578</v>
      </c>
      <c r="N183" s="110">
        <f t="shared" si="32"/>
        <v>1.5929301866685672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602.19794863701918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33.2947854354531</v>
      </c>
      <c r="K184" s="27">
        <f t="shared" si="35"/>
        <v>6.666666666666667</v>
      </c>
      <c r="L184" s="37">
        <f t="shared" si="31"/>
        <v>1.9443021911373215</v>
      </c>
      <c r="M184" s="110">
        <f t="shared" si="36"/>
        <v>-11.760912373409578</v>
      </c>
      <c r="N184" s="110">
        <f t="shared" si="32"/>
        <v>1.5646968891181425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607.59264680392414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33.372250186244074</v>
      </c>
      <c r="K185" s="27">
        <f t="shared" si="35"/>
        <v>6.666666666666667</v>
      </c>
      <c r="L185" s="37">
        <f t="shared" si="31"/>
        <v>1.8668374403463481</v>
      </c>
      <c r="M185" s="110">
        <f t="shared" si="36"/>
        <v>-11.760912373409578</v>
      </c>
      <c r="N185" s="110">
        <f t="shared" si="32"/>
        <v>1.5370349541782602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613.01893810941783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33.449477829336416</v>
      </c>
      <c r="K186" s="27">
        <f t="shared" si="35"/>
        <v>6.666666666666667</v>
      </c>
      <c r="L186" s="37">
        <f t="shared" si="31"/>
        <v>1.7896097972540055</v>
      </c>
      <c r="M186" s="110">
        <f t="shared" si="36"/>
        <v>-11.760912373409578</v>
      </c>
      <c r="N186" s="110">
        <f t="shared" si="32"/>
        <v>1.509944483328479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618.47452438037385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33.526436305692741</v>
      </c>
      <c r="K187" s="27">
        <f t="shared" si="35"/>
        <v>6.666666666666667</v>
      </c>
      <c r="L187" s="37">
        <f t="shared" si="31"/>
        <v>1.712651320897681</v>
      </c>
      <c r="M187" s="110">
        <f t="shared" si="36"/>
        <v>-11.760912373409578</v>
      </c>
      <c r="N187" s="110">
        <f t="shared" si="32"/>
        <v>1.4834234227434375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623.9573143497704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33.603097602095772</v>
      </c>
      <c r="K188" s="27">
        <f t="shared" si="35"/>
        <v>6.666666666666667</v>
      </c>
      <c r="L188" s="37">
        <f t="shared" si="31"/>
        <v>1.6359900244946495</v>
      </c>
      <c r="M188" s="110">
        <f t="shared" si="36"/>
        <v>-11.760912373409578</v>
      </c>
      <c r="N188" s="110">
        <f t="shared" si="32"/>
        <v>1.45746791352906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629.46540214245101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33.679437291846789</v>
      </c>
      <c r="K189" s="27">
        <f t="shared" si="35"/>
        <v>6.666666666666667</v>
      </c>
      <c r="L189" s="37">
        <f t="shared" si="31"/>
        <v>1.5596503347436332</v>
      </c>
      <c r="M189" s="110">
        <f t="shared" si="36"/>
        <v>-11.760912373409578</v>
      </c>
      <c r="N189" s="110">
        <f t="shared" si="32"/>
        <v>1.4320725935972416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634.99704821522062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33.755434129561692</v>
      </c>
      <c r="K190" s="27">
        <f t="shared" si="35"/>
        <v>6.666666666666667</v>
      </c>
      <c r="L190" s="37">
        <f t="shared" si="31"/>
        <v>1.4836534970287296</v>
      </c>
      <c r="M190" s="110">
        <f t="shared" si="36"/>
        <v>-11.760912373409578</v>
      </c>
      <c r="N190" s="110">
        <f t="shared" si="32"/>
        <v>1.4072308575627148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640.55066245925286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33.831069693522359</v>
      </c>
      <c r="K191" s="27">
        <f t="shared" si="35"/>
        <v>6.666666666666667</v>
      </c>
      <c r="L191" s="37">
        <f t="shared" ref="L191:L222" si="37">F191-J191+M191</f>
        <v>1.4080179330680629</v>
      </c>
      <c r="M191" s="110">
        <f t="shared" si="36"/>
        <v>-11.760912373409578</v>
      </c>
      <c r="N191" s="110">
        <f t="shared" ref="N191:N222" si="38">10^(L191/10)</f>
        <v>1.3829350802571063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646.12478920643832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33.906328069806442</v>
      </c>
      <c r="K192" s="27">
        <f t="shared" si="35"/>
        <v>6.666666666666667</v>
      </c>
      <c r="L192" s="37">
        <f t="shared" si="37"/>
        <v>1.3327595567839801</v>
      </c>
      <c r="M192" s="110">
        <f t="shared" si="36"/>
        <v>-11.760912373409578</v>
      </c>
      <c r="N192" s="110">
        <f t="shared" si="38"/>
        <v>1.3591768087445923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651.71809391186139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33.981195573111101</v>
      </c>
      <c r="K193" s="27">
        <f t="shared" si="35"/>
        <v>6.666666666666667</v>
      </c>
      <c r="L193" s="37">
        <f t="shared" si="37"/>
        <v>1.2578920534793205</v>
      </c>
      <c r="M193" s="110">
        <f t="shared" si="36"/>
        <v>-11.760912373409578</v>
      </c>
      <c r="N193" s="110">
        <f t="shared" si="38"/>
        <v>1.3359469270904878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657.32935131202817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34.055660499806407</v>
      </c>
      <c r="K194" s="27">
        <f t="shared" si="35"/>
        <v>6.666666666666667</v>
      </c>
      <c r="L194" s="37">
        <f t="shared" si="37"/>
        <v>1.1834271267840144</v>
      </c>
      <c r="M194" s="110">
        <f t="shared" si="36"/>
        <v>-11.760912373409578</v>
      </c>
      <c r="N194" s="110">
        <f t="shared" si="38"/>
        <v>1.3132357975746203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662.95743488289941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34.12971290930497</v>
      </c>
      <c r="K195" s="27">
        <f t="shared" si="35"/>
        <v>6.666666666666667</v>
      </c>
      <c r="L195" s="37">
        <f t="shared" si="37"/>
        <v>1.1093747172854513</v>
      </c>
      <c r="M195" s="110">
        <f t="shared" si="36"/>
        <v>-11.760912373409578</v>
      </c>
      <c r="N195" s="110">
        <f t="shared" si="38"/>
        <v>1.2910333815501576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668.60130744341927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34.20334443032116</v>
      </c>
      <c r="K196" s="27">
        <f t="shared" si="35"/>
        <v>6.666666666666667</v>
      </c>
      <c r="L196" s="37">
        <f t="shared" si="37"/>
        <v>1.0357431962692623</v>
      </c>
      <c r="M196" s="110">
        <f t="shared" si="36"/>
        <v>-11.760912373409578</v>
      </c>
      <c r="N196" s="110">
        <f t="shared" si="38"/>
        <v>1.2693293427192891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674.26001276928878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34.276548089021766</v>
      </c>
      <c r="K197" s="27">
        <f t="shared" si="35"/>
        <v>6.666666666666667</v>
      </c>
      <c r="L197" s="37">
        <f t="shared" si="37"/>
        <v>0.96253953756865585</v>
      </c>
      <c r="M197" s="110">
        <f t="shared" si="36"/>
        <v>-11.760912373409578</v>
      </c>
      <c r="N197" s="110">
        <f t="shared" si="38"/>
        <v>1.2481131352233226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679.93266809848296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34.349318156445051</v>
      </c>
      <c r="K198" s="27">
        <f t="shared" si="35"/>
        <v>6.666666666666667</v>
      </c>
      <c r="L198" s="37">
        <f t="shared" si="37"/>
        <v>0.88976947014537089</v>
      </c>
      <c r="M198" s="110">
        <f t="shared" si="36"/>
        <v>-11.760912373409578</v>
      </c>
      <c r="N198" s="110">
        <f t="shared" si="38"/>
        <v>1.2273740786203378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685.61845742467483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34.421650012894069</v>
      </c>
      <c r="K199" s="27">
        <f t="shared" si="35"/>
        <v>6.666666666666667</v>
      </c>
      <c r="L199" s="37">
        <f t="shared" si="37"/>
        <v>0.81743761369635237</v>
      </c>
      <c r="M199" s="110">
        <f t="shared" si="36"/>
        <v>-11.760912373409578</v>
      </c>
      <c r="N199" s="110">
        <f t="shared" si="38"/>
        <v>1.2071014215422007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691.31662548756697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34.493540027296788</v>
      </c>
      <c r="K200" s="27">
        <f t="shared" si="35"/>
        <v>6.666666666666667</v>
      </c>
      <c r="L200" s="37">
        <f t="shared" si="37"/>
        <v>0.74554759929363357</v>
      </c>
      <c r="M200" s="110">
        <f t="shared" si="36"/>
        <v>-11.760912373409578</v>
      </c>
      <c r="N200" s="110">
        <f t="shared" si="38"/>
        <v>1.1872843955795138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697.02647238033444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34.564985449775989</v>
      </c>
      <c r="K201" s="27">
        <f t="shared" si="35"/>
        <v>6.666666666666667</v>
      </c>
      <c r="L201" s="37">
        <f t="shared" si="37"/>
        <v>0.67410217681443285</v>
      </c>
      <c r="M201" s="110">
        <f t="shared" si="36"/>
        <v>-11.760912373409578</v>
      </c>
      <c r="N201" s="110">
        <f t="shared" si="38"/>
        <v>1.1679122607327383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702.74734870417115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34.635984315889949</v>
      </c>
      <c r="K202" s="27">
        <f t="shared" si="35"/>
        <v>6.666666666666667</v>
      </c>
      <c r="L202" s="37">
        <f t="shared" si="37"/>
        <v>0.60310331070047241</v>
      </c>
      <c r="M202" s="110">
        <f t="shared" si="36"/>
        <v>-11.760912373409578</v>
      </c>
      <c r="N202" s="110">
        <f t="shared" si="38"/>
        <v>1.1489743435861699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708.478651208467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34.706535361195364</v>
      </c>
      <c r="K203" s="27">
        <f t="shared" si="35"/>
        <v>6.666666666666667</v>
      </c>
      <c r="L203" s="37">
        <f t="shared" si="37"/>
        <v>0.53255226539505784</v>
      </c>
      <c r="M203" s="110">
        <f t="shared" si="36"/>
        <v>-11.760912373409578</v>
      </c>
      <c r="N203" s="110">
        <f t="shared" si="38"/>
        <v>1.1304600692045699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714.21981886259312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34.776637944949321</v>
      </c>
      <c r="K204" s="27">
        <f t="shared" si="35"/>
        <v>6.666666666666667</v>
      </c>
      <c r="L204" s="37">
        <f t="shared" si="37"/>
        <v>0.46244968164110034</v>
      </c>
      <c r="M204" s="110">
        <f t="shared" si="36"/>
        <v>-11.760912373409578</v>
      </c>
      <c r="N204" s="110">
        <f t="shared" si="38"/>
        <v>1.1123589876170321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719.97032931177546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34.846291981911897</v>
      </c>
      <c r="K205" s="27">
        <f t="shared" si="35"/>
        <v>6.666666666666667</v>
      </c>
      <c r="L205" s="37">
        <f t="shared" si="37"/>
        <v>0.39279564467852524</v>
      </c>
      <c r="M205" s="110">
        <f t="shared" si="36"/>
        <v>-11.760912373409578</v>
      </c>
      <c r="N205" s="110">
        <f t="shared" si="38"/>
        <v>1.0946607956357735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725.72969567520818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34.91549788133652</v>
      </c>
      <c r="K206" s="27">
        <f t="shared" si="35"/>
        <v>6.666666666666667</v>
      </c>
      <c r="L206" s="37">
        <f t="shared" si="37"/>
        <v>0.32358974525390138</v>
      </c>
      <c r="M206" s="110">
        <f t="shared" si="36"/>
        <v>-11.760912373409578</v>
      </c>
      <c r="N206" s="110">
        <f t="shared" si="38"/>
        <v>1.0773553546568033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731.49746364951807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34.984256492345445</v>
      </c>
      <c r="K207" s="27">
        <f t="shared" si="35"/>
        <v>6.666666666666667</v>
      </c>
      <c r="L207" s="37">
        <f t="shared" si="37"/>
        <v>0.25483113424497716</v>
      </c>
      <c r="M207" s="110">
        <f t="shared" si="36"/>
        <v>-11.760912373409578</v>
      </c>
      <c r="N207" s="110">
        <f t="shared" si="38"/>
        <v>1.0604327050022873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737.27320888502538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35.052569054983273</v>
      </c>
      <c r="K208" s="27">
        <f t="shared" si="35"/>
        <v>6.666666666666667</v>
      </c>
      <c r="L208" s="37">
        <f t="shared" si="37"/>
        <v>0.18651857160714869</v>
      </c>
      <c r="M208" s="110">
        <f t="shared" si="36"/>
        <v>-11.760912373409578</v>
      </c>
      <c r="N208" s="110">
        <f t="shared" si="38"/>
        <v>1.0438830772892904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743.05653460603207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35.120437156325423</v>
      </c>
      <c r="K209" s="27">
        <f t="shared" si="35"/>
        <v>6.666666666666667</v>
      </c>
      <c r="L209" s="37">
        <f t="shared" si="37"/>
        <v>0.11865047026499909</v>
      </c>
      <c r="M209" s="110">
        <f t="shared" si="36"/>
        <v>-11.760912373409578</v>
      </c>
      <c r="N209" s="110">
        <f t="shared" si="38"/>
        <v>1.0276969012445809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748.84706944969116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35.18786269109146</v>
      </c>
      <c r="K210" s="27">
        <f t="shared" si="35"/>
        <v>6.666666666666667</v>
      </c>
      <c r="L210" s="37">
        <f t="shared" si="37"/>
        <v>5.1224935498961344E-2</v>
      </c>
      <c r="M210" s="110">
        <f t="shared" si="36"/>
        <v>-11.760912373409578</v>
      </c>
      <c r="N210" s="110">
        <f t="shared" si="38"/>
        <v>1.0118648123290388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578.68891268918401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32.948903232754475</v>
      </c>
      <c r="K211" s="27">
        <f t="shared" si="35"/>
        <v>6.666666666666667</v>
      </c>
      <c r="L211" s="37">
        <f t="shared" si="37"/>
        <v>2.290184393835947</v>
      </c>
      <c r="M211" s="110">
        <f t="shared" si="36"/>
        <v>-11.760912373409578</v>
      </c>
      <c r="N211" s="110">
        <f t="shared" si="38"/>
        <v>1.6944097405921026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578.78671278467664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32.950371049128954</v>
      </c>
      <c r="K212" s="27">
        <f t="shared" si="35"/>
        <v>6.666666666666667</v>
      </c>
      <c r="L212" s="37">
        <f t="shared" si="37"/>
        <v>2.2887165774614679</v>
      </c>
      <c r="M212" s="110">
        <f t="shared" si="36"/>
        <v>-11.760912373409578</v>
      </c>
      <c r="N212" s="110">
        <f t="shared" si="38"/>
        <v>1.6938371654789706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579.07980183504174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32.954768342198271</v>
      </c>
      <c r="K213" s="27">
        <f t="shared" si="35"/>
        <v>6.666666666666667</v>
      </c>
      <c r="L213" s="37">
        <f t="shared" si="37"/>
        <v>2.2843192843921507</v>
      </c>
      <c r="M213" s="110">
        <f t="shared" si="36"/>
        <v>-11.760912373409578</v>
      </c>
      <c r="N213" s="110">
        <f t="shared" si="38"/>
        <v>1.6921229993412275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579.56725106336989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32.962076746324655</v>
      </c>
      <c r="K214" s="27">
        <f t="shared" si="35"/>
        <v>6.666666666666667</v>
      </c>
      <c r="L214" s="37">
        <f t="shared" si="37"/>
        <v>2.2770108802657667</v>
      </c>
      <c r="M214" s="110">
        <f t="shared" si="36"/>
        <v>-11.760912373409578</v>
      </c>
      <c r="N214" s="110">
        <f t="shared" si="38"/>
        <v>1.6892778517362297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580.24752876507523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32.972265990022208</v>
      </c>
      <c r="K215" s="27">
        <f t="shared" si="35"/>
        <v>6.666666666666667</v>
      </c>
      <c r="L215" s="37">
        <f t="shared" si="37"/>
        <v>2.2668216365682134</v>
      </c>
      <c r="M215" s="110">
        <f t="shared" si="36"/>
        <v>-11.760912373409578</v>
      </c>
      <c r="N215" s="110">
        <f t="shared" si="38"/>
        <v>1.6853191811556028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581.11852407106721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32.985294389643599</v>
      </c>
      <c r="K216" s="27">
        <f t="shared" si="35"/>
        <v>6.666666666666667</v>
      </c>
      <c r="L216" s="37">
        <f t="shared" si="37"/>
        <v>2.253793236946823</v>
      </c>
      <c r="M216" s="110">
        <f t="shared" si="36"/>
        <v>-11.760912373409578</v>
      </c>
      <c r="N216" s="110">
        <f t="shared" si="38"/>
        <v>1.6802709682066859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582.1775790133114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33.001109515072045</v>
      </c>
      <c r="K217" s="27">
        <f t="shared" si="35"/>
        <v>6.666666666666667</v>
      </c>
      <c r="L217" s="37">
        <f t="shared" si="37"/>
        <v>2.2379781115183768</v>
      </c>
      <c r="M217" s="110">
        <f t="shared" si="36"/>
        <v>-11.760912373409578</v>
      </c>
      <c r="N217" s="110">
        <f t="shared" si="38"/>
        <v>1.6741632760876228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583.42152778260129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33.019649003931512</v>
      </c>
      <c r="K218" s="27">
        <f t="shared" si="35"/>
        <v>6.666666666666667</v>
      </c>
      <c r="L218" s="37">
        <f t="shared" si="37"/>
        <v>2.2194386226589096</v>
      </c>
      <c r="M218" s="110">
        <f t="shared" si="36"/>
        <v>-11.760912373409578</v>
      </c>
      <c r="N218" s="110">
        <f t="shared" si="38"/>
        <v>1.6670317149205209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584.84674187325936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33.04084149672574</v>
      </c>
      <c r="K219" s="27">
        <f t="shared" si="35"/>
        <v>6.666666666666667</v>
      </c>
      <c r="L219" s="37">
        <f t="shared" si="37"/>
        <v>2.1982461298646818</v>
      </c>
      <c r="M219" s="110">
        <f t="shared" si="36"/>
        <v>-11.760912373409578</v>
      </c>
      <c r="N219" s="110">
        <f t="shared" si="38"/>
        <v>1.6589168293268231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586.44917968941525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33.064607662816556</v>
      </c>
      <c r="K220" s="27">
        <f t="shared" si="35"/>
        <v>6.666666666666667</v>
      </c>
      <c r="L220" s="37">
        <f t="shared" si="37"/>
        <v>2.1744799637738659</v>
      </c>
      <c r="M220" s="110">
        <f t="shared" si="36"/>
        <v>-11.760912373409578</v>
      </c>
      <c r="N220" s="110">
        <f t="shared" si="38"/>
        <v>1.6498634302805997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588.22443914363112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33.090861286274844</v>
      </c>
      <c r="K221" s="27">
        <f t="shared" si="35"/>
        <v>6.666666666666667</v>
      </c>
      <c r="L221" s="37">
        <f t="shared" si="37"/>
        <v>2.1482263403155777</v>
      </c>
      <c r="M221" s="110">
        <f t="shared" si="36"/>
        <v>-11.760912373409578</v>
      </c>
      <c r="N221" s="110">
        <f t="shared" si="38"/>
        <v>1.6399198927497027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590.16781180619864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33.11951038128084</v>
      </c>
      <c r="K222" s="27">
        <f t="shared" si="35"/>
        <v>6.666666666666667</v>
      </c>
      <c r="L222" s="37">
        <f t="shared" si="37"/>
        <v>2.119577245309582</v>
      </c>
      <c r="M222" s="110">
        <f t="shared" si="36"/>
        <v>-11.760912373409578</v>
      </c>
      <c r="N222" s="110">
        <f t="shared" si="38"/>
        <v>1.6291374400153291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592.27433725283947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33.15045830870492</v>
      </c>
      <c r="K223" s="27">
        <f t="shared" si="35"/>
        <v>6.666666666666667</v>
      </c>
      <c r="L223" s="37">
        <f t="shared" ref="L223:L254" si="40">F223-J223+M223</f>
        <v>2.088629317885502</v>
      </c>
      <c r="M223" s="110">
        <f t="shared" si="36"/>
        <v>-11.760912373409578</v>
      </c>
      <c r="N223" s="110">
        <f t="shared" ref="N223:N254" si="41">10^(L223/10)</f>
        <v>1.6175694340080247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594.53885639695682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33.183604868491415</v>
      </c>
      <c r="K224" s="27">
        <f t="shared" ref="K224:K268" si="44">4/60*100</f>
        <v>6.666666666666667</v>
      </c>
      <c r="L224" s="37">
        <f t="shared" si="40"/>
        <v>2.0554827580990072</v>
      </c>
      <c r="M224" s="110">
        <f t="shared" ref="M224:M268" si="45">10*LOG(6.666667/100)</f>
        <v>-11.760912373409578</v>
      </c>
      <c r="N224" s="110">
        <f t="shared" si="41"/>
        <v>1.6052706887213073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596.95606276551246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33.218847346182102</v>
      </c>
      <c r="K225" s="27">
        <f t="shared" si="44"/>
        <v>6.666666666666667</v>
      </c>
      <c r="L225" s="37">
        <f t="shared" si="40"/>
        <v>2.0202402804083199</v>
      </c>
      <c r="M225" s="110">
        <f t="shared" si="45"/>
        <v>-11.760912373409578</v>
      </c>
      <c r="N225" s="110">
        <f t="shared" si="41"/>
        <v>1.5922968209972219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599.52055087039855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33.256081496041446</v>
      </c>
      <c r="K226" s="27">
        <f t="shared" si="44"/>
        <v>6.666666666666667</v>
      </c>
      <c r="L226" s="37">
        <f t="shared" si="40"/>
        <v>1.9830061305489757</v>
      </c>
      <c r="M226" s="110">
        <f t="shared" si="45"/>
        <v>-11.760912373409578</v>
      </c>
      <c r="N226" s="110">
        <f t="shared" si="41"/>
        <v>1.578703649952689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602.22686102634952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33.295202447492258</v>
      </c>
      <c r="K227" s="27">
        <f t="shared" si="44"/>
        <v>6.666666666666667</v>
      </c>
      <c r="L227" s="37">
        <f t="shared" si="40"/>
        <v>1.9438851790981637</v>
      </c>
      <c r="M227" s="110">
        <f t="shared" si="45"/>
        <v>-11.760912373409578</v>
      </c>
      <c r="N227" s="110">
        <f t="shared" si="41"/>
        <v>1.564546653243178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605.06952016050013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33.336105525695153</v>
      </c>
      <c r="K228" s="27">
        <f t="shared" si="44"/>
        <v>6.666666666666667</v>
      </c>
      <c r="L228" s="37">
        <f t="shared" si="40"/>
        <v>1.9029821008952688</v>
      </c>
      <c r="M228" s="110">
        <f t="shared" si="45"/>
        <v>-11.760912373409578</v>
      </c>
      <c r="N228" s="110">
        <f t="shared" si="41"/>
        <v>1.5498804854167731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608.04307833869734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33.378686980916484</v>
      </c>
      <c r="K229" s="27">
        <f t="shared" si="44"/>
        <v>6.666666666666667</v>
      </c>
      <c r="L229" s="37">
        <f t="shared" si="40"/>
        <v>1.8604006456739377</v>
      </c>
      <c r="M229" s="110">
        <f t="shared" si="45"/>
        <v>-11.760912373409578</v>
      </c>
      <c r="N229" s="110">
        <f t="shared" si="41"/>
        <v>1.534758560931605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611.14214089333893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33.422844624697277</v>
      </c>
      <c r="K230" s="27">
        <f t="shared" si="44"/>
        <v>6.666666666666667</v>
      </c>
      <c r="L230" s="37">
        <f t="shared" si="40"/>
        <v>1.8162430018931452</v>
      </c>
      <c r="M230" s="110">
        <f t="shared" si="45"/>
        <v>-11.760912373409578</v>
      </c>
      <c r="N230" s="110">
        <f t="shared" si="41"/>
        <v>1.5192327020821521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614.3613961731196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33.46847837368145</v>
      </c>
      <c r="K231" s="27">
        <f t="shared" si="44"/>
        <v>6.666666666666667</v>
      </c>
      <c r="L231" s="37">
        <f t="shared" si="40"/>
        <v>1.7706092529089723</v>
      </c>
      <c r="M231" s="110">
        <f t="shared" si="45"/>
        <v>-11.760912373409578</v>
      </c>
      <c r="N231" s="110">
        <f t="shared" si="41"/>
        <v>1.5033528501543991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617.69563904513939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33.515490704256955</v>
      </c>
      <c r="K232" s="27">
        <f t="shared" si="44"/>
        <v>6.666666666666667</v>
      </c>
      <c r="L232" s="37">
        <f t="shared" si="40"/>
        <v>1.7235969223334671</v>
      </c>
      <c r="M232" s="110">
        <f t="shared" si="45"/>
        <v>-11.760912373409578</v>
      </c>
      <c r="N232" s="110">
        <f t="shared" si="41"/>
        <v>1.4871668366194679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621.13979036467458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33.563787022917623</v>
      </c>
      <c r="K233" s="27">
        <f t="shared" si="44"/>
        <v>6.666666666666667</v>
      </c>
      <c r="L233" s="37">
        <f t="shared" si="40"/>
        <v>1.6753006036727989</v>
      </c>
      <c r="M233" s="110">
        <f t="shared" si="45"/>
        <v>-11.760912373409578</v>
      </c>
      <c r="N233" s="110">
        <f t="shared" si="41"/>
        <v>1.4707202100658159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624.68891268918401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33.613275958503046</v>
      </c>
      <c r="K234" s="27">
        <f t="shared" si="44"/>
        <v>6.666666666666667</v>
      </c>
      <c r="L234" s="37">
        <f t="shared" si="40"/>
        <v>1.6258116680873762</v>
      </c>
      <c r="M234" s="110">
        <f t="shared" si="45"/>
        <v>-11.760912373409578</v>
      </c>
      <c r="N234" s="110">
        <f t="shared" si="41"/>
        <v>1.4540561138275738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628.33822255334769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33.663869583276259</v>
      </c>
      <c r="K235" s="27">
        <f t="shared" si="44"/>
        <v>6.666666666666667</v>
      </c>
      <c r="L235" s="37">
        <f t="shared" si="40"/>
        <v>1.5752180433141625</v>
      </c>
      <c r="M235" s="110">
        <f t="shared" si="45"/>
        <v>-11.760912373409578</v>
      </c>
      <c r="N235" s="110">
        <f t="shared" si="41"/>
        <v>1.4372152088439187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632.08309964413024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33.715483570218638</v>
      </c>
      <c r="K236" s="27">
        <f t="shared" si="44"/>
        <v>6.666666666666667</v>
      </c>
      <c r="L236" s="37">
        <f t="shared" si="40"/>
        <v>1.5236040563717843</v>
      </c>
      <c r="M236" s="110">
        <f t="shared" si="45"/>
        <v>-11.760912373409578</v>
      </c>
      <c r="N236" s="110">
        <f t="shared" si="41"/>
        <v>1.4202356361294008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635.91909322221761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33.768037294028815</v>
      </c>
      <c r="K237" s="27">
        <f t="shared" si="44"/>
        <v>6.666666666666667</v>
      </c>
      <c r="L237" s="37">
        <f t="shared" si="40"/>
        <v>1.4710503325616067</v>
      </c>
      <c r="M237" s="110">
        <f t="shared" si="45"/>
        <v>-11.760912373409578</v>
      </c>
      <c r="N237" s="110">
        <f t="shared" si="41"/>
        <v>1.4031530132935897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639.84192613180926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33.821453883174435</v>
      </c>
      <c r="K238" s="27">
        <f t="shared" si="44"/>
        <v>6.666666666666667</v>
      </c>
      <c r="L238" s="37">
        <f t="shared" si="40"/>
        <v>1.4176337434159869</v>
      </c>
      <c r="M238" s="110">
        <f t="shared" si="45"/>
        <v>-11.760912373409578</v>
      </c>
      <c r="N238" s="110">
        <f t="shared" si="41"/>
        <v>1.3860004597692468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643.84749672754288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33.875660230024273</v>
      </c>
      <c r="K239" s="27">
        <f t="shared" si="44"/>
        <v>6.666666666666667</v>
      </c>
      <c r="L239" s="37">
        <f t="shared" si="40"/>
        <v>1.3634273965661485</v>
      </c>
      <c r="M239" s="110">
        <f t="shared" si="45"/>
        <v>-11.760912373409578</v>
      </c>
      <c r="N239" s="110">
        <f t="shared" si="41"/>
        <v>1.3688086457451307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647.93187902783666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33.930586965638433</v>
      </c>
      <c r="K240" s="27">
        <f t="shared" si="44"/>
        <v>6.666666666666667</v>
      </c>
      <c r="L240" s="37">
        <f t="shared" si="40"/>
        <v>1.3085006609519887</v>
      </c>
      <c r="M240" s="110">
        <f t="shared" si="45"/>
        <v>-11.760912373409578</v>
      </c>
      <c r="N240" s="110">
        <f t="shared" si="41"/>
        <v>1.3516058602125296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652.0913213803226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33.986168405261985</v>
      </c>
      <c r="K241" s="27">
        <f t="shared" si="44"/>
        <v>6.666666666666667</v>
      </c>
      <c r="L241" s="37">
        <f t="shared" si="40"/>
        <v>1.2529192213284368</v>
      </c>
      <c r="M241" s="110">
        <f t="shared" si="45"/>
        <v>-11.760912373409578</v>
      </c>
      <c r="N241" s="110">
        <f t="shared" si="41"/>
        <v>1.3344180939906116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656.32224389910448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34.042342469990864</v>
      </c>
      <c r="K242" s="27">
        <f t="shared" si="44"/>
        <v>6.666666666666667</v>
      </c>
      <c r="L242" s="37">
        <f t="shared" si="40"/>
        <v>1.1967451565995582</v>
      </c>
      <c r="M242" s="110">
        <f t="shared" si="45"/>
        <v>-11.760912373409578</v>
      </c>
      <c r="N242" s="110">
        <f t="shared" si="41"/>
        <v>1.317269134068078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660.62123490669853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34.099050589487049</v>
      </c>
      <c r="K243" s="27">
        <f t="shared" si="44"/>
        <v>6.666666666666667</v>
      </c>
      <c r="L243" s="37">
        <f t="shared" si="40"/>
        <v>1.1400370371033723</v>
      </c>
      <c r="M243" s="110">
        <f t="shared" si="45"/>
        <v>-11.760912373409578</v>
      </c>
      <c r="N243" s="110">
        <f t="shared" si="41"/>
        <v>1.3001806660674247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664.98504658680372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34.15623759003644</v>
      </c>
      <c r="K244" s="27">
        <f t="shared" si="44"/>
        <v>6.666666666666667</v>
      </c>
      <c r="L244" s="37">
        <f t="shared" si="40"/>
        <v>1.0828500365539817</v>
      </c>
      <c r="M244" s="110">
        <f t="shared" si="45"/>
        <v>-11.760912373409578</v>
      </c>
      <c r="N244" s="110">
        <f t="shared" si="41"/>
        <v>1.2831723820883354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669.41059002826842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34.213851571682866</v>
      </c>
      <c r="K245" s="27">
        <f t="shared" si="44"/>
        <v>6.666666666666667</v>
      </c>
      <c r="L245" s="37">
        <f t="shared" si="40"/>
        <v>1.0252360549075554</v>
      </c>
      <c r="M245" s="110">
        <f t="shared" si="45"/>
        <v>-11.760912373409578</v>
      </c>
      <c r="N245" s="110">
        <f t="shared" si="41"/>
        <v>1.2662620916084688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673.89492981632247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34.271843777646936</v>
      </c>
      <c r="K246" s="27">
        <f t="shared" si="44"/>
        <v>6.666666666666667</v>
      </c>
      <c r="L246" s="37">
        <f t="shared" si="40"/>
        <v>0.96724384894348603</v>
      </c>
      <c r="M246" s="110">
        <f t="shared" si="45"/>
        <v>-11.760912373409578</v>
      </c>
      <c r="N246" s="110">
        <f t="shared" si="41"/>
        <v>1.2494658335067326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678.43527830467519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34.330168458755509</v>
      </c>
      <c r="K247" s="27">
        <f t="shared" si="44"/>
        <v>6.666666666666667</v>
      </c>
      <c r="L247" s="37">
        <f t="shared" si="40"/>
        <v>0.90891916783491311</v>
      </c>
      <c r="M247" s="110">
        <f t="shared" si="45"/>
        <v>-11.760912373409578</v>
      </c>
      <c r="N247" s="110">
        <f t="shared" si="41"/>
        <v>1.2327979876227528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683.02898968161321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34.38878273517016</v>
      </c>
      <c r="K248" s="27">
        <f t="shared" si="44"/>
        <v>6.666666666666667</v>
      </c>
      <c r="L248" s="37">
        <f t="shared" si="40"/>
        <v>0.85030489142026155</v>
      </c>
      <c r="M248" s="110">
        <f t="shared" si="45"/>
        <v>-11.760912373409578</v>
      </c>
      <c r="N248" s="110">
        <f t="shared" si="41"/>
        <v>1.2162713845756492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687.67355392486377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34.447646457311727</v>
      </c>
      <c r="K249" s="27">
        <f t="shared" si="44"/>
        <v>6.666666666666667</v>
      </c>
      <c r="L249" s="37">
        <f t="shared" si="40"/>
        <v>0.7914411692786949</v>
      </c>
      <c r="M249" s="110">
        <f t="shared" si="45"/>
        <v>-11.760912373409578</v>
      </c>
      <c r="N249" s="110">
        <f t="shared" si="41"/>
        <v>1.1998974128361051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692.36659072366479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34.506722067532785</v>
      </c>
      <c r="K250" s="27">
        <f t="shared" si="44"/>
        <v>6.666666666666667</v>
      </c>
      <c r="L250" s="37">
        <f t="shared" si="40"/>
        <v>0.73236555905763723</v>
      </c>
      <c r="M250" s="110">
        <f t="shared" si="45"/>
        <v>-11.760912373409578</v>
      </c>
      <c r="N250" s="110">
        <f t="shared" si="41"/>
        <v>1.1836861222797188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697.10584343215669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34.565974463787803</v>
      </c>
      <c r="K251" s="27">
        <f t="shared" si="44"/>
        <v>6.666666666666667</v>
      </c>
      <c r="L251" s="37">
        <f t="shared" si="40"/>
        <v>0.67311316280261835</v>
      </c>
      <c r="M251" s="110">
        <f t="shared" si="45"/>
        <v>-11.760912373409578</v>
      </c>
      <c r="N251" s="110">
        <f t="shared" si="41"/>
        <v>1.1676463236495336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701.88917310574016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34.625370866289614</v>
      </c>
      <c r="K252" s="27">
        <f t="shared" si="44"/>
        <v>6.666666666666667</v>
      </c>
      <c r="L252" s="37">
        <f t="shared" si="40"/>
        <v>0.61371676030080735</v>
      </c>
      <c r="M252" s="110">
        <f t="shared" si="45"/>
        <v>-11.760912373409578</v>
      </c>
      <c r="N252" s="110">
        <f t="shared" si="41"/>
        <v>1.1517856835242208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706.71455266128623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34.684880687916674</v>
      </c>
      <c r="K253" s="27">
        <f t="shared" si="44"/>
        <v>6.666666666666667</v>
      </c>
      <c r="L253" s="37">
        <f t="shared" si="40"/>
        <v>0.55420693867374737</v>
      </c>
      <c r="M253" s="110">
        <f t="shared" si="45"/>
        <v>-11.760912373409578</v>
      </c>
      <c r="N253" s="110">
        <f t="shared" si="41"/>
        <v>1.1361108145290688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711.58006119289337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34.744475408945448</v>
      </c>
      <c r="K254" s="27">
        <f t="shared" si="44"/>
        <v>6.666666666666667</v>
      </c>
      <c r="L254" s="37">
        <f t="shared" si="40"/>
        <v>0.49461221764497409</v>
      </c>
      <c r="M254" s="110">
        <f t="shared" si="45"/>
        <v>-11.760912373409578</v>
      </c>
      <c r="N254" s="110">
        <f t="shared" si="41"/>
        <v>1.1206273606426906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716.4838784670842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34.804128456521994</v>
      </c>
      <c r="K255" s="27">
        <f t="shared" si="44"/>
        <v>6.666666666666667</v>
      </c>
      <c r="L255" s="37">
        <f t="shared" ref="L255:L268" si="46">F255-J255+M255</f>
        <v>0.43495917006842788</v>
      </c>
      <c r="M255" s="110">
        <f t="shared" si="45"/>
        <v>-11.760912373409578</v>
      </c>
      <c r="N255" s="110">
        <f t="shared" ref="N255:N268" si="47">10^(L255/10)</f>
        <v>1.1053400775464834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721.42427961477404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34.863815089152823</v>
      </c>
      <c r="K256" s="27">
        <f t="shared" si="44"/>
        <v>6.666666666666667</v>
      </c>
      <c r="L256" s="37">
        <f t="shared" si="46"/>
        <v>0.37527253743759914</v>
      </c>
      <c r="M256" s="110">
        <f t="shared" si="45"/>
        <v>-11.760912373409578</v>
      </c>
      <c r="N256" s="110">
        <f t="shared" si="47"/>
        <v>1.0902529080393122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726.39963003187097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34.923512286385083</v>
      </c>
      <c r="K257" s="27">
        <f t="shared" si="44"/>
        <v>6.666666666666667</v>
      </c>
      <c r="L257" s="37">
        <f t="shared" si="46"/>
        <v>0.31557534020533851</v>
      </c>
      <c r="M257" s="110">
        <f t="shared" si="45"/>
        <v>-11.760912373409578</v>
      </c>
      <c r="N257" s="110">
        <f t="shared" si="47"/>
        <v>1.0753690525990447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731.4083804958434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34.98319864375528</v>
      </c>
      <c r="K258" s="27">
        <f t="shared" si="44"/>
        <v>6.666666666666667</v>
      </c>
      <c r="L258" s="37">
        <f t="shared" si="46"/>
        <v>0.25588898283514183</v>
      </c>
      <c r="M258" s="110">
        <f t="shared" si="45"/>
        <v>-11.760912373409578</v>
      </c>
      <c r="N258" s="110">
        <f t="shared" si="47"/>
        <v>1.0606910352183689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736.44906250188524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35.042854273012772</v>
      </c>
      <c r="K259" s="27">
        <f t="shared" si="44"/>
        <v>6.666666666666667</v>
      </c>
      <c r="L259" s="37">
        <f t="shared" si="46"/>
        <v>0.19623335357765015</v>
      </c>
      <c r="M259" s="110">
        <f t="shared" si="45"/>
        <v>-11.760912373409578</v>
      </c>
      <c r="N259" s="110">
        <f t="shared" si="47"/>
        <v>1.046220764676506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741.5202838193054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35.102460707566124</v>
      </c>
      <c r="K260" s="27">
        <f t="shared" si="44"/>
        <v>6.666666666666667</v>
      </c>
      <c r="L260" s="37">
        <f t="shared" si="46"/>
        <v>0.13662691902429813</v>
      </c>
      <c r="M260" s="110">
        <f t="shared" si="45"/>
        <v>-11.760912373409578</v>
      </c>
      <c r="N260" s="110">
        <f t="shared" si="47"/>
        <v>1.0319595914331163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746.62072426636996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35.16200081305432</v>
      </c>
      <c r="K261" s="27">
        <f t="shared" si="44"/>
        <v>6.666666666666667</v>
      </c>
      <c r="L261" s="37">
        <f t="shared" si="46"/>
        <v>7.7086813536102028E-2</v>
      </c>
      <c r="M261" s="110">
        <f t="shared" si="45"/>
        <v>-11.760912373409578</v>
      </c>
      <c r="N261" s="110">
        <f t="shared" si="47"/>
        <v>1.0179083603476258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751.74913169992737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35.221458702909757</v>
      </c>
      <c r="K262" s="27">
        <f t="shared" si="44"/>
        <v>6.666666666666667</v>
      </c>
      <c r="L262" s="37">
        <f t="shared" si="46"/>
        <v>1.7628923680664599E-2</v>
      </c>
      <c r="M262" s="110">
        <f t="shared" si="45"/>
        <v>-11.760912373409578</v>
      </c>
      <c r="N262" s="110">
        <f t="shared" si="47"/>
        <v>1.0040674594376173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756.90431821468064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35.280819658753408</v>
      </c>
      <c r="K263" s="27">
        <f t="shared" si="44"/>
        <v>6.666666666666667</v>
      </c>
      <c r="L263" s="37">
        <f t="shared" si="46"/>
        <v>-4.1732032162986599E-2</v>
      </c>
      <c r="M263" s="110">
        <f t="shared" si="45"/>
        <v>-11.760912373409578</v>
      </c>
      <c r="N263" s="110">
        <f t="shared" si="47"/>
        <v>0.99043686489525629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762.0851565458679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35.340070055443519</v>
      </c>
      <c r="K264" s="27">
        <f t="shared" si="44"/>
        <v>6.666666666666667</v>
      </c>
      <c r="L264" s="37">
        <f t="shared" si="46"/>
        <v>-0.10098242885309716</v>
      </c>
      <c r="M264" s="110">
        <f t="shared" si="45"/>
        <v>-11.760912373409578</v>
      </c>
      <c r="N264" s="110">
        <f t="shared" si="47"/>
        <v>0.97701618258188305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767.29057666829181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35.399197290585946</v>
      </c>
      <c r="K265" s="27">
        <f t="shared" si="44"/>
        <v>6.666666666666667</v>
      </c>
      <c r="L265" s="37">
        <f t="shared" si="46"/>
        <v>-0.16010966399552373</v>
      </c>
      <c r="M265" s="110">
        <f t="shared" si="45"/>
        <v>-11.760912373409578</v>
      </c>
      <c r="N265" s="110">
        <f t="shared" si="47"/>
        <v>0.96380468621890036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772.51956258408063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35.458189718306265</v>
      </c>
      <c r="K266" s="27">
        <f t="shared" si="44"/>
        <v>6.666666666666667</v>
      </c>
      <c r="L266" s="37">
        <f t="shared" si="46"/>
        <v>-0.21910209171584327</v>
      </c>
      <c r="M266" s="110">
        <f t="shared" si="45"/>
        <v>-11.760912373409578</v>
      </c>
      <c r="N266" s="110">
        <f t="shared" si="47"/>
        <v>0.95080135248850584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777.77114929119602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35.51703658707946</v>
      </c>
      <c r="K267" s="27">
        <f t="shared" si="44"/>
        <v>6.666666666666667</v>
      </c>
      <c r="L267" s="37">
        <f t="shared" si="46"/>
        <v>-0.27794896048903794</v>
      </c>
      <c r="M267" s="110">
        <f t="shared" si="45"/>
        <v>-11.760912373409578</v>
      </c>
      <c r="N267" s="110">
        <f t="shared" si="47"/>
        <v>0.93800489325146252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783.04441992450052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35.575727981412136</v>
      </c>
      <c r="K268" s="40">
        <f t="shared" si="44"/>
        <v>6.666666666666667</v>
      </c>
      <c r="L268" s="41">
        <f t="shared" si="46"/>
        <v>-0.33664035482171428</v>
      </c>
      <c r="M268" s="110">
        <f t="shared" si="45"/>
        <v>-11.760912373409578</v>
      </c>
      <c r="N268" s="110">
        <f t="shared" si="47"/>
        <v>0.92541378508128769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24.686931763817785</v>
      </c>
    </row>
  </sheetData>
  <mergeCells count="32">
    <mergeCell ref="I87:L87"/>
    <mergeCell ref="O5:O6"/>
    <mergeCell ref="A61:A85"/>
    <mergeCell ref="A5:A6"/>
    <mergeCell ref="B5:B6"/>
    <mergeCell ref="C5:C6"/>
    <mergeCell ref="D5:D6"/>
    <mergeCell ref="B54:F54"/>
    <mergeCell ref="P5:P6"/>
    <mergeCell ref="Q5:R5"/>
    <mergeCell ref="A46:G46"/>
    <mergeCell ref="B48:B49"/>
    <mergeCell ref="G5:G6"/>
    <mergeCell ref="H5:H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4" orientation="portrait" r:id="rId1"/>
  <rowBreaks count="1" manualBreakCount="1">
    <brk id="9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557E3-1190-41BF-A661-034E1238CEBD}">
  <sheetPr codeName="Sheet9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1.7109375" bestFit="1" customWidth="1"/>
    <col min="18" max="18" width="13.28515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151</v>
      </c>
      <c r="B2" s="29" t="s">
        <v>119</v>
      </c>
      <c r="C2" s="29">
        <f>NSAs!B9</f>
        <v>258418.67</v>
      </c>
      <c r="D2" s="30">
        <f>NSAs!C9</f>
        <v>4256329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95" t="s">
        <v>125</v>
      </c>
      <c r="H5" s="189" t="str">
        <f>CONCATENATE("Sound Level @ ", A2, " (dBA)")</f>
        <v>Sound Level @ NSA 7 (dBA)</v>
      </c>
      <c r="O5" s="163" t="s">
        <v>0</v>
      </c>
      <c r="P5" s="165" t="s">
        <v>1</v>
      </c>
      <c r="Q5" s="165" t="s">
        <v>2</v>
      </c>
      <c r="R5" s="166"/>
      <c r="V5" s="143" t="str">
        <f>INDEX(A7:A45,MATCH(W5,H7:H45,0))</f>
        <v>A-30</v>
      </c>
      <c r="W5" s="144">
        <f>MAX(H7:H45)</f>
        <v>34.203556273110067</v>
      </c>
    </row>
    <row r="6" spans="1:23" ht="15.75" thickBot="1" x14ac:dyDescent="0.3">
      <c r="A6" s="194"/>
      <c r="B6" s="181"/>
      <c r="C6" s="181"/>
      <c r="D6" s="181"/>
      <c r="E6" s="181"/>
      <c r="F6" s="181"/>
      <c r="G6" s="196"/>
      <c r="H6" s="190"/>
      <c r="O6" s="164"/>
      <c r="P6" s="168"/>
      <c r="Q6" s="12" t="s">
        <v>3</v>
      </c>
      <c r="R6" s="13" t="s">
        <v>4</v>
      </c>
      <c r="V6" s="145" t="str">
        <f>INDEX(A7:A45,MATCH(W6,H7:H45,0))</f>
        <v>A-33</v>
      </c>
      <c r="W6" s="146">
        <f>LARGE(H7:H45,2)</f>
        <v>31.258664728182538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6488.8396308814454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53.943340817482671</v>
      </c>
      <c r="H7" s="36">
        <f>C7-G7</f>
        <v>15.066959139157142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32.114111722548202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5816.7613039044518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52.993624849891717</v>
      </c>
      <c r="H8" s="37">
        <f t="shared" ref="H8:H44" si="2">C8-G8</f>
        <v>16.016675106748096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39.963867525231507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4305.6198186207967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50.380713589338598</v>
      </c>
      <c r="H9" s="37">
        <f t="shared" si="2"/>
        <v>18.629586367301215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72.938803824352263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3426.7738272901329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48.397708824510353</v>
      </c>
      <c r="H10" s="37">
        <f t="shared" si="2"/>
        <v>20.612591132129459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115.14871961000053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3112.1913488729606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47.56132582293975</v>
      </c>
      <c r="H11" s="37">
        <f t="shared" si="2"/>
        <v>21.448974133700062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139.60385576322651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2806.0272181324353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46.661837586358544</v>
      </c>
      <c r="H12" s="37">
        <f t="shared" si="2"/>
        <v>22.348462370281268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171.7300265355556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4150.7154125040797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50.062459153159196</v>
      </c>
      <c r="H13" s="37">
        <f t="shared" si="2"/>
        <v>18.947840803480617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78.484533339365129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3870.3269158560388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49.454953004543192</v>
      </c>
      <c r="H14" s="37">
        <f t="shared" si="2"/>
        <v>19.55534695209662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90.268181864274524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3251.5324643314211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47.941761889988364</v>
      </c>
      <c r="H15" s="37">
        <f t="shared" si="2"/>
        <v>21.068538066651449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127.89507079830702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2936.3579613017782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47.056179956364844</v>
      </c>
      <c r="H16" s="37">
        <f t="shared" si="2"/>
        <v>21.954120000274969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156.82380974365913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2616.557988273963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46.054607280717441</v>
      </c>
      <c r="H17" s="37">
        <f t="shared" si="2"/>
        <v>22.955692675922371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197.50098575497393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2380.4842543060809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45.233306263653581</v>
      </c>
      <c r="H18" s="37">
        <f t="shared" si="2"/>
        <v>23.776993692986231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238.61589455929479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2095.1367050624717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44.124247308025474</v>
      </c>
      <c r="H19" s="37">
        <f t="shared" si="2"/>
        <v>24.886052648614339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308.03868792039566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1899.6342826976829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43.273399973854268</v>
      </c>
      <c r="H20" s="37">
        <f t="shared" si="2"/>
        <v>25.736899982785545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374.70544001818314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1712.8754561849446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42.374515727985163</v>
      </c>
      <c r="H21" s="37">
        <f t="shared" si="2"/>
        <v>26.63578422865465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460.86998292191885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3917.6882968403729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49.560597584949051</v>
      </c>
      <c r="H22" s="37">
        <f t="shared" si="2"/>
        <v>19.449702371690762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88.098849551941427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3480.7015271350851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48.533335675821945</v>
      </c>
      <c r="H23" s="37">
        <f t="shared" si="2"/>
        <v>20.476964280817867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111.60828329633763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3142.2608621499453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47.644844723497108</v>
      </c>
      <c r="H24" s="37">
        <f t="shared" si="2"/>
        <v>21.365455233142704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136.94479281867825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2761.6490119128343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46.523369633471788</v>
      </c>
      <c r="H25" s="37">
        <f t="shared" si="2"/>
        <v>22.486930323168025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177.29358927627541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2459.8867020453954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45.518302094834922</v>
      </c>
      <c r="H26" s="37">
        <f t="shared" si="2"/>
        <v>23.49199786180489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223.45999575533321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2167.9109854879875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44.42082892167177</v>
      </c>
      <c r="H27" s="37">
        <f t="shared" si="2"/>
        <v>24.589471034968042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287.70479726922758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1897.9909936562613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43.265882945654056</v>
      </c>
      <c r="H28" s="37">
        <f t="shared" si="2"/>
        <v>25.744417010985757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375.35456417594997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1645.9571515992941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42.0283705049345</v>
      </c>
      <c r="H29" s="37">
        <f t="shared" si="2"/>
        <v>26.981929451705312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499.10617744674477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1401.6109532247906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40.632549654712108</v>
      </c>
      <c r="H30" s="37">
        <f t="shared" si="2"/>
        <v>28.377750301927705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688.29565848454808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3235.0897961725686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47.897726797102145</v>
      </c>
      <c r="H31" s="37">
        <f t="shared" si="2"/>
        <v>21.112573159537668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129.19845372314424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2824.1117078472175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46.717637425089166</v>
      </c>
      <c r="H32" s="37">
        <f t="shared" si="2"/>
        <v>22.292662531550647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169.53768675256094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2344.672590363069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45.101644129712668</v>
      </c>
      <c r="H33" s="37">
        <f t="shared" si="2"/>
        <v>23.908655826927145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245.96062202760007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1461.3159450647374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40.994882461930054</v>
      </c>
      <c r="H34" s="37">
        <f t="shared" si="2"/>
        <v>28.015417494709759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633.20122950176255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1249.2913782221738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39.63327485548372</v>
      </c>
      <c r="H35" s="37">
        <f t="shared" si="2"/>
        <v>29.377025101156093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866.36821388901956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716.69963645867517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34.806743683529746</v>
      </c>
      <c r="H36" s="37">
        <f t="shared" si="2"/>
        <v>34.203556273110067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2632.4227008695179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2400.7427165775816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45.306912399326762</v>
      </c>
      <c r="H37" s="37">
        <f t="shared" si="2"/>
        <v>23.70338755731305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234.60580596990548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1087.4699182967586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38.428345045895973</v>
      </c>
      <c r="H38" s="37">
        <f t="shared" si="2"/>
        <v>30.581954910743839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1143.3928999420916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1005.9624303120851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37.751635228457275</v>
      </c>
      <c r="H39" s="37">
        <f t="shared" si="2"/>
        <v>31.258664728182538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1336.1846331333745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6233.766840169772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53.595011089001389</v>
      </c>
      <c r="H40" s="37">
        <f t="shared" si="2"/>
        <v>12.404988910998611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17.39798255741481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4169.655479305241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50.102003451427976</v>
      </c>
      <c r="H41" s="37">
        <f t="shared" si="2"/>
        <v>15.897996548572024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38.886571529148917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3259.5497890967131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47.963152384099146</v>
      </c>
      <c r="H42" s="37">
        <f t="shared" si="2"/>
        <v>18.036847615900854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63.633346214901231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3551.9932645487838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48.709442671567814</v>
      </c>
      <c r="H43" s="37">
        <f t="shared" si="2"/>
        <v>17.290557328432186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53.586542050364471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962.45194628096249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37.367581101564134</v>
      </c>
      <c r="H44" s="37">
        <f t="shared" si="2"/>
        <v>16.632418898435866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46.051299498485413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20.773970615027881</v>
      </c>
      <c r="O45" s="108"/>
      <c r="P45" s="108"/>
      <c r="Q45" s="109"/>
      <c r="R45" s="109"/>
      <c r="U45">
        <f t="shared" ref="U45" si="4">10^(H45/10)</f>
        <v>119.5080228628927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41.113466984761963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41.113466984761963</v>
      </c>
      <c r="D51" s="77">
        <f>10*LOG10(SUM(U7:U44))</f>
        <v>41.073116324525067</v>
      </c>
      <c r="E51" s="77">
        <f>P85</f>
        <v>41.098379386778412</v>
      </c>
      <c r="F51" s="78">
        <f>S85</f>
        <v>47.488684282104572</v>
      </c>
    </row>
    <row r="52" spans="1:19" ht="14.45" customHeight="1" thickBot="1" x14ac:dyDescent="0.3">
      <c r="B52" s="72" t="s">
        <v>141</v>
      </c>
      <c r="C52" s="79">
        <f>10*LOG10(10^(C50/10)+10^(C51/10))</f>
        <v>43.602620702687801</v>
      </c>
      <c r="D52" s="79">
        <f>10*LOG10(10^(D50/10)+10^(D51/10))</f>
        <v>41.851136861187626</v>
      </c>
      <c r="E52" s="79">
        <f>J85</f>
        <v>43.025397250664867</v>
      </c>
      <c r="F52" s="80">
        <f>M85</f>
        <v>48.558665555645639</v>
      </c>
    </row>
    <row r="53" spans="1:19" ht="16.149999999999999" customHeight="1" thickBot="1" x14ac:dyDescent="0.3">
      <c r="B53" s="74" t="s">
        <v>145</v>
      </c>
      <c r="C53" s="81">
        <f>C52-C50</f>
        <v>3.6026207026878012</v>
      </c>
      <c r="D53" s="81">
        <f>D52-D50</f>
        <v>7.8511368611876264</v>
      </c>
      <c r="E53" s="81">
        <f>E52-E50</f>
        <v>4.4569261806934932</v>
      </c>
      <c r="F53" s="82">
        <f>F52-F50</f>
        <v>6.6080936258328151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7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41.851136861187626</v>
      </c>
      <c r="J61" s="62">
        <f>10^(I61/10)</f>
        <v>15314.883099145227</v>
      </c>
      <c r="K61" s="63"/>
      <c r="L61" s="152">
        <f>I61+10</f>
        <v>51.851136861187626</v>
      </c>
      <c r="M61" s="62">
        <f>10^(L61/10)</f>
        <v>153148.83099145215</v>
      </c>
      <c r="N61" s="62"/>
      <c r="O61" s="62">
        <f>D51</f>
        <v>41.073116324525067</v>
      </c>
      <c r="P61" s="62">
        <f>10^(O61/10)</f>
        <v>12802.99666763562</v>
      </c>
      <c r="Q61" s="62"/>
      <c r="R61" s="62">
        <f>O61+10</f>
        <v>51.073116324525067</v>
      </c>
      <c r="S61" s="63">
        <f>10^(R61/10)</f>
        <v>128029.96667635633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41.851136861187626</v>
      </c>
      <c r="J62" s="26">
        <f t="shared" ref="J62:J84" si="9">10^(I62/10)</f>
        <v>15314.883099145227</v>
      </c>
      <c r="K62" s="64"/>
      <c r="L62" s="155">
        <f t="shared" ref="L62:L67" si="10">I62+10</f>
        <v>51.851136861187626</v>
      </c>
      <c r="M62" s="26">
        <f t="shared" ref="M62:M84" si="11">10^(L62/10)</f>
        <v>153148.83099145215</v>
      </c>
      <c r="N62" s="26"/>
      <c r="O62" s="26">
        <f>O61</f>
        <v>41.073116324525067</v>
      </c>
      <c r="P62" s="26">
        <f t="shared" ref="P62:P84" si="12">10^(O62/10)</f>
        <v>12802.99666763562</v>
      </c>
      <c r="Q62" s="26"/>
      <c r="R62" s="26">
        <f t="shared" ref="R62:R67" si="13">O62+10</f>
        <v>51.073116324525067</v>
      </c>
      <c r="S62" s="64">
        <f t="shared" ref="S62:S84" si="14">10^(R62/10)</f>
        <v>128029.96667635633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41.851136861187626</v>
      </c>
      <c r="J63" s="26">
        <f t="shared" si="9"/>
        <v>15314.883099145227</v>
      </c>
      <c r="K63" s="64"/>
      <c r="L63" s="155">
        <f t="shared" si="10"/>
        <v>51.851136861187626</v>
      </c>
      <c r="M63" s="26">
        <f t="shared" si="11"/>
        <v>153148.83099145215</v>
      </c>
      <c r="N63" s="26"/>
      <c r="O63" s="26">
        <f t="shared" ref="O63:O84" si="16">O62</f>
        <v>41.073116324525067</v>
      </c>
      <c r="P63" s="26">
        <f t="shared" si="12"/>
        <v>12802.99666763562</v>
      </c>
      <c r="Q63" s="26"/>
      <c r="R63" s="26">
        <f t="shared" si="13"/>
        <v>51.073116324525067</v>
      </c>
      <c r="S63" s="64">
        <f t="shared" si="14"/>
        <v>128029.96667635633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41.851136861187626</v>
      </c>
      <c r="J64" s="26">
        <f t="shared" si="9"/>
        <v>15314.883099145227</v>
      </c>
      <c r="K64" s="64"/>
      <c r="L64" s="155">
        <f t="shared" si="10"/>
        <v>51.851136861187626</v>
      </c>
      <c r="M64" s="26">
        <f t="shared" si="11"/>
        <v>153148.83099145215</v>
      </c>
      <c r="N64" s="26"/>
      <c r="O64" s="26">
        <f t="shared" si="16"/>
        <v>41.073116324525067</v>
      </c>
      <c r="P64" s="26">
        <f t="shared" si="12"/>
        <v>12802.99666763562</v>
      </c>
      <c r="Q64" s="26"/>
      <c r="R64" s="26">
        <f t="shared" si="13"/>
        <v>51.073116324525067</v>
      </c>
      <c r="S64" s="64">
        <f t="shared" si="14"/>
        <v>128029.96667635633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41.851136861187626</v>
      </c>
      <c r="J65" s="26">
        <f t="shared" si="9"/>
        <v>15314.883099145227</v>
      </c>
      <c r="K65" s="64"/>
      <c r="L65" s="155">
        <f t="shared" si="10"/>
        <v>51.851136861187626</v>
      </c>
      <c r="M65" s="26">
        <f t="shared" si="11"/>
        <v>153148.83099145215</v>
      </c>
      <c r="N65" s="26"/>
      <c r="O65" s="26">
        <f t="shared" si="16"/>
        <v>41.073116324525067</v>
      </c>
      <c r="P65" s="26">
        <f t="shared" si="12"/>
        <v>12802.99666763562</v>
      </c>
      <c r="Q65" s="26"/>
      <c r="R65" s="26">
        <f t="shared" si="13"/>
        <v>51.073116324525067</v>
      </c>
      <c r="S65" s="64">
        <f t="shared" si="14"/>
        <v>128029.96667635633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41.851136861187626</v>
      </c>
      <c r="J66" s="26">
        <f t="shared" si="9"/>
        <v>15314.883099145227</v>
      </c>
      <c r="K66" s="64"/>
      <c r="L66" s="155">
        <f t="shared" si="10"/>
        <v>51.851136861187626</v>
      </c>
      <c r="M66" s="26">
        <f t="shared" si="11"/>
        <v>153148.83099145215</v>
      </c>
      <c r="N66" s="26"/>
      <c r="O66" s="26">
        <f t="shared" si="16"/>
        <v>41.073116324525067</v>
      </c>
      <c r="P66" s="26">
        <f t="shared" si="12"/>
        <v>12802.99666763562</v>
      </c>
      <c r="Q66" s="26"/>
      <c r="R66" s="26">
        <f t="shared" si="13"/>
        <v>51.073116324525067</v>
      </c>
      <c r="S66" s="64">
        <f t="shared" si="14"/>
        <v>128029.96667635633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41.851136861187626</v>
      </c>
      <c r="J67" s="26">
        <f t="shared" si="9"/>
        <v>15314.883099145227</v>
      </c>
      <c r="K67" s="64"/>
      <c r="L67" s="155">
        <f t="shared" si="10"/>
        <v>51.851136861187626</v>
      </c>
      <c r="M67" s="26">
        <f t="shared" si="11"/>
        <v>153148.83099145215</v>
      </c>
      <c r="N67" s="26"/>
      <c r="O67" s="26">
        <f t="shared" si="16"/>
        <v>41.073116324525067</v>
      </c>
      <c r="P67" s="26">
        <f t="shared" si="12"/>
        <v>12802.99666763562</v>
      </c>
      <c r="Q67" s="26"/>
      <c r="R67" s="26">
        <f t="shared" si="13"/>
        <v>51.073116324525067</v>
      </c>
      <c r="S67" s="64">
        <f t="shared" si="14"/>
        <v>128029.96667635633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43.602620702687801</v>
      </c>
      <c r="J68" s="26">
        <f t="shared" si="9"/>
        <v>22922.504690498568</v>
      </c>
      <c r="K68" s="64"/>
      <c r="L68" s="155">
        <f>I68</f>
        <v>43.602620702687801</v>
      </c>
      <c r="M68" s="26">
        <f t="shared" si="11"/>
        <v>22922.504690498568</v>
      </c>
      <c r="N68" s="26"/>
      <c r="O68" s="26">
        <f>H46</f>
        <v>41.113466984761963</v>
      </c>
      <c r="P68" s="26">
        <f t="shared" si="12"/>
        <v>12922.504690498527</v>
      </c>
      <c r="Q68" s="26"/>
      <c r="R68" s="26">
        <f>O68</f>
        <v>41.113466984761963</v>
      </c>
      <c r="S68" s="64">
        <f t="shared" si="14"/>
        <v>12922.504690498527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43.602620702687801</v>
      </c>
      <c r="J69" s="26">
        <f t="shared" si="9"/>
        <v>22922.504690498568</v>
      </c>
      <c r="K69" s="64"/>
      <c r="L69" s="155">
        <f t="shared" ref="L69:L82" si="19">I69</f>
        <v>43.602620702687801</v>
      </c>
      <c r="M69" s="26">
        <f t="shared" si="11"/>
        <v>22922.504690498568</v>
      </c>
      <c r="N69" s="26"/>
      <c r="O69" s="26">
        <f t="shared" si="16"/>
        <v>41.113466984761963</v>
      </c>
      <c r="P69" s="26">
        <f t="shared" si="12"/>
        <v>12922.504690498527</v>
      </c>
      <c r="Q69" s="26"/>
      <c r="R69" s="26">
        <f t="shared" ref="R69:R82" si="20">O69</f>
        <v>41.113466984761963</v>
      </c>
      <c r="S69" s="64">
        <f t="shared" si="14"/>
        <v>12922.504690498527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43.602620702687801</v>
      </c>
      <c r="J70" s="26">
        <f t="shared" si="9"/>
        <v>22922.504690498568</v>
      </c>
      <c r="K70" s="64"/>
      <c r="L70" s="155">
        <f t="shared" si="19"/>
        <v>43.602620702687801</v>
      </c>
      <c r="M70" s="26">
        <f t="shared" si="11"/>
        <v>22922.504690498568</v>
      </c>
      <c r="N70" s="26"/>
      <c r="O70" s="26">
        <f t="shared" si="16"/>
        <v>41.113466984761963</v>
      </c>
      <c r="P70" s="26">
        <f t="shared" si="12"/>
        <v>12922.504690498527</v>
      </c>
      <c r="Q70" s="26"/>
      <c r="R70" s="26">
        <f t="shared" si="20"/>
        <v>41.113466984761963</v>
      </c>
      <c r="S70" s="64">
        <f t="shared" si="14"/>
        <v>12922.504690498527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43.602620702687801</v>
      </c>
      <c r="J71" s="26">
        <f t="shared" si="9"/>
        <v>22922.504690498568</v>
      </c>
      <c r="K71" s="64"/>
      <c r="L71" s="155">
        <f t="shared" si="19"/>
        <v>43.602620702687801</v>
      </c>
      <c r="M71" s="26">
        <f t="shared" si="11"/>
        <v>22922.504690498568</v>
      </c>
      <c r="N71" s="26"/>
      <c r="O71" s="26">
        <f t="shared" si="16"/>
        <v>41.113466984761963</v>
      </c>
      <c r="P71" s="26">
        <f t="shared" si="12"/>
        <v>12922.504690498527</v>
      </c>
      <c r="Q71" s="26"/>
      <c r="R71" s="26">
        <f t="shared" si="20"/>
        <v>41.113466984761963</v>
      </c>
      <c r="S71" s="64">
        <f t="shared" si="14"/>
        <v>12922.504690498527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43.602620702687801</v>
      </c>
      <c r="J72" s="26">
        <f t="shared" si="9"/>
        <v>22922.504690498568</v>
      </c>
      <c r="K72" s="64"/>
      <c r="L72" s="155">
        <f t="shared" si="19"/>
        <v>43.602620702687801</v>
      </c>
      <c r="M72" s="26">
        <f t="shared" si="11"/>
        <v>22922.504690498568</v>
      </c>
      <c r="N72" s="26"/>
      <c r="O72" s="26">
        <f t="shared" si="16"/>
        <v>41.113466984761963</v>
      </c>
      <c r="P72" s="26">
        <f t="shared" si="12"/>
        <v>12922.504690498527</v>
      </c>
      <c r="Q72" s="26"/>
      <c r="R72" s="26">
        <f t="shared" si="20"/>
        <v>41.113466984761963</v>
      </c>
      <c r="S72" s="64">
        <f t="shared" si="14"/>
        <v>12922.504690498527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43.602620702687801</v>
      </c>
      <c r="J73" s="26">
        <f t="shared" si="9"/>
        <v>22922.504690498568</v>
      </c>
      <c r="K73" s="64"/>
      <c r="L73" s="155">
        <f t="shared" si="19"/>
        <v>43.602620702687801</v>
      </c>
      <c r="M73" s="26">
        <f t="shared" si="11"/>
        <v>22922.504690498568</v>
      </c>
      <c r="N73" s="26"/>
      <c r="O73" s="26">
        <f t="shared" si="16"/>
        <v>41.113466984761963</v>
      </c>
      <c r="P73" s="26">
        <f t="shared" si="12"/>
        <v>12922.504690498527</v>
      </c>
      <c r="Q73" s="26"/>
      <c r="R73" s="26">
        <f t="shared" si="20"/>
        <v>41.113466984761963</v>
      </c>
      <c r="S73" s="64">
        <f t="shared" si="14"/>
        <v>12922.504690498527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43.602620702687801</v>
      </c>
      <c r="J74" s="26">
        <f t="shared" si="9"/>
        <v>22922.504690498568</v>
      </c>
      <c r="K74" s="64"/>
      <c r="L74" s="155">
        <f t="shared" si="19"/>
        <v>43.602620702687801</v>
      </c>
      <c r="M74" s="26">
        <f t="shared" si="11"/>
        <v>22922.504690498568</v>
      </c>
      <c r="N74" s="26"/>
      <c r="O74" s="26">
        <f t="shared" si="16"/>
        <v>41.113466984761963</v>
      </c>
      <c r="P74" s="26">
        <f t="shared" si="12"/>
        <v>12922.504690498527</v>
      </c>
      <c r="Q74" s="26"/>
      <c r="R74" s="26">
        <f t="shared" si="20"/>
        <v>41.113466984761963</v>
      </c>
      <c r="S74" s="64">
        <f t="shared" si="14"/>
        <v>12922.504690498527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43.602620702687801</v>
      </c>
      <c r="J75" s="26">
        <f t="shared" si="9"/>
        <v>22922.504690498568</v>
      </c>
      <c r="K75" s="64"/>
      <c r="L75" s="155">
        <f t="shared" si="19"/>
        <v>43.602620702687801</v>
      </c>
      <c r="M75" s="26">
        <f t="shared" si="11"/>
        <v>22922.504690498568</v>
      </c>
      <c r="N75" s="26"/>
      <c r="O75" s="26">
        <f t="shared" si="16"/>
        <v>41.113466984761963</v>
      </c>
      <c r="P75" s="26">
        <f t="shared" si="12"/>
        <v>12922.504690498527</v>
      </c>
      <c r="Q75" s="26"/>
      <c r="R75" s="26">
        <f t="shared" si="20"/>
        <v>41.113466984761963</v>
      </c>
      <c r="S75" s="64">
        <f t="shared" si="14"/>
        <v>12922.504690498527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43.602620702687801</v>
      </c>
      <c r="J76" s="26">
        <f t="shared" si="9"/>
        <v>22922.504690498568</v>
      </c>
      <c r="K76" s="64"/>
      <c r="L76" s="155">
        <f t="shared" si="19"/>
        <v>43.602620702687801</v>
      </c>
      <c r="M76" s="26">
        <f t="shared" si="11"/>
        <v>22922.504690498568</v>
      </c>
      <c r="N76" s="26"/>
      <c r="O76" s="26">
        <f t="shared" si="16"/>
        <v>41.113466984761963</v>
      </c>
      <c r="P76" s="26">
        <f t="shared" si="12"/>
        <v>12922.504690498527</v>
      </c>
      <c r="Q76" s="26"/>
      <c r="R76" s="26">
        <f t="shared" si="20"/>
        <v>41.113466984761963</v>
      </c>
      <c r="S76" s="64">
        <f t="shared" si="14"/>
        <v>12922.504690498527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43.602620702687801</v>
      </c>
      <c r="J77" s="26">
        <f t="shared" si="9"/>
        <v>22922.504690498568</v>
      </c>
      <c r="K77" s="64"/>
      <c r="L77" s="155">
        <f t="shared" si="19"/>
        <v>43.602620702687801</v>
      </c>
      <c r="M77" s="26">
        <f t="shared" si="11"/>
        <v>22922.504690498568</v>
      </c>
      <c r="N77" s="26"/>
      <c r="O77" s="26">
        <f t="shared" si="16"/>
        <v>41.113466984761963</v>
      </c>
      <c r="P77" s="26">
        <f t="shared" si="12"/>
        <v>12922.504690498527</v>
      </c>
      <c r="Q77" s="26"/>
      <c r="R77" s="26">
        <f t="shared" si="20"/>
        <v>41.113466984761963</v>
      </c>
      <c r="S77" s="64">
        <f t="shared" si="14"/>
        <v>12922.504690498527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43.602620702687801</v>
      </c>
      <c r="J78" s="26">
        <f t="shared" si="9"/>
        <v>22922.504690498568</v>
      </c>
      <c r="K78" s="64"/>
      <c r="L78" s="155">
        <f t="shared" si="19"/>
        <v>43.602620702687801</v>
      </c>
      <c r="M78" s="26">
        <f t="shared" si="11"/>
        <v>22922.504690498568</v>
      </c>
      <c r="N78" s="26"/>
      <c r="O78" s="26">
        <f t="shared" si="16"/>
        <v>41.113466984761963</v>
      </c>
      <c r="P78" s="26">
        <f t="shared" si="12"/>
        <v>12922.504690498527</v>
      </c>
      <c r="Q78" s="26"/>
      <c r="R78" s="26">
        <f t="shared" si="20"/>
        <v>41.113466984761963</v>
      </c>
      <c r="S78" s="64">
        <f t="shared" si="14"/>
        <v>12922.504690498527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43.602620702687801</v>
      </c>
      <c r="J79" s="26">
        <f t="shared" si="9"/>
        <v>22922.504690498568</v>
      </c>
      <c r="K79" s="64"/>
      <c r="L79" s="155">
        <f t="shared" si="19"/>
        <v>43.602620702687801</v>
      </c>
      <c r="M79" s="26">
        <f t="shared" si="11"/>
        <v>22922.504690498568</v>
      </c>
      <c r="N79" s="26"/>
      <c r="O79" s="26">
        <f t="shared" si="16"/>
        <v>41.113466984761963</v>
      </c>
      <c r="P79" s="26">
        <f t="shared" si="12"/>
        <v>12922.504690498527</v>
      </c>
      <c r="Q79" s="26"/>
      <c r="R79" s="26">
        <f t="shared" si="20"/>
        <v>41.113466984761963</v>
      </c>
      <c r="S79" s="64">
        <f t="shared" si="14"/>
        <v>12922.504690498527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43.602620702687801</v>
      </c>
      <c r="J80" s="26">
        <f t="shared" si="9"/>
        <v>22922.504690498568</v>
      </c>
      <c r="K80" s="64"/>
      <c r="L80" s="155">
        <f t="shared" si="19"/>
        <v>43.602620702687801</v>
      </c>
      <c r="M80" s="26">
        <f t="shared" si="11"/>
        <v>22922.504690498568</v>
      </c>
      <c r="N80" s="26"/>
      <c r="O80" s="26">
        <f t="shared" si="16"/>
        <v>41.113466984761963</v>
      </c>
      <c r="P80" s="26">
        <f t="shared" si="12"/>
        <v>12922.504690498527</v>
      </c>
      <c r="Q80" s="26"/>
      <c r="R80" s="26">
        <f t="shared" si="20"/>
        <v>41.113466984761963</v>
      </c>
      <c r="S80" s="64">
        <f t="shared" si="14"/>
        <v>12922.504690498527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43.602620702687801</v>
      </c>
      <c r="J81" s="26">
        <f t="shared" si="9"/>
        <v>22922.504690498568</v>
      </c>
      <c r="K81" s="64"/>
      <c r="L81" s="155">
        <f t="shared" si="19"/>
        <v>43.602620702687801</v>
      </c>
      <c r="M81" s="26">
        <f t="shared" si="11"/>
        <v>22922.504690498568</v>
      </c>
      <c r="N81" s="26"/>
      <c r="O81" s="26">
        <f t="shared" si="16"/>
        <v>41.113466984761963</v>
      </c>
      <c r="P81" s="26">
        <f t="shared" si="12"/>
        <v>12922.504690498527</v>
      </c>
      <c r="Q81" s="26"/>
      <c r="R81" s="26">
        <f t="shared" si="20"/>
        <v>41.113466984761963</v>
      </c>
      <c r="S81" s="64">
        <f t="shared" si="14"/>
        <v>12922.504690498527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43.602620702687801</v>
      </c>
      <c r="J82" s="26">
        <f t="shared" si="9"/>
        <v>22922.504690498568</v>
      </c>
      <c r="K82" s="64"/>
      <c r="L82" s="155">
        <f t="shared" si="19"/>
        <v>43.602620702687801</v>
      </c>
      <c r="M82" s="26">
        <f t="shared" si="11"/>
        <v>22922.504690498568</v>
      </c>
      <c r="N82" s="26"/>
      <c r="O82" s="26">
        <f t="shared" si="16"/>
        <v>41.113466984761963</v>
      </c>
      <c r="P82" s="26">
        <f t="shared" si="12"/>
        <v>12922.504690498527</v>
      </c>
      <c r="Q82" s="26"/>
      <c r="R82" s="26">
        <f t="shared" si="20"/>
        <v>41.113466984761963</v>
      </c>
      <c r="S82" s="64">
        <f t="shared" si="14"/>
        <v>12922.504690498527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41.851136861187626</v>
      </c>
      <c r="J83" s="26">
        <f t="shared" si="9"/>
        <v>15314.883099145227</v>
      </c>
      <c r="K83" s="64"/>
      <c r="L83" s="155">
        <f>I83+10</f>
        <v>51.851136861187626</v>
      </c>
      <c r="M83" s="26">
        <f t="shared" si="11"/>
        <v>153148.83099145215</v>
      </c>
      <c r="N83" s="26"/>
      <c r="O83" s="26">
        <f>D51</f>
        <v>41.073116324525067</v>
      </c>
      <c r="P83" s="26">
        <f t="shared" si="12"/>
        <v>12802.99666763562</v>
      </c>
      <c r="Q83" s="26"/>
      <c r="R83" s="26">
        <f>O83+10</f>
        <v>51.073116324525067</v>
      </c>
      <c r="S83" s="64">
        <f t="shared" si="14"/>
        <v>128029.96667635633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41.851136861187626</v>
      </c>
      <c r="J84" s="65">
        <f t="shared" si="9"/>
        <v>15314.883099145227</v>
      </c>
      <c r="K84" s="66"/>
      <c r="L84" s="158">
        <f>I84+10</f>
        <v>51.851136861187626</v>
      </c>
      <c r="M84" s="65">
        <f t="shared" si="11"/>
        <v>153148.83099145215</v>
      </c>
      <c r="N84" s="65"/>
      <c r="O84" s="65">
        <f t="shared" si="16"/>
        <v>41.073116324525067</v>
      </c>
      <c r="P84" s="65">
        <f t="shared" si="12"/>
        <v>12802.99666763562</v>
      </c>
      <c r="Q84" s="65"/>
      <c r="R84" s="65">
        <f>O84+10</f>
        <v>51.073116324525067</v>
      </c>
      <c r="S84" s="66">
        <f t="shared" si="14"/>
        <v>128029.96667635633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43.025397250664867</v>
      </c>
      <c r="K85" s="67"/>
      <c r="L85" s="67" t="s">
        <v>134</v>
      </c>
      <c r="M85" s="67">
        <f>10*LOG10(SUM(M61:M84)/24)</f>
        <v>48.558665555645639</v>
      </c>
      <c r="N85" s="67"/>
      <c r="O85" s="67" t="s">
        <v>135</v>
      </c>
      <c r="P85" s="67">
        <f>10*LOG10(SUM(P61:P84)/24)</f>
        <v>41.098379386778412</v>
      </c>
      <c r="Q85" s="67"/>
      <c r="R85" s="67" t="s">
        <v>134</v>
      </c>
      <c r="S85" s="68">
        <f>10*LOG10(SUM(S61:S84)/24)</f>
        <v>47.488684282104572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7</v>
      </c>
      <c r="C89" s="22">
        <f>C2</f>
        <v>258418.67</v>
      </c>
      <c r="D89" s="23">
        <f>D2</f>
        <v>4256329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41.113466984761963</v>
      </c>
      <c r="J89" s="86">
        <f>D51</f>
        <v>41.073116324525067</v>
      </c>
      <c r="K89" s="86">
        <f>E51</f>
        <v>41.098379386778412</v>
      </c>
      <c r="L89" s="87">
        <f>F51</f>
        <v>47.488684282104572</v>
      </c>
      <c r="M89" s="89">
        <f>C52</f>
        <v>43.602620702687801</v>
      </c>
      <c r="N89" s="86">
        <f>D52</f>
        <v>41.851136861187626</v>
      </c>
      <c r="O89" s="86">
        <f>E52</f>
        <v>43.025397250664867</v>
      </c>
      <c r="P89" s="87">
        <f>F52</f>
        <v>48.558665555645639</v>
      </c>
      <c r="Q89" s="89">
        <f>C53</f>
        <v>3.6026207026878012</v>
      </c>
      <c r="R89" s="86">
        <f>D53</f>
        <v>7.8511368611876264</v>
      </c>
      <c r="S89" s="86">
        <f>E53</f>
        <v>4.4569261806934932</v>
      </c>
      <c r="T89" s="87">
        <f>F53</f>
        <v>6.6080936258328151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7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716.69963645867517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31.147044343458102</v>
      </c>
      <c r="K95" s="35">
        <f>4/60*100</f>
        <v>6.666666666666667</v>
      </c>
      <c r="L95" s="36">
        <f t="shared" ref="L95:L126" si="22">F95-J95+M95</f>
        <v>4.0920432831323197</v>
      </c>
      <c r="M95" s="110">
        <f>10*LOG(6.666667/100)</f>
        <v>-11.760912373409578</v>
      </c>
      <c r="N95" s="110">
        <f t="shared" ref="N95:N126" si="23">10^(L95/10)</f>
        <v>2.5656908673767784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722.69963645867517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34.879156725077401</v>
      </c>
      <c r="K96" s="27">
        <f t="shared" ref="K96:K159" si="26">4/60*100</f>
        <v>6.666666666666667</v>
      </c>
      <c r="L96" s="37">
        <f t="shared" si="22"/>
        <v>0.35993090151302098</v>
      </c>
      <c r="M96" s="110">
        <f t="shared" ref="M96:M159" si="27">10*LOG(6.666667/100)</f>
        <v>-11.760912373409578</v>
      </c>
      <c r="N96" s="110">
        <f t="shared" si="23"/>
        <v>1.0864083381638225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728.69963645867517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34.950971057189136</v>
      </c>
      <c r="K97" s="27">
        <f t="shared" si="26"/>
        <v>6.666666666666667</v>
      </c>
      <c r="L97" s="37">
        <f t="shared" si="22"/>
        <v>0.28811656940128572</v>
      </c>
      <c r="M97" s="110">
        <f t="shared" si="27"/>
        <v>-11.760912373409578</v>
      </c>
      <c r="N97" s="110">
        <f t="shared" si="23"/>
        <v>1.0685913563788247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734.69963645867517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35.022196498969187</v>
      </c>
      <c r="K98" s="27">
        <f t="shared" si="26"/>
        <v>6.666666666666667</v>
      </c>
      <c r="L98" s="37">
        <f t="shared" si="22"/>
        <v>0.21689112762123486</v>
      </c>
      <c r="M98" s="110">
        <f t="shared" si="27"/>
        <v>-11.760912373409578</v>
      </c>
      <c r="N98" s="110">
        <f t="shared" si="23"/>
        <v>1.0512091023572119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740.69963645867517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35.092842629928619</v>
      </c>
      <c r="K99" s="27">
        <f t="shared" si="26"/>
        <v>6.666666666666667</v>
      </c>
      <c r="L99" s="37">
        <f t="shared" si="22"/>
        <v>0.14624499666180313</v>
      </c>
      <c r="M99" s="110">
        <f t="shared" si="27"/>
        <v>-11.760912373409578</v>
      </c>
      <c r="N99" s="110">
        <f t="shared" si="23"/>
        <v>1.0342475473457002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746.69963645867517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35.162918797717388</v>
      </c>
      <c r="K100" s="27">
        <f t="shared" si="26"/>
        <v>6.666666666666667</v>
      </c>
      <c r="L100" s="37">
        <f t="shared" si="22"/>
        <v>7.6168828873033334E-2</v>
      </c>
      <c r="M100" s="110">
        <f t="shared" si="27"/>
        <v>-11.760912373409578</v>
      </c>
      <c r="N100" s="110">
        <f t="shared" si="23"/>
        <v>1.0176932239476244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752.69963645867517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35.232434125547179</v>
      </c>
      <c r="K101" s="27">
        <f t="shared" si="26"/>
        <v>6.666666666666667</v>
      </c>
      <c r="L101" s="37">
        <f t="shared" si="22"/>
        <v>6.6535010432424713E-3</v>
      </c>
      <c r="M101" s="110">
        <f t="shared" si="27"/>
        <v>-11.760912373409578</v>
      </c>
      <c r="N101" s="110">
        <f t="shared" si="23"/>
        <v>1.0015331993820271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758.69963645867517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35.301397519319323</v>
      </c>
      <c r="K102" s="27">
        <f t="shared" si="26"/>
        <v>6.666666666666667</v>
      </c>
      <c r="L102" s="37">
        <f t="shared" si="22"/>
        <v>-6.2309892728901417E-2</v>
      </c>
      <c r="M102" s="110">
        <f t="shared" si="27"/>
        <v>-11.760912373409578</v>
      </c>
      <c r="N102" s="110">
        <f t="shared" si="23"/>
        <v>0.98575505021723153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764.69963645867517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35.369817674472237</v>
      </c>
      <c r="K103" s="27">
        <f t="shared" si="26"/>
        <v>6.666666666666667</v>
      </c>
      <c r="L103" s="37">
        <f t="shared" si="22"/>
        <v>-0.13073004788181564</v>
      </c>
      <c r="M103" s="110">
        <f t="shared" si="27"/>
        <v>-11.760912373409578</v>
      </c>
      <c r="N103" s="110">
        <f t="shared" si="23"/>
        <v>0.9703468384865902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770.69963645867517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35.437703082561008</v>
      </c>
      <c r="K104" s="27">
        <f t="shared" si="26"/>
        <v>6.666666666666667</v>
      </c>
      <c r="L104" s="37">
        <f t="shared" si="22"/>
        <v>-0.19861545597058594</v>
      </c>
      <c r="M104" s="110">
        <f t="shared" si="27"/>
        <v>-11.760912373409578</v>
      </c>
      <c r="N104" s="110">
        <f t="shared" si="23"/>
        <v>0.95529708910079236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776.69963645867517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35.50506203758205</v>
      </c>
      <c r="K105" s="27">
        <f t="shared" si="26"/>
        <v>6.666666666666667</v>
      </c>
      <c r="L105" s="37">
        <f t="shared" si="22"/>
        <v>-0.26597441099162822</v>
      </c>
      <c r="M105" s="110">
        <f t="shared" si="27"/>
        <v>-11.760912373409578</v>
      </c>
      <c r="N105" s="110">
        <f t="shared" si="23"/>
        <v>0.94059476847680112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782.69963645867517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35.57190264205429</v>
      </c>
      <c r="K106" s="27">
        <f t="shared" si="26"/>
        <v>6.666666666666667</v>
      </c>
      <c r="L106" s="37">
        <f t="shared" si="22"/>
        <v>-0.33281501546386849</v>
      </c>
      <c r="M106" s="110">
        <f t="shared" si="27"/>
        <v>-11.760912373409578</v>
      </c>
      <c r="N106" s="110">
        <f t="shared" si="23"/>
        <v>0.92622926430917518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788.69963645867517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35.638232812868225</v>
      </c>
      <c r="K107" s="27">
        <f t="shared" si="26"/>
        <v>6.666666666666667</v>
      </c>
      <c r="L107" s="37">
        <f t="shared" si="22"/>
        <v>-0.39914518627780282</v>
      </c>
      <c r="M107" s="110">
        <f t="shared" si="27"/>
        <v>-11.760912373409578</v>
      </c>
      <c r="N107" s="110">
        <f t="shared" si="23"/>
        <v>0.9121903664144706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794.69963645867517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35.704060286913247</v>
      </c>
      <c r="K108" s="27">
        <f t="shared" si="26"/>
        <v>6.666666666666667</v>
      </c>
      <c r="L108" s="37">
        <f t="shared" si="22"/>
        <v>-0.46497266032282525</v>
      </c>
      <c r="M108" s="110">
        <f t="shared" si="27"/>
        <v>-11.760912373409578</v>
      </c>
      <c r="N108" s="110">
        <f t="shared" si="23"/>
        <v>0.8984682485841915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800.69963645867517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35.769392626493421</v>
      </c>
      <c r="K109" s="27">
        <f t="shared" si="26"/>
        <v>6.666666666666667</v>
      </c>
      <c r="L109" s="37">
        <f t="shared" si="22"/>
        <v>-0.53030499990299873</v>
      </c>
      <c r="M109" s="110">
        <f t="shared" si="27"/>
        <v>-11.760912373409578</v>
      </c>
      <c r="N109" s="110">
        <f t="shared" si="23"/>
        <v>0.8850534513860201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806.69963645867517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35.834237224541027</v>
      </c>
      <c r="K110" s="27">
        <f t="shared" si="26"/>
        <v>6.666666666666667</v>
      </c>
      <c r="L110" s="37">
        <f t="shared" si="22"/>
        <v>-0.59514959795060562</v>
      </c>
      <c r="M110" s="110">
        <f t="shared" si="27"/>
        <v>-11.760912373409578</v>
      </c>
      <c r="N110" s="110">
        <f t="shared" si="23"/>
        <v>0.87193686585714525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812.69963645867517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35.898601309636987</v>
      </c>
      <c r="K111" s="27">
        <f t="shared" si="26"/>
        <v>6.666666666666667</v>
      </c>
      <c r="L111" s="37">
        <f t="shared" si="22"/>
        <v>-0.65951368304656555</v>
      </c>
      <c r="M111" s="110">
        <f t="shared" si="27"/>
        <v>-11.760912373409578</v>
      </c>
      <c r="N111" s="110">
        <f t="shared" si="23"/>
        <v>0.85910971803717584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818.69963645867517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35.962491950846598</v>
      </c>
      <c r="K112" s="27">
        <f t="shared" si="26"/>
        <v>6.666666666666667</v>
      </c>
      <c r="L112" s="37">
        <f t="shared" si="22"/>
        <v>-0.72340432425617607</v>
      </c>
      <c r="M112" s="110">
        <f t="shared" si="27"/>
        <v>-11.760912373409578</v>
      </c>
      <c r="N112" s="110">
        <f t="shared" si="23"/>
        <v>0.84656355429160679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824.69963645867517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36.025916062378755</v>
      </c>
      <c r="K113" s="27">
        <f t="shared" si="26"/>
        <v>6.666666666666667</v>
      </c>
      <c r="L113" s="37">
        <f t="shared" si="22"/>
        <v>-0.78682843578833328</v>
      </c>
      <c r="M113" s="110">
        <f t="shared" si="27"/>
        <v>-11.760912373409578</v>
      </c>
      <c r="N113" s="110">
        <f t="shared" si="23"/>
        <v>0.83429022737998604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830.69963645867517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36.088880408076236</v>
      </c>
      <c r="K114" s="27">
        <f t="shared" si="26"/>
        <v>6.666666666666667</v>
      </c>
      <c r="L114" s="37">
        <f t="shared" si="22"/>
        <v>-0.84979278148581372</v>
      </c>
      <c r="M114" s="110">
        <f t="shared" si="27"/>
        <v>-11.760912373409578</v>
      </c>
      <c r="N114" s="110">
        <f t="shared" si="23"/>
        <v>0.82228188322592244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836.69963645867517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36.151391605744472</v>
      </c>
      <c r="K115" s="27">
        <f t="shared" si="26"/>
        <v>6.666666666666667</v>
      </c>
      <c r="L115" s="37">
        <f t="shared" si="22"/>
        <v>-0.91230397915404993</v>
      </c>
      <c r="M115" s="110">
        <f t="shared" si="27"/>
        <v>-11.760912373409578</v>
      </c>
      <c r="N115" s="110">
        <f t="shared" si="23"/>
        <v>0.8105309483487928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842.69963645867517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36.2134561313256</v>
      </c>
      <c r="K116" s="27">
        <f t="shared" si="26"/>
        <v>6.666666666666667</v>
      </c>
      <c r="L116" s="37">
        <f t="shared" si="22"/>
        <v>-0.97436850473517822</v>
      </c>
      <c r="M116" s="110">
        <f t="shared" si="27"/>
        <v>-11.760912373409578</v>
      </c>
      <c r="N116" s="110">
        <f t="shared" si="23"/>
        <v>0.79903011791961898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848.69963645867517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36.275080322924488</v>
      </c>
      <c r="K117" s="27">
        <f t="shared" si="26"/>
        <v>6.666666666666667</v>
      </c>
      <c r="L117" s="37">
        <f t="shared" si="22"/>
        <v>-1.0359926963340662</v>
      </c>
      <c r="M117" s="110">
        <f t="shared" si="27"/>
        <v>-11.760912373409578</v>
      </c>
      <c r="N117" s="110">
        <f t="shared" si="23"/>
        <v>0.78777234440591981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854.69963645867517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36.336270384692909</v>
      </c>
      <c r="K118" s="27">
        <f t="shared" si="26"/>
        <v>6.666666666666667</v>
      </c>
      <c r="L118" s="37">
        <f t="shared" si="22"/>
        <v>-1.0971827581024876</v>
      </c>
      <c r="M118" s="110">
        <f t="shared" si="27"/>
        <v>-11.760912373409578</v>
      </c>
      <c r="N118" s="110">
        <f t="shared" si="23"/>
        <v>0.77675082677259022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860.69963645867517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36.397032390577898</v>
      </c>
      <c r="K119" s="27">
        <f t="shared" si="26"/>
        <v>6.666666666666667</v>
      </c>
      <c r="L119" s="37">
        <f t="shared" si="22"/>
        <v>-1.1579447639874765</v>
      </c>
      <c r="M119" s="110">
        <f t="shared" si="27"/>
        <v>-11.760912373409578</v>
      </c>
      <c r="N119" s="110">
        <f t="shared" si="23"/>
        <v>0.7659590002078962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866.69963645867517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36.457372287939833</v>
      </c>
      <c r="K120" s="27">
        <f t="shared" si="26"/>
        <v>6.666666666666667</v>
      </c>
      <c r="L120" s="37">
        <f t="shared" si="22"/>
        <v>-1.2182846613494114</v>
      </c>
      <c r="M120" s="110">
        <f t="shared" si="27"/>
        <v>-11.760912373409578</v>
      </c>
      <c r="N120" s="110">
        <f t="shared" si="23"/>
        <v>0.75539052634562498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872.69963645867517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36.517295901045813</v>
      </c>
      <c r="K121" s="27">
        <f t="shared" si="26"/>
        <v>6.666666666666667</v>
      </c>
      <c r="L121" s="37">
        <f t="shared" si="22"/>
        <v>-1.2782082744553911</v>
      </c>
      <c r="M121" s="110">
        <f t="shared" si="27"/>
        <v>-11.760912373409578</v>
      </c>
      <c r="N121" s="110">
        <f t="shared" si="23"/>
        <v>0.74503928395616259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878.69963645867517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36.57680893444325</v>
      </c>
      <c r="K122" s="27">
        <f t="shared" si="26"/>
        <v>6.666666666666667</v>
      </c>
      <c r="L122" s="37">
        <f t="shared" si="22"/>
        <v>-1.3377213078528278</v>
      </c>
      <c r="M122" s="110">
        <f t="shared" si="27"/>
        <v>-11.760912373409578</v>
      </c>
      <c r="N122" s="110">
        <f t="shared" si="23"/>
        <v>0.73489936008101031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884.69963645867517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36.63591697621878</v>
      </c>
      <c r="K123" s="27">
        <f t="shared" si="26"/>
        <v>6.666666666666667</v>
      </c>
      <c r="L123" s="37">
        <f t="shared" si="22"/>
        <v>-1.3968293496283586</v>
      </c>
      <c r="M123" s="110">
        <f t="shared" si="27"/>
        <v>-11.760912373409578</v>
      </c>
      <c r="N123" s="110">
        <f t="shared" si="23"/>
        <v>0.72496504158672348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890.69963645867517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36.694625501146895</v>
      </c>
      <c r="K124" s="27">
        <f t="shared" si="26"/>
        <v>6.666666666666667</v>
      </c>
      <c r="L124" s="37">
        <f t="shared" si="22"/>
        <v>-1.4555378745564731</v>
      </c>
      <c r="M124" s="110">
        <f t="shared" si="27"/>
        <v>-11.760912373409578</v>
      </c>
      <c r="N124" s="110">
        <f t="shared" si="23"/>
        <v>0.71523080711579057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896.69963645867517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36.752939873733048</v>
      </c>
      <c r="K125" s="27">
        <f t="shared" si="26"/>
        <v>6.666666666666667</v>
      </c>
      <c r="L125" s="37">
        <f t="shared" si="22"/>
        <v>-1.5138522471426263</v>
      </c>
      <c r="M125" s="110">
        <f t="shared" si="27"/>
        <v>-11.760912373409578</v>
      </c>
      <c r="N125" s="110">
        <f t="shared" si="23"/>
        <v>0.70569131941322305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902.69963645867517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36.810865351155137</v>
      </c>
      <c r="K126" s="27">
        <f t="shared" si="26"/>
        <v>6.666666666666667</v>
      </c>
      <c r="L126" s="37">
        <f t="shared" si="22"/>
        <v>-1.5717777245647149</v>
      </c>
      <c r="M126" s="110">
        <f t="shared" si="27"/>
        <v>-11.760912373409578</v>
      </c>
      <c r="N126" s="110">
        <f t="shared" si="23"/>
        <v>0.69634141800899918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908.69963645867517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36.868407086107638</v>
      </c>
      <c r="K127" s="27">
        <f t="shared" si="26"/>
        <v>6.666666666666667</v>
      </c>
      <c r="L127" s="37">
        <f t="shared" ref="L127:L158" si="28">F127-J127+M127</f>
        <v>-1.629319459517216</v>
      </c>
      <c r="M127" s="110">
        <f t="shared" si="27"/>
        <v>-11.760912373409578</v>
      </c>
      <c r="N127" s="110">
        <f t="shared" ref="N127:N158" si="29">10^(L127/10)</f>
        <v>0.68717611223758623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914.69963645867517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36.925570129552128</v>
      </c>
      <c r="K128" s="27">
        <f t="shared" si="26"/>
        <v>6.666666666666667</v>
      </c>
      <c r="L128" s="37">
        <f t="shared" si="28"/>
        <v>-1.6864825029617059</v>
      </c>
      <c r="M128" s="110">
        <f t="shared" si="27"/>
        <v>-11.760912373409578</v>
      </c>
      <c r="N128" s="110">
        <f t="shared" si="29"/>
        <v>0.67819057457693133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920.69963645867517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36.982359433377866</v>
      </c>
      <c r="K129" s="27">
        <f t="shared" si="26"/>
        <v>6.666666666666667</v>
      </c>
      <c r="L129" s="37">
        <f t="shared" si="28"/>
        <v>-1.743271806787444</v>
      </c>
      <c r="M129" s="110">
        <f t="shared" si="27"/>
        <v>-11.760912373409578</v>
      </c>
      <c r="N129" s="110">
        <f t="shared" si="29"/>
        <v>0.66938013429031717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926.69963645867517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37.038779852976006</v>
      </c>
      <c r="K130" s="27">
        <f t="shared" si="26"/>
        <v>6.666666666666667</v>
      </c>
      <c r="L130" s="37">
        <f t="shared" si="28"/>
        <v>-1.7996922263855843</v>
      </c>
      <c r="M130" s="110">
        <f t="shared" si="27"/>
        <v>-11.760912373409578</v>
      </c>
      <c r="N130" s="110">
        <f t="shared" si="29"/>
        <v>0.660740271355439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932.69963645867517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37.094836149730725</v>
      </c>
      <c r="K131" s="27">
        <f t="shared" si="26"/>
        <v>6.666666666666667</v>
      </c>
      <c r="L131" s="37">
        <f t="shared" si="28"/>
        <v>-1.8557485231403028</v>
      </c>
      <c r="M131" s="110">
        <f t="shared" si="27"/>
        <v>-11.760912373409578</v>
      </c>
      <c r="N131" s="110">
        <f t="shared" si="29"/>
        <v>0.65226661066597591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938.69963645867517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37.150532993430424</v>
      </c>
      <c r="K132" s="27">
        <f t="shared" si="26"/>
        <v>6.666666666666667</v>
      </c>
      <c r="L132" s="37">
        <f t="shared" si="28"/>
        <v>-1.9114453668400024</v>
      </c>
      <c r="M132" s="110">
        <f t="shared" si="27"/>
        <v>-11.760912373409578</v>
      </c>
      <c r="N132" s="110">
        <f t="shared" si="29"/>
        <v>0.64395491649177561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944.69963645867517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37.205874964602238</v>
      </c>
      <c r="K133" s="27">
        <f t="shared" si="26"/>
        <v>6.666666666666667</v>
      </c>
      <c r="L133" s="37">
        <f t="shared" si="28"/>
        <v>-1.9667873380118159</v>
      </c>
      <c r="M133" s="110">
        <f t="shared" si="27"/>
        <v>-11.760912373409578</v>
      </c>
      <c r="N133" s="110">
        <f t="shared" si="29"/>
        <v>0.63580108718452621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950.69963645867517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37.260866556772491</v>
      </c>
      <c r="K134" s="27">
        <f t="shared" si="26"/>
        <v>6.666666666666667</v>
      </c>
      <c r="L134" s="37">
        <f t="shared" si="28"/>
        <v>-2.0217789301820694</v>
      </c>
      <c r="M134" s="110">
        <f t="shared" si="27"/>
        <v>-11.760912373409578</v>
      </c>
      <c r="N134" s="110">
        <f t="shared" si="29"/>
        <v>0.62780115011660065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956.69963645867517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37.315512178656192</v>
      </c>
      <c r="K135" s="27">
        <f t="shared" si="26"/>
        <v>6.666666666666667</v>
      </c>
      <c r="L135" s="37">
        <f t="shared" si="28"/>
        <v>-2.0764245520657703</v>
      </c>
      <c r="M135" s="110">
        <f t="shared" si="27"/>
        <v>-11.760912373409578</v>
      </c>
      <c r="N135" s="110">
        <f t="shared" si="29"/>
        <v>0.6199512568413692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962.69963645867517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37.369816156277963</v>
      </c>
      <c r="K136" s="27">
        <f t="shared" si="26"/>
        <v>6.666666666666667</v>
      </c>
      <c r="L136" s="37">
        <f t="shared" si="28"/>
        <v>-2.1307285296875413</v>
      </c>
      <c r="M136" s="110">
        <f t="shared" si="27"/>
        <v>-11.760912373409578</v>
      </c>
      <c r="N136" s="110">
        <f t="shared" si="29"/>
        <v>0.61224767846401129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968.69963645867517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37.42378273502716</v>
      </c>
      <c r="K137" s="27">
        <f t="shared" si="26"/>
        <v>6.666666666666667</v>
      </c>
      <c r="L137" s="37">
        <f t="shared" si="28"/>
        <v>-2.1846951084367383</v>
      </c>
      <c r="M137" s="110">
        <f t="shared" si="27"/>
        <v>-11.760912373409578</v>
      </c>
      <c r="N137" s="110">
        <f t="shared" si="29"/>
        <v>0.60468680121239726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974.69963645867517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37.477416081649515</v>
      </c>
      <c r="K138" s="27">
        <f t="shared" si="26"/>
        <v>6.666666666666667</v>
      </c>
      <c r="L138" s="37">
        <f t="shared" si="28"/>
        <v>-2.2383284550590936</v>
      </c>
      <c r="M138" s="110">
        <f t="shared" si="27"/>
        <v>-11.760912373409578</v>
      </c>
      <c r="N138" s="110">
        <f t="shared" si="29"/>
        <v>0.59726512219823713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980.69963645867517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37.530720286177633</v>
      </c>
      <c r="K139" s="27">
        <f t="shared" si="26"/>
        <v>6.666666666666667</v>
      </c>
      <c r="L139" s="37">
        <f t="shared" si="28"/>
        <v>-2.2916326595872114</v>
      </c>
      <c r="M139" s="110">
        <f t="shared" si="27"/>
        <v>-11.760912373409578</v>
      </c>
      <c r="N139" s="110">
        <f t="shared" si="29"/>
        <v>0.58997924535920976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986.69963645867517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37.583699363802694</v>
      </c>
      <c r="K140" s="27">
        <f t="shared" si="26"/>
        <v>6.666666666666667</v>
      </c>
      <c r="L140" s="37">
        <f t="shared" si="28"/>
        <v>-2.3446117372122721</v>
      </c>
      <c r="M140" s="110">
        <f t="shared" si="27"/>
        <v>-11.760912373409578</v>
      </c>
      <c r="N140" s="110">
        <f t="shared" si="29"/>
        <v>0.5828258775732813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992.69963645867517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37.63635725668933</v>
      </c>
      <c r="K141" s="27">
        <f t="shared" si="26"/>
        <v>6.666666666666667</v>
      </c>
      <c r="L141" s="37">
        <f t="shared" si="28"/>
        <v>-2.3972696300989078</v>
      </c>
      <c r="M141" s="110">
        <f t="shared" si="27"/>
        <v>-11.760912373409578</v>
      </c>
      <c r="N141" s="110">
        <f t="shared" si="29"/>
        <v>0.57580182493693544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998.69963645867517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37.688697835735873</v>
      </c>
      <c r="K142" s="27">
        <f t="shared" si="26"/>
        <v>6.666666666666667</v>
      </c>
      <c r="L142" s="37">
        <f t="shared" si="28"/>
        <v>-2.449610209145451</v>
      </c>
      <c r="M142" s="110">
        <f t="shared" si="27"/>
        <v>-11.760912373409578</v>
      </c>
      <c r="N142" s="110">
        <f t="shared" si="29"/>
        <v>0.56890398919944052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1004.6996364586752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37.740724902281862</v>
      </c>
      <c r="K143" s="27">
        <f t="shared" si="26"/>
        <v>6.666666666666667</v>
      </c>
      <c r="L143" s="37">
        <f t="shared" si="28"/>
        <v>-2.50163727569144</v>
      </c>
      <c r="M143" s="110">
        <f t="shared" si="27"/>
        <v>-11.760912373409578</v>
      </c>
      <c r="N143" s="110">
        <f t="shared" si="29"/>
        <v>0.56212936434573502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1010.6996364586752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37.792442189764742</v>
      </c>
      <c r="K144" s="27">
        <f t="shared" si="26"/>
        <v>6.666666666666667</v>
      </c>
      <c r="L144" s="37">
        <f t="shared" si="28"/>
        <v>-2.5533545631743202</v>
      </c>
      <c r="M144" s="110">
        <f t="shared" si="27"/>
        <v>-11.760912373409578</v>
      </c>
      <c r="N144" s="110">
        <f t="shared" si="29"/>
        <v>0.55547503332088211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1016.6996364586752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37.843853365327512</v>
      </c>
      <c r="K145" s="27">
        <f t="shared" si="26"/>
        <v>6.666666666666667</v>
      </c>
      <c r="L145" s="37">
        <f t="shared" si="28"/>
        <v>-2.6047657387370897</v>
      </c>
      <c r="M145" s="110">
        <f t="shared" si="27"/>
        <v>-11.760912373409578</v>
      </c>
      <c r="N145" s="110">
        <f t="shared" si="29"/>
        <v>0.54893816488944169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1022.6996364586752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37.894962031379023</v>
      </c>
      <c r="K146" s="27">
        <f t="shared" si="26"/>
        <v>6.666666666666667</v>
      </c>
      <c r="L146" s="37">
        <f t="shared" si="28"/>
        <v>-2.6558744047886016</v>
      </c>
      <c r="M146" s="110">
        <f t="shared" si="27"/>
        <v>-11.760912373409578</v>
      </c>
      <c r="N146" s="110">
        <f t="shared" si="29"/>
        <v>0.54251601062344557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1028.6996364586753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37.945771727108792</v>
      </c>
      <c r="K147" s="27">
        <f t="shared" si="26"/>
        <v>6.666666666666667</v>
      </c>
      <c r="L147" s="37">
        <f t="shared" si="28"/>
        <v>-2.7066841005183697</v>
      </c>
      <c r="M147" s="110">
        <f t="shared" si="27"/>
        <v>-11.760912373409578</v>
      </c>
      <c r="N147" s="110">
        <f t="shared" si="29"/>
        <v>0.53620590201296991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1034.6996364586753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37.996285929957573</v>
      </c>
      <c r="K148" s="27">
        <f t="shared" si="26"/>
        <v>6.666666666666667</v>
      </c>
      <c r="L148" s="37">
        <f t="shared" si="28"/>
        <v>-2.7571983033671508</v>
      </c>
      <c r="M148" s="110">
        <f t="shared" si="27"/>
        <v>-11.760912373409578</v>
      </c>
      <c r="N148" s="110">
        <f t="shared" si="29"/>
        <v>0.5300052476936743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1040.6996364586753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38.046508057045557</v>
      </c>
      <c r="K149" s="27">
        <f t="shared" si="26"/>
        <v>6.666666666666667</v>
      </c>
      <c r="L149" s="37">
        <f t="shared" si="28"/>
        <v>-2.8074204304551351</v>
      </c>
      <c r="M149" s="110">
        <f t="shared" si="27"/>
        <v>-11.760912373409578</v>
      </c>
      <c r="N149" s="110">
        <f t="shared" si="29"/>
        <v>0.5239115307858917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1046.6996364586753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38.096441466559462</v>
      </c>
      <c r="K150" s="27">
        <f t="shared" si="26"/>
        <v>6.666666666666667</v>
      </c>
      <c r="L150" s="37">
        <f t="shared" si="28"/>
        <v>-2.8573538399690399</v>
      </c>
      <c r="M150" s="110">
        <f t="shared" si="27"/>
        <v>-11.760912373409578</v>
      </c>
      <c r="N150" s="110">
        <f t="shared" si="29"/>
        <v>0.51792230634018654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1052.6996364586753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38.146089459099997</v>
      </c>
      <c r="K151" s="27">
        <f t="shared" si="26"/>
        <v>6.666666666666667</v>
      </c>
      <c r="L151" s="37">
        <f t="shared" si="28"/>
        <v>-2.9070018325095752</v>
      </c>
      <c r="M151" s="110">
        <f t="shared" si="27"/>
        <v>-11.760912373409578</v>
      </c>
      <c r="N151" s="110">
        <f t="shared" si="29"/>
        <v>0.51203519888453641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1058.6996364586753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38.195455278990984</v>
      </c>
      <c r="K152" s="27">
        <f t="shared" si="26"/>
        <v>6.666666666666667</v>
      </c>
      <c r="L152" s="37">
        <f t="shared" si="28"/>
        <v>-2.9563676524005622</v>
      </c>
      <c r="M152" s="110">
        <f t="shared" si="27"/>
        <v>-11.760912373409578</v>
      </c>
      <c r="N152" s="110">
        <f t="shared" si="29"/>
        <v>0.50624790006854903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808.69963645867517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35.855744957574593</v>
      </c>
      <c r="K153" s="27">
        <f t="shared" si="26"/>
        <v>6.666666666666667</v>
      </c>
      <c r="L153" s="37">
        <f t="shared" si="28"/>
        <v>-0.61665733098417164</v>
      </c>
      <c r="M153" s="110">
        <f t="shared" si="27"/>
        <v>-11.760912373409578</v>
      </c>
      <c r="N153" s="110">
        <f t="shared" si="29"/>
        <v>0.86762941408935679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808.89508103160404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35.857843888760165</v>
      </c>
      <c r="K154" s="27">
        <f t="shared" si="26"/>
        <v>6.666666666666667</v>
      </c>
      <c r="L154" s="37">
        <f t="shared" si="28"/>
        <v>-0.61875626216974311</v>
      </c>
      <c r="M154" s="110">
        <f t="shared" si="27"/>
        <v>-11.760912373409578</v>
      </c>
      <c r="N154" s="110">
        <f t="shared" si="29"/>
        <v>0.86721019291179713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809.47894449662078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35.864111134478222</v>
      </c>
      <c r="K155" s="27">
        <f t="shared" si="26"/>
        <v>6.666666666666667</v>
      </c>
      <c r="L155" s="37">
        <f t="shared" si="28"/>
        <v>-0.62502350788779992</v>
      </c>
      <c r="M155" s="110">
        <f t="shared" si="27"/>
        <v>-11.760912373409578</v>
      </c>
      <c r="N155" s="110">
        <f t="shared" si="29"/>
        <v>0.8659596360020847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810.44396962073893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35.874459901872733</v>
      </c>
      <c r="K156" s="27">
        <f t="shared" si="26"/>
        <v>6.666666666666667</v>
      </c>
      <c r="L156" s="37">
        <f t="shared" si="28"/>
        <v>-0.63537227528231099</v>
      </c>
      <c r="M156" s="110">
        <f t="shared" si="27"/>
        <v>-11.760912373409578</v>
      </c>
      <c r="N156" s="110">
        <f t="shared" si="29"/>
        <v>0.86389860450943912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811.77855105071285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35.888751442621633</v>
      </c>
      <c r="K157" s="27">
        <f t="shared" si="26"/>
        <v>6.666666666666667</v>
      </c>
      <c r="L157" s="37">
        <f t="shared" si="28"/>
        <v>-0.64966381603121093</v>
      </c>
      <c r="M157" s="110">
        <f t="shared" si="27"/>
        <v>-11.760912373409578</v>
      </c>
      <c r="N157" s="110">
        <f t="shared" si="29"/>
        <v>0.86106040361863923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813.46739968589873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35.906803058912558</v>
      </c>
      <c r="K158" s="27">
        <f t="shared" si="26"/>
        <v>6.666666666666667</v>
      </c>
      <c r="L158" s="37">
        <f t="shared" si="28"/>
        <v>-0.66771543232213659</v>
      </c>
      <c r="M158" s="110">
        <f t="shared" si="27"/>
        <v>-11.760912373409578</v>
      </c>
      <c r="N158" s="110">
        <f t="shared" si="29"/>
        <v>0.85748880100251401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815.49234874050296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35.928397813586777</v>
      </c>
      <c r="K159" s="27">
        <f t="shared" si="26"/>
        <v>6.666666666666667</v>
      </c>
      <c r="L159" s="37">
        <f t="shared" ref="L159:L190" si="31">F159-J159+M159</f>
        <v>-0.68931018699635516</v>
      </c>
      <c r="M159" s="110">
        <f t="shared" si="27"/>
        <v>-11.760912373409578</v>
      </c>
      <c r="N159" s="110">
        <f t="shared" ref="N159:N190" si="32">10^(L159/10)</f>
        <v>0.85323562720385482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817.83321149683945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35.95329485796735</v>
      </c>
      <c r="K160" s="27">
        <f t="shared" ref="K160:K223" si="35">4/60*100</f>
        <v>6.666666666666667</v>
      </c>
      <c r="L160" s="37">
        <f t="shared" si="31"/>
        <v>-0.71420723137692832</v>
      </c>
      <c r="M160" s="110">
        <f t="shared" ref="M160:M223" si="36">10*LOG(6.666667/100)</f>
        <v>-11.760912373409578</v>
      </c>
      <c r="N160" s="110">
        <f t="shared" si="32"/>
        <v>0.8483582290904631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820.46861062725793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35.981239410594213</v>
      </c>
      <c r="K161" s="27">
        <f t="shared" si="35"/>
        <v>6.666666666666667</v>
      </c>
      <c r="L161" s="37">
        <f t="shared" si="31"/>
        <v>-0.74215178400379145</v>
      </c>
      <c r="M161" s="110">
        <f t="shared" si="36"/>
        <v>-11.760912373409578</v>
      </c>
      <c r="N161" s="110">
        <f t="shared" si="32"/>
        <v>0.84291701707536137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823.37671928343184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36.01197166591632</v>
      </c>
      <c r="K162" s="27">
        <f t="shared" si="35"/>
        <v>6.666666666666667</v>
      </c>
      <c r="L162" s="37">
        <f t="shared" si="31"/>
        <v>-0.77288403932589844</v>
      </c>
      <c r="M162" s="110">
        <f t="shared" si="36"/>
        <v>-11.760912373409578</v>
      </c>
      <c r="N162" s="110">
        <f t="shared" si="32"/>
        <v>0.83697328483953404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826.53587820064308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36.04523420270759</v>
      </c>
      <c r="K163" s="27">
        <f t="shared" si="35"/>
        <v>6.666666666666667</v>
      </c>
      <c r="L163" s="37">
        <f t="shared" si="31"/>
        <v>-0.80614657611716822</v>
      </c>
      <c r="M163" s="110">
        <f t="shared" si="36"/>
        <v>-11.760912373409578</v>
      </c>
      <c r="N163" s="110">
        <f t="shared" si="32"/>
        <v>0.83058740727909353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829.92507529642046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36.080777730555496</v>
      </c>
      <c r="K164" s="27">
        <f t="shared" si="35"/>
        <v>6.666666666666667</v>
      </c>
      <c r="L164" s="37">
        <f t="shared" si="31"/>
        <v>-0.8416901039650746</v>
      </c>
      <c r="M164" s="110">
        <f t="shared" si="36"/>
        <v>-11.760912373409578</v>
      </c>
      <c r="N164" s="110">
        <f t="shared" si="32"/>
        <v>0.82381745514690885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833.52429139075707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36.118365219770908</v>
      </c>
      <c r="K165" s="27">
        <f t="shared" si="35"/>
        <v>6.666666666666667</v>
      </c>
      <c r="L165" s="37">
        <f t="shared" si="31"/>
        <v>-0.87927759318048615</v>
      </c>
      <c r="M165" s="110">
        <f t="shared" si="36"/>
        <v>-11.760912373409578</v>
      </c>
      <c r="N165" s="110">
        <f t="shared" si="32"/>
        <v>0.8167182132270786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837.31472672519203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36.157774593286689</v>
      </c>
      <c r="K166" s="27">
        <f t="shared" si="35"/>
        <v>6.666666666666667</v>
      </c>
      <c r="L166" s="37">
        <f t="shared" si="31"/>
        <v>-0.91868696669626715</v>
      </c>
      <c r="M166" s="110">
        <f t="shared" si="36"/>
        <v>-11.760912373409578</v>
      </c>
      <c r="N166" s="110">
        <f t="shared" si="32"/>
        <v>0.80934055586155518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841.27892847785461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36.198800225467863</v>
      </c>
      <c r="K167" s="27">
        <f t="shared" si="35"/>
        <v>6.666666666666667</v>
      </c>
      <c r="L167" s="37">
        <f t="shared" si="31"/>
        <v>-0.95971259887744154</v>
      </c>
      <c r="M167" s="110">
        <f t="shared" si="36"/>
        <v>-11.760912373409578</v>
      </c>
      <c r="N167" s="110">
        <f t="shared" si="32"/>
        <v>0.80173111743482028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845.40084080424458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36.241253508527201</v>
      </c>
      <c r="K168" s="27">
        <f t="shared" si="35"/>
        <v>6.666666666666667</v>
      </c>
      <c r="L168" s="37">
        <f t="shared" si="31"/>
        <v>-1.0021658819367794</v>
      </c>
      <c r="M168" s="110">
        <f t="shared" si="36"/>
        <v>-11.760912373409578</v>
      </c>
      <c r="N168" s="110">
        <f t="shared" si="32"/>
        <v>0.79393219187306963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849.66579756743249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36.284962730444562</v>
      </c>
      <c r="K169" s="27">
        <f t="shared" si="35"/>
        <v>6.666666666666667</v>
      </c>
      <c r="L169" s="37">
        <f t="shared" si="31"/>
        <v>-1.0458751038541401</v>
      </c>
      <c r="M169" s="110">
        <f t="shared" si="36"/>
        <v>-11.760912373409578</v>
      </c>
      <c r="N169" s="110">
        <f t="shared" si="32"/>
        <v>0.78598179977244842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854.06047512821738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36.329772474309181</v>
      </c>
      <c r="K170" s="27">
        <f t="shared" si="35"/>
        <v>6.666666666666667</v>
      </c>
      <c r="L170" s="37">
        <f t="shared" si="31"/>
        <v>-1.0906848477187587</v>
      </c>
      <c r="M170" s="110">
        <f t="shared" si="36"/>
        <v>-11.760912373409578</v>
      </c>
      <c r="N170" s="110">
        <f t="shared" si="32"/>
        <v>0.77791387056158823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858.57281926642077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36.375542708970002</v>
      </c>
      <c r="K171" s="27">
        <f t="shared" si="35"/>
        <v>6.666666666666667</v>
      </c>
      <c r="L171" s="37">
        <f t="shared" si="31"/>
        <v>-1.1364550823795803</v>
      </c>
      <c r="M171" s="110">
        <f t="shared" si="36"/>
        <v>-11.760912373409578</v>
      </c>
      <c r="N171" s="110">
        <f t="shared" si="32"/>
        <v>0.76975849733491164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863.19195707651511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36.422147701764906</v>
      </c>
      <c r="K172" s="27">
        <f t="shared" si="35"/>
        <v>6.666666666666667</v>
      </c>
      <c r="L172" s="37">
        <f t="shared" si="31"/>
        <v>-1.1830600751744846</v>
      </c>
      <c r="M172" s="110">
        <f t="shared" si="36"/>
        <v>-11.760912373409578</v>
      </c>
      <c r="N172" s="110">
        <f t="shared" si="32"/>
        <v>0.76154223192447001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867.90810183016151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36.469474849590718</v>
      </c>
      <c r="K173" s="27">
        <f t="shared" si="35"/>
        <v>6.666666666666667</v>
      </c>
      <c r="L173" s="37">
        <f t="shared" si="31"/>
        <v>-1.2303872230002959</v>
      </c>
      <c r="M173" s="110">
        <f t="shared" si="36"/>
        <v>-11.760912373409578</v>
      </c>
      <c r="N173" s="110">
        <f t="shared" si="32"/>
        <v>0.75328839649828361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872.71245644472629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36.517423496109984</v>
      </c>
      <c r="K174" s="27">
        <f t="shared" si="35"/>
        <v>6.666666666666667</v>
      </c>
      <c r="L174" s="37">
        <f t="shared" si="31"/>
        <v>-1.2783358695195624</v>
      </c>
      <c r="M174" s="110">
        <f t="shared" si="36"/>
        <v>-11.760912373409578</v>
      </c>
      <c r="N174" s="110">
        <f t="shared" si="32"/>
        <v>0.74501739513584631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877.59711934762527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36.565903780542669</v>
      </c>
      <c r="K175" s="27">
        <f t="shared" si="35"/>
        <v>6.666666666666667</v>
      </c>
      <c r="L175" s="37">
        <f t="shared" si="31"/>
        <v>-1.3268161539522474</v>
      </c>
      <c r="M175" s="110">
        <f t="shared" si="36"/>
        <v>-11.760912373409578</v>
      </c>
      <c r="N175" s="110">
        <f t="shared" si="32"/>
        <v>0.73674701443049651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882.55499513001871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36.614835546632499</v>
      </c>
      <c r="K176" s="27">
        <f t="shared" si="35"/>
        <v>6.666666666666667</v>
      </c>
      <c r="L176" s="37">
        <f t="shared" si="31"/>
        <v>-1.3757479200420768</v>
      </c>
      <c r="M176" s="110">
        <f t="shared" si="36"/>
        <v>-11.760912373409578</v>
      </c>
      <c r="N176" s="110">
        <f t="shared" si="32"/>
        <v>0.72849270637190189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887.57971136502579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36.664147328096234</v>
      </c>
      <c r="K177" s="27">
        <f t="shared" si="35"/>
        <v>6.666666666666667</v>
      </c>
      <c r="L177" s="37">
        <f t="shared" si="31"/>
        <v>-1.4250597015058126</v>
      </c>
      <c r="M177" s="110">
        <f t="shared" si="36"/>
        <v>-11.760912373409578</v>
      </c>
      <c r="N177" s="110">
        <f t="shared" si="32"/>
        <v>0.72026784980680569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892.66554224726815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36.713775418212869</v>
      </c>
      <c r="K178" s="27">
        <f t="shared" si="35"/>
        <v>6.666666666666667</v>
      </c>
      <c r="L178" s="37">
        <f t="shared" si="31"/>
        <v>-1.474687791622447</v>
      </c>
      <c r="M178" s="110">
        <f t="shared" si="36"/>
        <v>-11.760912373409578</v>
      </c>
      <c r="N178" s="110">
        <f t="shared" si="32"/>
        <v>0.71208398890562952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897.80733922142349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36.763663025330011</v>
      </c>
      <c r="K179" s="27">
        <f t="shared" si="35"/>
        <v>6.666666666666667</v>
      </c>
      <c r="L179" s="37">
        <f t="shared" si="31"/>
        <v>-1.5245753987395894</v>
      </c>
      <c r="M179" s="110">
        <f t="shared" si="36"/>
        <v>-11.760912373409578</v>
      </c>
      <c r="N179" s="110">
        <f t="shared" si="32"/>
        <v>0.70395104849578394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903.00046844822907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36.813759512237525</v>
      </c>
      <c r="K180" s="27">
        <f t="shared" si="35"/>
        <v>6.666666666666667</v>
      </c>
      <c r="L180" s="37">
        <f t="shared" si="31"/>
        <v>-1.5746718856471027</v>
      </c>
      <c r="M180" s="110">
        <f t="shared" si="36"/>
        <v>-11.760912373409578</v>
      </c>
      <c r="N180" s="110">
        <f t="shared" si="32"/>
        <v>0.69587752704241856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908.24075475968129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36.864019715010166</v>
      </c>
      <c r="K181" s="27">
        <f t="shared" si="35"/>
        <v>6.666666666666667</v>
      </c>
      <c r="L181" s="37">
        <f t="shared" si="31"/>
        <v>-1.6249320884197438</v>
      </c>
      <c r="M181" s="110">
        <f t="shared" si="36"/>
        <v>-11.760912373409578</v>
      </c>
      <c r="N181" s="110">
        <f t="shared" si="32"/>
        <v>0.68787066860915769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913.52443164464762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36.914403335611681</v>
      </c>
      <c r="K182" s="27">
        <f t="shared" si="35"/>
        <v>6.666666666666667</v>
      </c>
      <c r="L182" s="37">
        <f t="shared" si="31"/>
        <v>-1.6753157090212589</v>
      </c>
      <c r="M182" s="110">
        <f t="shared" si="36"/>
        <v>-11.760912373409578</v>
      </c>
      <c r="N182" s="110">
        <f t="shared" si="32"/>
        <v>0.679936615426179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918.84809675456768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36.964874401953139</v>
      </c>
      <c r="K183" s="27">
        <f t="shared" si="35"/>
        <v>6.666666666666667</v>
      </c>
      <c r="L183" s="37">
        <f t="shared" si="31"/>
        <v>-1.7257867753627174</v>
      </c>
      <c r="M183" s="110">
        <f t="shared" si="36"/>
        <v>-11.760912373409578</v>
      </c>
      <c r="N183" s="110">
        <f t="shared" si="32"/>
        <v>0.67208054281362872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924.20867240651046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37.015400788969053</v>
      </c>
      <c r="K184" s="27">
        <f t="shared" si="35"/>
        <v>6.666666666666667</v>
      </c>
      <c r="L184" s="37">
        <f t="shared" si="31"/>
        <v>-1.7763131623786315</v>
      </c>
      <c r="M184" s="110">
        <f t="shared" si="36"/>
        <v>-11.760912373409578</v>
      </c>
      <c r="N184" s="110">
        <f t="shared" si="32"/>
        <v>0.664306778214799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929.60337057341542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37.065953794444511</v>
      </c>
      <c r="K185" s="27">
        <f t="shared" si="35"/>
        <v>6.666666666666667</v>
      </c>
      <c r="L185" s="37">
        <f t="shared" si="31"/>
        <v>-1.8268661678540887</v>
      </c>
      <c r="M185" s="110">
        <f t="shared" si="36"/>
        <v>-11.760912373409578</v>
      </c>
      <c r="N185" s="110">
        <f t="shared" si="32"/>
        <v>0.6566189060285027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935.02966187890911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37.116507763675038</v>
      </c>
      <c r="K186" s="27">
        <f t="shared" si="35"/>
        <v>6.666666666666667</v>
      </c>
      <c r="L186" s="37">
        <f t="shared" si="31"/>
        <v>-1.8774201370846164</v>
      </c>
      <c r="M186" s="110">
        <f t="shared" si="36"/>
        <v>-11.760912373409578</v>
      </c>
      <c r="N186" s="110">
        <f t="shared" si="32"/>
        <v>0.64901985982344002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940.48524814986501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37.167039757486457</v>
      </c>
      <c r="K187" s="27">
        <f t="shared" si="35"/>
        <v>6.666666666666667</v>
      </c>
      <c r="L187" s="37">
        <f t="shared" si="31"/>
        <v>-1.9279521308960348</v>
      </c>
      <c r="M187" s="110">
        <f t="shared" si="36"/>
        <v>-11.760912373409578</v>
      </c>
      <c r="N187" s="110">
        <f t="shared" si="32"/>
        <v>0.64151200338925474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945.96803811926156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37.217529258629241</v>
      </c>
      <c r="K188" s="27">
        <f t="shared" si="35"/>
        <v>6.666666666666667</v>
      </c>
      <c r="L188" s="37">
        <f t="shared" si="31"/>
        <v>-1.9784416320388196</v>
      </c>
      <c r="M188" s="110">
        <f t="shared" si="36"/>
        <v>-11.760912373409578</v>
      </c>
      <c r="N188" s="110">
        <f t="shared" si="32"/>
        <v>0.6340972019429133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951.47612591194218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37.267957912055479</v>
      </c>
      <c r="K189" s="27">
        <f t="shared" si="35"/>
        <v>6.666666666666667</v>
      </c>
      <c r="L189" s="37">
        <f t="shared" si="31"/>
        <v>-2.0288702854650573</v>
      </c>
      <c r="M189" s="110">
        <f t="shared" si="36"/>
        <v>-11.760912373409578</v>
      </c>
      <c r="N189" s="110">
        <f t="shared" si="32"/>
        <v>0.62677688467356918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957.00777198471178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37.318309295063898</v>
      </c>
      <c r="K190" s="27">
        <f t="shared" si="35"/>
        <v>6.666666666666667</v>
      </c>
      <c r="L190" s="37">
        <f t="shared" si="31"/>
        <v>-2.0792216684734761</v>
      </c>
      <c r="M190" s="110">
        <f t="shared" si="36"/>
        <v>-11.760912373409578</v>
      </c>
      <c r="N190" s="110">
        <f t="shared" si="32"/>
        <v>0.61955209967951796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962.56138622874414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37.368568713746761</v>
      </c>
      <c r="K191" s="27">
        <f t="shared" si="35"/>
        <v>6.666666666666667</v>
      </c>
      <c r="L191" s="37">
        <f t="shared" ref="L191:L222" si="37">F191-J191+M191</f>
        <v>-2.1294810871563392</v>
      </c>
      <c r="M191" s="110">
        <f t="shared" si="36"/>
        <v>-11.760912373409578</v>
      </c>
      <c r="N191" s="110">
        <f t="shared" ref="N191:N222" si="38">10^(L191/10)</f>
        <v>0.61242356223015804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968.1355129759296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37.418723022585084</v>
      </c>
      <c r="K192" s="27">
        <f t="shared" si="35"/>
        <v>6.666666666666667</v>
      </c>
      <c r="L192" s="37">
        <f t="shared" si="37"/>
        <v>-2.1796353959946622</v>
      </c>
      <c r="M192" s="110">
        <f t="shared" si="36"/>
        <v>-11.760912373409578</v>
      </c>
      <c r="N192" s="110">
        <f t="shared" si="38"/>
        <v>0.60539169717547936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973.72881768135267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37.468760464412682</v>
      </c>
      <c r="K193" s="27">
        <f t="shared" si="35"/>
        <v>6.666666666666667</v>
      </c>
      <c r="L193" s="37">
        <f t="shared" si="37"/>
        <v>-2.2296728378222603</v>
      </c>
      <c r="M193" s="110">
        <f t="shared" si="36"/>
        <v>-11.760912373409578</v>
      </c>
      <c r="N193" s="110">
        <f t="shared" si="38"/>
        <v>0.59845667622600718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979.34007508151944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37.51867052830535</v>
      </c>
      <c r="K194" s="27">
        <f t="shared" si="35"/>
        <v>6.666666666666667</v>
      </c>
      <c r="L194" s="37">
        <f t="shared" si="37"/>
        <v>-2.2795829017149281</v>
      </c>
      <c r="M194" s="110">
        <f t="shared" si="36"/>
        <v>-11.760912373409578</v>
      </c>
      <c r="N194" s="110">
        <f t="shared" si="38"/>
        <v>0.59161845073710817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984.96815865239068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37.568443823250107</v>
      </c>
      <c r="K195" s="27">
        <f t="shared" si="35"/>
        <v>6.666666666666667</v>
      </c>
      <c r="L195" s="37">
        <f t="shared" si="37"/>
        <v>-2.3293561966596847</v>
      </c>
      <c r="M195" s="110">
        <f t="shared" si="36"/>
        <v>-11.760912373409578</v>
      </c>
      <c r="N195" s="110">
        <f t="shared" si="38"/>
        <v>0.58487678055262626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990.61203121291044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37.618071965713881</v>
      </c>
      <c r="K196" s="27">
        <f t="shared" si="35"/>
        <v>6.666666666666667</v>
      </c>
      <c r="L196" s="37">
        <f t="shared" si="37"/>
        <v>-2.3789843391234591</v>
      </c>
      <c r="M196" s="110">
        <f t="shared" si="36"/>
        <v>-11.760912373409578</v>
      </c>
      <c r="N196" s="110">
        <f t="shared" si="38"/>
        <v>0.57823125939315712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996.27073653878006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37.667547479463892</v>
      </c>
      <c r="K197" s="27">
        <f t="shared" si="35"/>
        <v>6.666666666666667</v>
      </c>
      <c r="L197" s="37">
        <f t="shared" si="37"/>
        <v>-2.4284598528734698</v>
      </c>
      <c r="M197" s="110">
        <f t="shared" si="36"/>
        <v>-11.760912373409578</v>
      </c>
      <c r="N197" s="110">
        <f t="shared" si="38"/>
        <v>0.5716813372130729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1001.9433918679742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37.716863706196378</v>
      </c>
      <c r="K198" s="27">
        <f t="shared" si="35"/>
        <v>6.666666666666667</v>
      </c>
      <c r="L198" s="37">
        <f t="shared" si="37"/>
        <v>-2.477776079605956</v>
      </c>
      <c r="M198" s="110">
        <f t="shared" si="36"/>
        <v>-11.760912373409578</v>
      </c>
      <c r="N198" s="110">
        <f t="shared" si="38"/>
        <v>0.56522633989682369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1007.629181194166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37.766014725709482</v>
      </c>
      <c r="K199" s="27">
        <f t="shared" si="35"/>
        <v>6.666666666666667</v>
      </c>
      <c r="L199" s="37">
        <f t="shared" si="37"/>
        <v>-2.5269270991190602</v>
      </c>
      <c r="M199" s="110">
        <f t="shared" si="36"/>
        <v>-11.760912373409578</v>
      </c>
      <c r="N199" s="110">
        <f t="shared" si="38"/>
        <v>0.55886548661818847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1013.3273492570581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37.814995284512499</v>
      </c>
      <c r="K200" s="27">
        <f t="shared" si="35"/>
        <v>6.666666666666667</v>
      </c>
      <c r="L200" s="37">
        <f t="shared" si="37"/>
        <v>-2.5759076579220768</v>
      </c>
      <c r="M200" s="110">
        <f t="shared" si="36"/>
        <v>-11.760912373409578</v>
      </c>
      <c r="N200" s="110">
        <f t="shared" si="38"/>
        <v>0.55259790514531582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1019.0371961498256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37.863800731900696</v>
      </c>
      <c r="K201" s="27">
        <f t="shared" si="35"/>
        <v>6.666666666666667</v>
      </c>
      <c r="L201" s="37">
        <f t="shared" si="37"/>
        <v>-2.6247131053102741</v>
      </c>
      <c r="M201" s="110">
        <f t="shared" si="36"/>
        <v>-11.760912373409578</v>
      </c>
      <c r="N201" s="110">
        <f t="shared" si="38"/>
        <v>0.5464226453387323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1024.7580724736624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37.912426962643849</v>
      </c>
      <c r="K202" s="27">
        <f t="shared" si="35"/>
        <v>6.666666666666667</v>
      </c>
      <c r="L202" s="37">
        <f t="shared" si="37"/>
        <v>-2.6733393360534272</v>
      </c>
      <c r="M202" s="110">
        <f t="shared" si="36"/>
        <v>-11.760912373409578</v>
      </c>
      <c r="N202" s="110">
        <f t="shared" si="38"/>
        <v>0.54033869105853893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1030.4893749779581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37.960870365541282</v>
      </c>
      <c r="K203" s="27">
        <f t="shared" si="35"/>
        <v>6.666666666666667</v>
      </c>
      <c r="L203" s="37">
        <f t="shared" si="37"/>
        <v>-2.7217827389508606</v>
      </c>
      <c r="M203" s="110">
        <f t="shared" si="36"/>
        <v>-11.760912373409578</v>
      </c>
      <c r="N203" s="110">
        <f t="shared" si="38"/>
        <v>0.53434497066993325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1036.2305426320843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38.009127777186329</v>
      </c>
      <c r="K204" s="27">
        <f t="shared" si="35"/>
        <v>6.666666666666667</v>
      </c>
      <c r="L204" s="37">
        <f t="shared" si="37"/>
        <v>-2.7700401505959071</v>
      </c>
      <c r="M204" s="110">
        <f t="shared" si="36"/>
        <v>-11.760912373409578</v>
      </c>
      <c r="N204" s="110">
        <f t="shared" si="38"/>
        <v>0.52844036631276492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1041.9810530812667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38.057196440362887</v>
      </c>
      <c r="K205" s="27">
        <f t="shared" si="35"/>
        <v>6.666666666666667</v>
      </c>
      <c r="L205" s="37">
        <f t="shared" si="37"/>
        <v>-2.818108813772465</v>
      </c>
      <c r="M205" s="110">
        <f t="shared" si="36"/>
        <v>-11.760912373409578</v>
      </c>
      <c r="N205" s="110">
        <f t="shared" si="38"/>
        <v>0.52262372208029562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1047.7404194446995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38.105073966565769</v>
      </c>
      <c r="K206" s="27">
        <f t="shared" si="35"/>
        <v>6.666666666666667</v>
      </c>
      <c r="L206" s="37">
        <f t="shared" si="37"/>
        <v>-2.8659863399753469</v>
      </c>
      <c r="M206" s="110">
        <f t="shared" si="36"/>
        <v>-11.760912373409578</v>
      </c>
      <c r="N206" s="110">
        <f t="shared" si="38"/>
        <v>0.51689385123451104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1053.5081874190093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38.152758302196666</v>
      </c>
      <c r="K207" s="27">
        <f t="shared" si="35"/>
        <v>6.666666666666667</v>
      </c>
      <c r="L207" s="37">
        <f t="shared" si="37"/>
        <v>-2.9136706756062445</v>
      </c>
      <c r="M207" s="110">
        <f t="shared" si="36"/>
        <v>-11.760912373409578</v>
      </c>
      <c r="N207" s="110">
        <f t="shared" si="38"/>
        <v>0.51124954256982069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1059.2839326545165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38.20024769804067</v>
      </c>
      <c r="K208" s="27">
        <f t="shared" si="35"/>
        <v>6.666666666666667</v>
      </c>
      <c r="L208" s="37">
        <f t="shared" si="37"/>
        <v>-2.961160071450248</v>
      </c>
      <c r="M208" s="110">
        <f t="shared" si="36"/>
        <v>-11.760912373409578</v>
      </c>
      <c r="N208" s="110">
        <f t="shared" si="38"/>
        <v>0.50568956602338466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1065.0672583755231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38.247540681674224</v>
      </c>
      <c r="K209" s="27">
        <f t="shared" si="35"/>
        <v>6.666666666666667</v>
      </c>
      <c r="L209" s="37">
        <f t="shared" si="37"/>
        <v>-3.0084530550838018</v>
      </c>
      <c r="M209" s="110">
        <f t="shared" si="36"/>
        <v>-11.760912373409578</v>
      </c>
      <c r="N209" s="110">
        <f t="shared" si="38"/>
        <v>0.50021267761850197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1070.8577932191824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38.294636032495838</v>
      </c>
      <c r="K210" s="27">
        <f t="shared" si="35"/>
        <v>6.666666666666667</v>
      </c>
      <c r="L210" s="37">
        <f t="shared" si="37"/>
        <v>-3.0555484059054159</v>
      </c>
      <c r="M210" s="110">
        <f t="shared" si="36"/>
        <v>-11.760912373409578</v>
      </c>
      <c r="N210" s="110">
        <f t="shared" si="38"/>
        <v>0.49481762381715638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900.69963645867517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36.791599749068041</v>
      </c>
      <c r="K211" s="27">
        <f t="shared" si="35"/>
        <v>6.666666666666667</v>
      </c>
      <c r="L211" s="37">
        <f t="shared" si="37"/>
        <v>-1.5525121224776193</v>
      </c>
      <c r="M211" s="110">
        <f t="shared" si="36"/>
        <v>-11.760912373409578</v>
      </c>
      <c r="N211" s="110">
        <f t="shared" si="38"/>
        <v>0.69943729815141731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900.79743655416792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36.792542832295432</v>
      </c>
      <c r="K212" s="27">
        <f t="shared" si="35"/>
        <v>6.666666666666667</v>
      </c>
      <c r="L212" s="37">
        <f t="shared" si="37"/>
        <v>-1.5534552057050099</v>
      </c>
      <c r="M212" s="110">
        <f t="shared" si="36"/>
        <v>-11.760912373409578</v>
      </c>
      <c r="N212" s="110">
        <f t="shared" si="38"/>
        <v>0.69928542977704655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901.0905256045329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36.795368467652914</v>
      </c>
      <c r="K213" s="27">
        <f t="shared" si="35"/>
        <v>6.666666666666667</v>
      </c>
      <c r="L213" s="37">
        <f t="shared" si="37"/>
        <v>-1.5562808410624918</v>
      </c>
      <c r="M213" s="110">
        <f t="shared" si="36"/>
        <v>-11.760912373409578</v>
      </c>
      <c r="N213" s="110">
        <f t="shared" si="38"/>
        <v>0.69883060406265973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901.57797483286117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36.800065870756796</v>
      </c>
      <c r="K214" s="27">
        <f t="shared" si="35"/>
        <v>6.666666666666667</v>
      </c>
      <c r="L214" s="37">
        <f t="shared" si="37"/>
        <v>-1.5609782441663747</v>
      </c>
      <c r="M214" s="110">
        <f t="shared" si="36"/>
        <v>-11.760912373409578</v>
      </c>
      <c r="N214" s="110">
        <f t="shared" si="38"/>
        <v>0.69807514560785089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902.2582525345664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36.806617260767403</v>
      </c>
      <c r="K215" s="27">
        <f t="shared" si="35"/>
        <v>6.666666666666667</v>
      </c>
      <c r="L215" s="37">
        <f t="shared" si="37"/>
        <v>-1.5675296341769815</v>
      </c>
      <c r="M215" s="110">
        <f t="shared" si="36"/>
        <v>-11.760912373409578</v>
      </c>
      <c r="N215" s="110">
        <f t="shared" si="38"/>
        <v>0.69702288384289812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903.12924784055838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36.814998142642899</v>
      </c>
      <c r="K216" s="27">
        <f t="shared" si="35"/>
        <v>6.666666666666667</v>
      </c>
      <c r="L216" s="37">
        <f t="shared" si="37"/>
        <v>-1.5759105160524776</v>
      </c>
      <c r="M216" s="110">
        <f t="shared" si="36"/>
        <v>-11.760912373409578</v>
      </c>
      <c r="N216" s="110">
        <f t="shared" si="38"/>
        <v>0.69567908745894924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904.18830278280257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36.825177687901771</v>
      </c>
      <c r="K217" s="27">
        <f t="shared" si="35"/>
        <v>6.666666666666667</v>
      </c>
      <c r="L217" s="37">
        <f t="shared" si="37"/>
        <v>-1.5860900613113493</v>
      </c>
      <c r="M217" s="110">
        <f t="shared" si="36"/>
        <v>-11.760912373409578</v>
      </c>
      <c r="N217" s="110">
        <f t="shared" si="38"/>
        <v>0.6940503760564265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905.43225155209245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36.83711920061441</v>
      </c>
      <c r="K218" s="27">
        <f t="shared" si="35"/>
        <v>6.666666666666667</v>
      </c>
      <c r="L218" s="37">
        <f t="shared" si="37"/>
        <v>-1.5980315740239881</v>
      </c>
      <c r="M218" s="110">
        <f t="shared" si="36"/>
        <v>-11.760912373409578</v>
      </c>
      <c r="N218" s="110">
        <f t="shared" si="38"/>
        <v>0.69214461218711187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906.85746564275064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36.85078065301532</v>
      </c>
      <c r="K219" s="27">
        <f t="shared" si="35"/>
        <v>6.666666666666667</v>
      </c>
      <c r="L219" s="37">
        <f t="shared" si="37"/>
        <v>-1.6116930264248985</v>
      </c>
      <c r="M219" s="110">
        <f t="shared" si="36"/>
        <v>-11.760912373409578</v>
      </c>
      <c r="N219" s="110">
        <f t="shared" si="38"/>
        <v>0.68997077751663682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908.45990345890641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36.866115273699393</v>
      </c>
      <c r="K220" s="27">
        <f t="shared" si="35"/>
        <v>6.666666666666667</v>
      </c>
      <c r="L220" s="37">
        <f t="shared" si="37"/>
        <v>-1.6270276471089709</v>
      </c>
      <c r="M220" s="110">
        <f t="shared" si="36"/>
        <v>-11.760912373409578</v>
      </c>
      <c r="N220" s="110">
        <f t="shared" si="38"/>
        <v>0.68753883716698494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910.23516291312228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36.8830721708513</v>
      </c>
      <c r="K221" s="27">
        <f t="shared" si="35"/>
        <v>6.666666666666667</v>
      </c>
      <c r="L221" s="37">
        <f t="shared" si="37"/>
        <v>-1.6439845442608778</v>
      </c>
      <c r="M221" s="110">
        <f t="shared" si="36"/>
        <v>-11.760912373409578</v>
      </c>
      <c r="N221" s="110">
        <f t="shared" si="38"/>
        <v>0.68485959641043181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912.17853557568981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36.90159697329878</v>
      </c>
      <c r="K222" s="27">
        <f t="shared" si="35"/>
        <v>6.666666666666667</v>
      </c>
      <c r="L222" s="37">
        <f t="shared" si="37"/>
        <v>-1.662509346708358</v>
      </c>
      <c r="M222" s="110">
        <f t="shared" si="36"/>
        <v>-11.760912373409578</v>
      </c>
      <c r="N222" s="110">
        <f t="shared" si="38"/>
        <v>0.68194455379164465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914.28506102233064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36.921632473262953</v>
      </c>
      <c r="K223" s="27">
        <f t="shared" si="35"/>
        <v>6.666666666666667</v>
      </c>
      <c r="L223" s="37">
        <f t="shared" ref="L223:L254" si="40">F223-J223+M223</f>
        <v>-1.6825448466725312</v>
      </c>
      <c r="M223" s="110">
        <f t="shared" si="36"/>
        <v>-11.760912373409578</v>
      </c>
      <c r="N223" s="110">
        <f t="shared" ref="N223:N254" si="41">10^(L223/10)</f>
        <v>0.67880575448205438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916.5495801664481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36.943119256347671</v>
      </c>
      <c r="K224" s="27">
        <f t="shared" ref="K224:K268" si="44">4/60*100</f>
        <v>6.666666666666667</v>
      </c>
      <c r="L224" s="37">
        <f t="shared" si="40"/>
        <v>-1.7040316297572495</v>
      </c>
      <c r="M224" s="110">
        <f t="shared" ref="M224:M268" si="45">10*LOG(6.666667/100)</f>
        <v>-11.760912373409578</v>
      </c>
      <c r="N224" s="110">
        <f t="shared" si="41"/>
        <v>0.67545564725808993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918.96678653500362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36.965996306389592</v>
      </c>
      <c r="K225" s="27">
        <f t="shared" si="44"/>
        <v>6.666666666666667</v>
      </c>
      <c r="L225" s="37">
        <f t="shared" si="40"/>
        <v>-1.7269086797991697</v>
      </c>
      <c r="M225" s="110">
        <f t="shared" si="45"/>
        <v>-11.760912373409578</v>
      </c>
      <c r="N225" s="110">
        <f t="shared" si="41"/>
        <v>0.67190694798536021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921.53127463988972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36.990201575107221</v>
      </c>
      <c r="K226" s="27">
        <f t="shared" si="44"/>
        <v>6.666666666666667</v>
      </c>
      <c r="L226" s="37">
        <f t="shared" si="40"/>
        <v>-1.7511139485167995</v>
      </c>
      <c r="M226" s="110">
        <f t="shared" si="45"/>
        <v>-11.760912373409578</v>
      </c>
      <c r="N226" s="110">
        <f t="shared" si="41"/>
        <v>0.6681725119270292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924.23758479584069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37.015672508876449</v>
      </c>
      <c r="K227" s="27">
        <f t="shared" si="44"/>
        <v>6.666666666666667</v>
      </c>
      <c r="L227" s="37">
        <f t="shared" si="40"/>
        <v>-1.7765848822860271</v>
      </c>
      <c r="M227" s="110">
        <f t="shared" si="45"/>
        <v>-11.760912373409578</v>
      </c>
      <c r="N227" s="110">
        <f t="shared" si="41"/>
        <v>0.66426521661612248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927.0802439299913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37.042346527285837</v>
      </c>
      <c r="K228" s="27">
        <f t="shared" si="44"/>
        <v>6.666666666666667</v>
      </c>
      <c r="L228" s="37">
        <f t="shared" si="40"/>
        <v>-1.8032589006954147</v>
      </c>
      <c r="M228" s="110">
        <f t="shared" si="45"/>
        <v>-11.760912373409578</v>
      </c>
      <c r="N228" s="110">
        <f t="shared" si="41"/>
        <v>0.66019785647142459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930.05380210818862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37.070161450279706</v>
      </c>
      <c r="K229" s="27">
        <f t="shared" si="44"/>
        <v>6.666666666666667</v>
      </c>
      <c r="L229" s="37">
        <f t="shared" si="40"/>
        <v>-1.8310738236892838</v>
      </c>
      <c r="M229" s="110">
        <f t="shared" si="45"/>
        <v>-11.760912373409578</v>
      </c>
      <c r="N229" s="110">
        <f t="shared" si="41"/>
        <v>0.65598304982068334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933.15286466283021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37.099055872605078</v>
      </c>
      <c r="K230" s="27">
        <f t="shared" si="44"/>
        <v>6.666666666666667</v>
      </c>
      <c r="L230" s="37">
        <f t="shared" si="40"/>
        <v>-1.859968246014656</v>
      </c>
      <c r="M230" s="110">
        <f t="shared" si="45"/>
        <v>-11.760912373409578</v>
      </c>
      <c r="N230" s="110">
        <f t="shared" si="41"/>
        <v>0.65163315854093218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936.37211994261088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37.128969485896803</v>
      </c>
      <c r="K231" s="27">
        <f t="shared" si="44"/>
        <v>6.666666666666667</v>
      </c>
      <c r="L231" s="37">
        <f t="shared" si="40"/>
        <v>-1.8898818593063815</v>
      </c>
      <c r="M231" s="110">
        <f t="shared" si="45"/>
        <v>-11.760912373409578</v>
      </c>
      <c r="N231" s="110">
        <f t="shared" si="41"/>
        <v>0.64716022014388941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939.70636281463067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37.159843350045747</v>
      </c>
      <c r="K232" s="27">
        <f t="shared" si="44"/>
        <v>6.666666666666667</v>
      </c>
      <c r="L232" s="37">
        <f t="shared" si="40"/>
        <v>-1.9207557234553256</v>
      </c>
      <c r="M232" s="110">
        <f t="shared" si="45"/>
        <v>-11.760912373409578</v>
      </c>
      <c r="N232" s="110">
        <f t="shared" si="41"/>
        <v>0.64257589182835573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943.15051413416575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37.191620116501731</v>
      </c>
      <c r="K233" s="27">
        <f t="shared" si="44"/>
        <v>6.666666666666667</v>
      </c>
      <c r="L233" s="37">
        <f t="shared" si="40"/>
        <v>-1.9525324899113095</v>
      </c>
      <c r="M233" s="110">
        <f t="shared" si="45"/>
        <v>-11.760912373409578</v>
      </c>
      <c r="N233" s="110">
        <f t="shared" si="41"/>
        <v>0.63789140578977244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946.69963645867517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37.224244206887072</v>
      </c>
      <c r="K234" s="27">
        <f t="shared" si="44"/>
        <v>6.666666666666667</v>
      </c>
      <c r="L234" s="37">
        <f t="shared" si="40"/>
        <v>-1.9851565802966498</v>
      </c>
      <c r="M234" s="110">
        <f t="shared" si="45"/>
        <v>-11.760912373409578</v>
      </c>
      <c r="N234" s="110">
        <f t="shared" si="41"/>
        <v>0.63311753491409972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950.34894632283886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37.257661950768025</v>
      </c>
      <c r="K235" s="27">
        <f t="shared" si="44"/>
        <v>6.666666666666667</v>
      </c>
      <c r="L235" s="37">
        <f t="shared" si="40"/>
        <v>-2.0185743241776031</v>
      </c>
      <c r="M235" s="110">
        <f t="shared" si="45"/>
        <v>-11.760912373409578</v>
      </c>
      <c r="N235" s="110">
        <f t="shared" si="41"/>
        <v>0.62826456788115792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954.09382341362152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37.291821686686944</v>
      </c>
      <c r="K236" s="27">
        <f t="shared" si="44"/>
        <v>6.666666666666667</v>
      </c>
      <c r="L236" s="37">
        <f t="shared" si="40"/>
        <v>-2.0527340600965225</v>
      </c>
      <c r="M236" s="110">
        <f t="shared" si="45"/>
        <v>-11.760912373409578</v>
      </c>
      <c r="N236" s="110">
        <f t="shared" si="41"/>
        <v>0.62334229265229057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957.92981699170878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37.326673830636373</v>
      </c>
      <c r="K237" s="27">
        <f t="shared" si="44"/>
        <v>6.666666666666667</v>
      </c>
      <c r="L237" s="37">
        <f t="shared" si="40"/>
        <v>-2.0875862040459516</v>
      </c>
      <c r="M237" s="110">
        <f t="shared" si="45"/>
        <v>-11.760912373409578</v>
      </c>
      <c r="N237" s="110">
        <f t="shared" si="41"/>
        <v>0.61835998730901465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961.85264990130042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37.362170916094684</v>
      </c>
      <c r="K238" s="27">
        <f t="shared" si="44"/>
        <v>6.666666666666667</v>
      </c>
      <c r="L238" s="37">
        <f t="shared" si="40"/>
        <v>-2.1230832895042617</v>
      </c>
      <c r="M238" s="110">
        <f t="shared" si="45"/>
        <v>-11.760912373409578</v>
      </c>
      <c r="N238" s="110">
        <f t="shared" si="41"/>
        <v>0.61332641723398673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965.85822049703415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37.398267609576344</v>
      </c>
      <c r="K239" s="27">
        <f t="shared" si="44"/>
        <v>6.666666666666667</v>
      </c>
      <c r="L239" s="37">
        <f t="shared" si="40"/>
        <v>-2.159179982985922</v>
      </c>
      <c r="M239" s="110">
        <f t="shared" si="45"/>
        <v>-11.760912373409578</v>
      </c>
      <c r="N239" s="110">
        <f t="shared" si="41"/>
        <v>0.60824983767455154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969.94260279732794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37.434920705408828</v>
      </c>
      <c r="K240" s="27">
        <f t="shared" si="44"/>
        <v>6.666666666666667</v>
      </c>
      <c r="L240" s="37">
        <f t="shared" si="40"/>
        <v>-2.1958330788184064</v>
      </c>
      <c r="M240" s="110">
        <f t="shared" si="45"/>
        <v>-11.760912373409578</v>
      </c>
      <c r="N240" s="110">
        <f t="shared" si="41"/>
        <v>0.60313800079492763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974.10204514981388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37.472089103158972</v>
      </c>
      <c r="K241" s="27">
        <f t="shared" si="44"/>
        <v>6.666666666666667</v>
      </c>
      <c r="L241" s="37">
        <f t="shared" si="40"/>
        <v>-2.2330014765685497</v>
      </c>
      <c r="M241" s="110">
        <f t="shared" si="45"/>
        <v>-11.760912373409578</v>
      </c>
      <c r="N241" s="110">
        <f t="shared" si="41"/>
        <v>0.59799816639934122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978.33296766859576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37.509733770815217</v>
      </c>
      <c r="K242" s="27">
        <f t="shared" si="44"/>
        <v>6.666666666666667</v>
      </c>
      <c r="L242" s="37">
        <f t="shared" si="40"/>
        <v>-2.2706461442247949</v>
      </c>
      <c r="M242" s="110">
        <f t="shared" si="45"/>
        <v>-11.760912373409578</v>
      </c>
      <c r="N242" s="110">
        <f t="shared" si="41"/>
        <v>0.59283711559010843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982.6319586761897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37.54781769650549</v>
      </c>
      <c r="K243" s="27">
        <f t="shared" si="44"/>
        <v>6.666666666666667</v>
      </c>
      <c r="L243" s="37">
        <f t="shared" si="40"/>
        <v>-2.3087300699150681</v>
      </c>
      <c r="M243" s="110">
        <f t="shared" si="45"/>
        <v>-11.760912373409578</v>
      </c>
      <c r="N243" s="110">
        <f t="shared" si="41"/>
        <v>0.58766116670774282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986.995770356295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37.586305831207177</v>
      </c>
      <c r="K244" s="27">
        <f t="shared" si="44"/>
        <v>6.666666666666667</v>
      </c>
      <c r="L244" s="37">
        <f t="shared" si="40"/>
        <v>-2.3472182046167553</v>
      </c>
      <c r="M244" s="110">
        <f t="shared" si="45"/>
        <v>-11.760912373409578</v>
      </c>
      <c r="N244" s="110">
        <f t="shared" si="41"/>
        <v>0.5824761929815272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991.42131379775958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37.625165024593379</v>
      </c>
      <c r="K245" s="27">
        <f t="shared" si="44"/>
        <v>6.666666666666667</v>
      </c>
      <c r="L245" s="37">
        <f t="shared" si="40"/>
        <v>-2.386077398002957</v>
      </c>
      <c r="M245" s="110">
        <f t="shared" si="45"/>
        <v>-11.760912373409578</v>
      </c>
      <c r="N245" s="110">
        <f t="shared" si="41"/>
        <v>0.57728764139669497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995.90565358581375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37.664363955866854</v>
      </c>
      <c r="K246" s="27">
        <f t="shared" si="44"/>
        <v>6.666666666666667</v>
      </c>
      <c r="L246" s="37">
        <f t="shared" si="40"/>
        <v>-2.4252763292764321</v>
      </c>
      <c r="M246" s="110">
        <f t="shared" si="45"/>
        <v>-11.760912373409578</v>
      </c>
      <c r="N246" s="110">
        <f t="shared" si="41"/>
        <v>0.57210055235671287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1000.4460020741664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37.703873061162092</v>
      </c>
      <c r="K247" s="27">
        <f t="shared" si="44"/>
        <v>6.666666666666667</v>
      </c>
      <c r="L247" s="37">
        <f t="shared" si="40"/>
        <v>-2.4647854345716702</v>
      </c>
      <c r="M247" s="110">
        <f t="shared" si="45"/>
        <v>-11.760912373409578</v>
      </c>
      <c r="N247" s="110">
        <f t="shared" si="41"/>
        <v>0.5669195797854879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1005.0397134511044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37.74366445884975</v>
      </c>
      <c r="K248" s="27">
        <f t="shared" si="44"/>
        <v>6.666666666666667</v>
      </c>
      <c r="L248" s="37">
        <f t="shared" si="40"/>
        <v>-2.5045768322593283</v>
      </c>
      <c r="M248" s="110">
        <f t="shared" si="45"/>
        <v>-11.760912373409578</v>
      </c>
      <c r="N248" s="110">
        <f t="shared" si="41"/>
        <v>0.56174901137414668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1009.6842776943549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37.783711873857335</v>
      </c>
      <c r="K249" s="27">
        <f t="shared" si="44"/>
        <v>6.666666666666667</v>
      </c>
      <c r="L249" s="37">
        <f t="shared" si="40"/>
        <v>-2.5446242472669134</v>
      </c>
      <c r="M249" s="110">
        <f t="shared" si="45"/>
        <v>-11.760912373409578</v>
      </c>
      <c r="N249" s="110">
        <f t="shared" si="41"/>
        <v>0.55659278873018381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1014.377314493156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37.823990561924134</v>
      </c>
      <c r="K250" s="27">
        <f t="shared" si="44"/>
        <v>6.666666666666667</v>
      </c>
      <c r="L250" s="37">
        <f t="shared" si="40"/>
        <v>-2.5849029353337123</v>
      </c>
      <c r="M250" s="110">
        <f t="shared" si="45"/>
        <v>-11.760912373409578</v>
      </c>
      <c r="N250" s="110">
        <f t="shared" si="41"/>
        <v>0.55145452723359722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1019.116567201648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37.864477234536878</v>
      </c>
      <c r="K251" s="27">
        <f t="shared" si="44"/>
        <v>6.666666666666667</v>
      </c>
      <c r="L251" s="37">
        <f t="shared" si="40"/>
        <v>-2.625389607946456</v>
      </c>
      <c r="M251" s="110">
        <f t="shared" si="45"/>
        <v>-11.760912373409578</v>
      </c>
      <c r="N251" s="110">
        <f t="shared" si="41"/>
        <v>0.54633753544529307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1023.8998968752314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37.905149985143872</v>
      </c>
      <c r="K252" s="27">
        <f t="shared" si="44"/>
        <v>6.666666666666667</v>
      </c>
      <c r="L252" s="37">
        <f t="shared" si="40"/>
        <v>-2.6660623585534502</v>
      </c>
      <c r="M252" s="110">
        <f t="shared" si="45"/>
        <v>-11.760912373409578</v>
      </c>
      <c r="N252" s="110">
        <f t="shared" si="41"/>
        <v>0.54124483394802059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1028.7252764307775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37.945988217116877</v>
      </c>
      <c r="K253" s="27">
        <f t="shared" si="44"/>
        <v>6.666666666666667</v>
      </c>
      <c r="L253" s="37">
        <f t="shared" si="40"/>
        <v>-2.7069005905264554</v>
      </c>
      <c r="M253" s="110">
        <f t="shared" si="45"/>
        <v>-11.760912373409578</v>
      </c>
      <c r="N253" s="110">
        <f t="shared" si="41"/>
        <v>0.53617917352995881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1033.5907849623845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37.986972573820744</v>
      </c>
      <c r="K254" s="27">
        <f t="shared" si="44"/>
        <v>6.666666666666667</v>
      </c>
      <c r="L254" s="37">
        <f t="shared" si="40"/>
        <v>-2.7478849472303217</v>
      </c>
      <c r="M254" s="110">
        <f t="shared" si="45"/>
        <v>-11.760912373409578</v>
      </c>
      <c r="N254" s="110">
        <f t="shared" si="41"/>
        <v>0.53114305264623962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1038.4946022365755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38.028084871058141</v>
      </c>
      <c r="K255" s="27">
        <f t="shared" si="44"/>
        <v>6.666666666666667</v>
      </c>
      <c r="L255" s="37">
        <f t="shared" ref="L255:L268" si="46">F255-J255+M255</f>
        <v>-2.7889972444677191</v>
      </c>
      <c r="M255" s="110">
        <f t="shared" si="45"/>
        <v>-11.760912373409578</v>
      </c>
      <c r="N255" s="110">
        <f t="shared" ref="N255:N268" si="47">10^(L255/10)</f>
        <v>0.52613873411475121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1043.4350033842652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38.069308032079235</v>
      </c>
      <c r="K256" s="27">
        <f t="shared" si="44"/>
        <v>6.666666666666667</v>
      </c>
      <c r="L256" s="37">
        <f t="shared" si="46"/>
        <v>-2.8302204054888129</v>
      </c>
      <c r="M256" s="110">
        <f t="shared" si="45"/>
        <v>-11.760912373409578</v>
      </c>
      <c r="N256" s="110">
        <f t="shared" si="47"/>
        <v>0.52116826101995206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1048.4103538013621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38.11062602528132</v>
      </c>
      <c r="K257" s="27">
        <f t="shared" si="44"/>
        <v>6.666666666666667</v>
      </c>
      <c r="L257" s="37">
        <f t="shared" si="46"/>
        <v>-2.8715383986908982</v>
      </c>
      <c r="M257" s="110">
        <f t="shared" si="45"/>
        <v>-11.760912373409578</v>
      </c>
      <c r="N257" s="110">
        <f t="shared" si="47"/>
        <v>0.51623347181271251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1053.4191042653347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38.152023804670392</v>
      </c>
      <c r="K258" s="27">
        <f t="shared" si="44"/>
        <v>6.666666666666667</v>
      </c>
      <c r="L258" s="37">
        <f t="shared" si="46"/>
        <v>-2.9129361780799705</v>
      </c>
      <c r="M258" s="110">
        <f t="shared" si="45"/>
        <v>-11.760912373409578</v>
      </c>
      <c r="N258" s="110">
        <f t="shared" si="47"/>
        <v>0.51133601460569211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1058.4597862713763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38.193487253113396</v>
      </c>
      <c r="K259" s="27">
        <f t="shared" si="44"/>
        <v>6.666666666666667</v>
      </c>
      <c r="L259" s="37">
        <f t="shared" si="46"/>
        <v>-2.9543996265229744</v>
      </c>
      <c r="M259" s="110">
        <f t="shared" si="45"/>
        <v>-11.760912373409578</v>
      </c>
      <c r="N259" s="110">
        <f t="shared" si="47"/>
        <v>0.50647736067292803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1063.5310075887965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38.235003128374402</v>
      </c>
      <c r="K260" s="27">
        <f t="shared" si="44"/>
        <v>6.666666666666667</v>
      </c>
      <c r="L260" s="37">
        <f t="shared" si="46"/>
        <v>-2.9959155017839798</v>
      </c>
      <c r="M260" s="110">
        <f t="shared" si="45"/>
        <v>-11.760912373409578</v>
      </c>
      <c r="N260" s="110">
        <f t="shared" si="47"/>
        <v>0.50165881716956662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1068.6314480358612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38.276559011900829</v>
      </c>
      <c r="K261" s="27">
        <f t="shared" si="44"/>
        <v>6.666666666666667</v>
      </c>
      <c r="L261" s="37">
        <f t="shared" si="46"/>
        <v>-3.0374713853104076</v>
      </c>
      <c r="M261" s="110">
        <f t="shared" si="45"/>
        <v>-11.760912373409578</v>
      </c>
      <c r="N261" s="110">
        <f t="shared" si="47"/>
        <v>0.49688153909311161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1073.7598554694187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38.318143260303408</v>
      </c>
      <c r="K262" s="27">
        <f t="shared" si="44"/>
        <v>6.666666666666667</v>
      </c>
      <c r="L262" s="37">
        <f t="shared" si="46"/>
        <v>-3.0790556337129864</v>
      </c>
      <c r="M262" s="110">
        <f t="shared" si="45"/>
        <v>-11.760912373409578</v>
      </c>
      <c r="N262" s="110">
        <f t="shared" si="47"/>
        <v>0.49214654051176432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1078.9150419841719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38.359744959457494</v>
      </c>
      <c r="K263" s="27">
        <f t="shared" si="44"/>
        <v>6.666666666666667</v>
      </c>
      <c r="L263" s="37">
        <f t="shared" si="46"/>
        <v>-3.1206573328670721</v>
      </c>
      <c r="M263" s="110">
        <f t="shared" si="45"/>
        <v>-11.760912373409578</v>
      </c>
      <c r="N263" s="110">
        <f t="shared" si="47"/>
        <v>0.48745470508831878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1084.0958803153592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38.401353881140359</v>
      </c>
      <c r="K264" s="27">
        <f t="shared" si="44"/>
        <v>6.666666666666667</v>
      </c>
      <c r="L264" s="37">
        <f t="shared" si="46"/>
        <v>-3.1622662545499374</v>
      </c>
      <c r="M264" s="110">
        <f t="shared" si="45"/>
        <v>-11.760912373409578</v>
      </c>
      <c r="N264" s="110">
        <f t="shared" si="47"/>
        <v>0.48280679593014336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1089.3013004377831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38.442960442110682</v>
      </c>
      <c r="K265" s="27">
        <f t="shared" si="44"/>
        <v>6.666666666666667</v>
      </c>
      <c r="L265" s="37">
        <f t="shared" si="46"/>
        <v>-3.2038728155202598</v>
      </c>
      <c r="M265" s="110">
        <f t="shared" si="45"/>
        <v>-11.760912373409578</v>
      </c>
      <c r="N265" s="110">
        <f t="shared" si="47"/>
        <v>0.4782034647969427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1094.5302863535719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38.48455566552996</v>
      </c>
      <c r="K266" s="27">
        <f t="shared" si="44"/>
        <v>6.666666666666667</v>
      </c>
      <c r="L266" s="37">
        <f t="shared" si="46"/>
        <v>-3.2454680389395385</v>
      </c>
      <c r="M266" s="110">
        <f t="shared" si="45"/>
        <v>-11.760912373409578</v>
      </c>
      <c r="N266" s="110">
        <f t="shared" si="47"/>
        <v>0.47364526069863161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1099.7818730606873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38.52613114462234</v>
      </c>
      <c r="K267" s="27">
        <f t="shared" si="44"/>
        <v>6.666666666666667</v>
      </c>
      <c r="L267" s="37">
        <f t="shared" si="46"/>
        <v>-3.2870435180319184</v>
      </c>
      <c r="M267" s="110">
        <f t="shared" si="45"/>
        <v>-11.760912373409578</v>
      </c>
      <c r="N267" s="110">
        <f t="shared" si="47"/>
        <v>0.46913263791569315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1105.0551436939918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38.56767900846728</v>
      </c>
      <c r="K268" s="40">
        <f t="shared" si="44"/>
        <v>6.666666666666667</v>
      </c>
      <c r="L268" s="41">
        <f t="shared" si="46"/>
        <v>-3.3285913818768584</v>
      </c>
      <c r="M268" s="110">
        <f t="shared" si="45"/>
        <v>-11.760912373409578</v>
      </c>
      <c r="N268" s="110">
        <f t="shared" si="47"/>
        <v>0.46466596347410605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20.773970615027881</v>
      </c>
    </row>
  </sheetData>
  <mergeCells count="32">
    <mergeCell ref="I87:L87"/>
    <mergeCell ref="O5:O6"/>
    <mergeCell ref="A61:A85"/>
    <mergeCell ref="A5:A6"/>
    <mergeCell ref="B5:B6"/>
    <mergeCell ref="C5:C6"/>
    <mergeCell ref="D5:D6"/>
    <mergeCell ref="B54:F54"/>
    <mergeCell ref="P5:P6"/>
    <mergeCell ref="Q5:R5"/>
    <mergeCell ref="A46:G46"/>
    <mergeCell ref="B48:B49"/>
    <mergeCell ref="G5:G6"/>
    <mergeCell ref="H5:H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rowBreaks count="1" manualBreakCount="1">
    <brk id="9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C222A-44F8-42EE-A71C-64A22DD6E6EB}">
  <sheetPr codeName="Sheet10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1.7109375" bestFit="1" customWidth="1"/>
    <col min="18" max="18" width="13.28515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152</v>
      </c>
      <c r="B2" s="29" t="s">
        <v>119</v>
      </c>
      <c r="C2" s="29">
        <f>NSAs!B10</f>
        <v>258523.07</v>
      </c>
      <c r="D2" s="30">
        <f>NSAs!C10</f>
        <v>4256381.9000000004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95" t="s">
        <v>125</v>
      </c>
      <c r="H5" s="189" t="str">
        <f>CONCATENATE("Sound Level @ ", A2, " (dBA)")</f>
        <v>Sound Level @ NSA 8 (dBA)</v>
      </c>
      <c r="O5" s="163" t="s">
        <v>0</v>
      </c>
      <c r="P5" s="165" t="s">
        <v>1</v>
      </c>
      <c r="Q5" s="165" t="s">
        <v>2</v>
      </c>
      <c r="R5" s="166"/>
      <c r="V5" s="143" t="str">
        <f>INDEX(A7:A45,MATCH(W5,H7:H45,0))</f>
        <v>A-30</v>
      </c>
      <c r="W5" s="144">
        <f>MAX(H7:H45)</f>
        <v>34.983661995966372</v>
      </c>
    </row>
    <row r="6" spans="1:23" ht="15.75" thickBot="1" x14ac:dyDescent="0.3">
      <c r="A6" s="194"/>
      <c r="B6" s="181"/>
      <c r="C6" s="181"/>
      <c r="D6" s="181"/>
      <c r="E6" s="181"/>
      <c r="F6" s="181"/>
      <c r="G6" s="196"/>
      <c r="H6" s="190"/>
      <c r="O6" s="164"/>
      <c r="P6" s="168"/>
      <c r="Q6" s="12" t="s">
        <v>3</v>
      </c>
      <c r="R6" s="13" t="s">
        <v>4</v>
      </c>
      <c r="V6" s="145" t="str">
        <f>INDEX(A7:A45,MATCH(W6,H7:H45,0))</f>
        <v>A-33</v>
      </c>
      <c r="W6" s="146">
        <f>LARGE(H7:H45,2)</f>
        <v>30.975176028030162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6562.0531486186273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54.040794871681214</v>
      </c>
      <c r="H7" s="36">
        <f>C7-G7</f>
        <v>14.969505084958598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31.401508269226969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5887.162528298184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53.098120512977594</v>
      </c>
      <c r="H8" s="37">
        <f t="shared" ref="H8:H44" si="2">C8-G8</f>
        <v>15.912179443662218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39.013772249789838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4374.9385552826561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50.519439157273723</v>
      </c>
      <c r="H9" s="37">
        <f t="shared" si="2"/>
        <v>18.490860799366089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70.64575647827354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3488.9853234714678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48.553982851566062</v>
      </c>
      <c r="H10" s="37">
        <f t="shared" si="2"/>
        <v>20.456317105073751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111.07893585109883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3168.1381866955194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47.716082324576959</v>
      </c>
      <c r="H11" s="37">
        <f t="shared" si="2"/>
        <v>21.294217632062853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134.71680153753638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2850.9015442309965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46.799644384522992</v>
      </c>
      <c r="H12" s="37">
        <f t="shared" si="2"/>
        <v>22.210655572116821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166.36637632226274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4229.8362892194573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50.226471176983139</v>
      </c>
      <c r="H13" s="37">
        <f t="shared" si="2"/>
        <v>18.783828779656673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75.575821736995451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3947.0777359457488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49.625513594339672</v>
      </c>
      <c r="H14" s="37">
        <f t="shared" si="2"/>
        <v>19.38478636230014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86.791788171407816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3321.1126777933946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48.125672209430903</v>
      </c>
      <c r="H15" s="37">
        <f t="shared" si="2"/>
        <v>20.88462774720891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122.59218190546272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3000.7076750158813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47.244473781797787</v>
      </c>
      <c r="H16" s="37">
        <f t="shared" si="2"/>
        <v>21.765826174842026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150.16980522917041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2673.7619527548031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46.242454780980012</v>
      </c>
      <c r="H17" s="37">
        <f t="shared" si="2"/>
        <v>22.767845175659801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189.14049337605951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2430.5709561743129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45.414166080934116</v>
      </c>
      <c r="H18" s="37">
        <f t="shared" si="2"/>
        <v>23.596133875705696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228.88292114709262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2133.0576543776156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44.280051882918855</v>
      </c>
      <c r="H19" s="37">
        <f t="shared" si="2"/>
        <v>24.730248073720958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297.18357813746627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1925.3413603824224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43.390154809745525</v>
      </c>
      <c r="H20" s="37">
        <f t="shared" si="2"/>
        <v>25.620145146894288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364.76613768314752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1720.8961835043001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42.415093428734068</v>
      </c>
      <c r="H21" s="37">
        <f t="shared" si="2"/>
        <v>26.595206527905745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456.58396244850701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4003.1348372493248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49.748004373109374</v>
      </c>
      <c r="H22" s="37">
        <f t="shared" si="2"/>
        <v>19.262295583530438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84.378064349392275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3563.1744533490983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48.736741719386991</v>
      </c>
      <c r="H23" s="37">
        <f t="shared" si="2"/>
        <v>20.273558237252821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106.50152431931818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3221.7116515601624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47.861733355182423</v>
      </c>
      <c r="H24" s="37">
        <f t="shared" si="2"/>
        <v>21.148566601457389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130.27367363469969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2836.589472059421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46.755929733751174</v>
      </c>
      <c r="H25" s="37">
        <f t="shared" si="2"/>
        <v>22.254370222888639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168.04942169864384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2529.9473478511272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45.762229658491393</v>
      </c>
      <c r="H26" s="37">
        <f t="shared" si="2"/>
        <v>23.24807029814842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211.25501612787923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2231.4718436490957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44.671828227071416</v>
      </c>
      <c r="H27" s="37">
        <f t="shared" si="2"/>
        <v>24.338471729568397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271.54835294433946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1952.940980674902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43.51378237569547</v>
      </c>
      <c r="H28" s="37">
        <f t="shared" si="2"/>
        <v>25.496517580944342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354.52899380578913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1688.8154904843818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42.251644076776415</v>
      </c>
      <c r="H29" s="37">
        <f t="shared" si="2"/>
        <v>26.758655879863397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474.09523240089618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1424.9186433614068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40.775801374639904</v>
      </c>
      <c r="H30" s="37">
        <f t="shared" si="2"/>
        <v>28.234498581999908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665.96262763747143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3324.8401798130562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48.135415484851919</v>
      </c>
      <c r="H31" s="37">
        <f t="shared" si="2"/>
        <v>20.874884471787894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122.31745805172505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2911.2935874623149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46.981720075699094</v>
      </c>
      <c r="H32" s="37">
        <f t="shared" si="2"/>
        <v>22.028579880940718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159.53573888474344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2427.4684908355289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45.403072027254233</v>
      </c>
      <c r="H33" s="37">
        <f t="shared" si="2"/>
        <v>23.60722792938558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229.46835005001861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1525.6422789434864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41.36905430943014</v>
      </c>
      <c r="H34" s="37">
        <f t="shared" si="2"/>
        <v>27.641245647209672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580.93101676751382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1303.4583452108091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40.00194313840845</v>
      </c>
      <c r="H35" s="37">
        <f t="shared" si="2"/>
        <v>29.008356818231363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795.85817526412825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655.13665360710195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34.02663796067344</v>
      </c>
      <c r="H36" s="37">
        <f t="shared" si="2"/>
        <v>34.983661995966372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3150.4036328562047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2495.8179415173695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45.644258047466487</v>
      </c>
      <c r="H37" s="37">
        <f t="shared" si="2"/>
        <v>23.366041909173326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217.07219156410815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1168.3050582788926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39.051125140270067</v>
      </c>
      <c r="H38" s="37">
        <f t="shared" si="2"/>
        <v>29.959174816369746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990.64369920597414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1039.3365408754294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38.03512392860965</v>
      </c>
      <c r="H39" s="37">
        <f t="shared" si="2"/>
        <v>30.975176028030162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1251.7500078745375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6305.0802770145729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53.693812408641982</v>
      </c>
      <c r="H40" s="37">
        <f t="shared" si="2"/>
        <v>12.306187591358018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17.006649420204063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4256.4769897298129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50.281005799274112</v>
      </c>
      <c r="H41" s="37">
        <f t="shared" si="2"/>
        <v>15.718994200725888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37.316372536682763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3357.2769009422045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48.219743247908404</v>
      </c>
      <c r="H42" s="37">
        <f t="shared" si="2"/>
        <v>17.780256752091596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59.982653656458034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3625.4515381396041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48.887242084678469</v>
      </c>
      <c r="H43" s="37">
        <f t="shared" si="2"/>
        <v>17.112757915321531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51.437019017708195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977.86625614111108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37.505589198168295</v>
      </c>
      <c r="H44" s="37">
        <f t="shared" si="2"/>
        <v>16.494410801831705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44.610909779442537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21.392354511452815</v>
      </c>
      <c r="O45" s="108"/>
      <c r="P45" s="108"/>
      <c r="Q45" s="109"/>
      <c r="R45" s="109"/>
      <c r="U45">
        <f t="shared" ref="U45" si="4">10^(H45/10)</f>
        <v>137.79563203411305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41.084849307686326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41.084849307686326</v>
      </c>
      <c r="D51" s="77">
        <f>10*LOG10(SUM(U7:U44))</f>
        <v>41.037981339913678</v>
      </c>
      <c r="E51" s="77">
        <f>P85</f>
        <v>41.067333038185545</v>
      </c>
      <c r="F51" s="78">
        <f>S85</f>
        <v>47.454488383681891</v>
      </c>
    </row>
    <row r="52" spans="1:19" ht="14.45" customHeight="1" thickBot="1" x14ac:dyDescent="0.3">
      <c r="B52" s="72" t="s">
        <v>141</v>
      </c>
      <c r="C52" s="79">
        <f>10*LOG10(10^(C50/10)+10^(C51/10))</f>
        <v>43.586510753994943</v>
      </c>
      <c r="D52" s="79">
        <f>10*LOG10(10^(D50/10)+10^(D51/10))</f>
        <v>41.8217841000424</v>
      </c>
      <c r="E52" s="79">
        <f>J85</f>
        <v>43.005501893571193</v>
      </c>
      <c r="F52" s="80">
        <f>M85</f>
        <v>48.531959988093476</v>
      </c>
    </row>
    <row r="53" spans="1:19" ht="16.149999999999999" customHeight="1" thickBot="1" x14ac:dyDescent="0.3">
      <c r="B53" s="74" t="s">
        <v>145</v>
      </c>
      <c r="C53" s="81">
        <f>C52-C50</f>
        <v>3.5865107539949435</v>
      </c>
      <c r="D53" s="81">
        <f>D52-D50</f>
        <v>7.8217841000424002</v>
      </c>
      <c r="E53" s="81">
        <f>E52-E50</f>
        <v>4.4370308235998195</v>
      </c>
      <c r="F53" s="82">
        <f>F52-F50</f>
        <v>6.5813880582806519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8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41.8217841000424</v>
      </c>
      <c r="J61" s="62">
        <f>10^(I61/10)</f>
        <v>15211.723053900991</v>
      </c>
      <c r="K61" s="63"/>
      <c r="L61" s="152">
        <f>I61+10</f>
        <v>51.8217841000424</v>
      </c>
      <c r="M61" s="62">
        <f>10^(L61/10)</f>
        <v>152117.23053901008</v>
      </c>
      <c r="N61" s="62"/>
      <c r="O61" s="62">
        <f>D51</f>
        <v>41.037981339913678</v>
      </c>
      <c r="P61" s="62">
        <f>10^(O61/10)</f>
        <v>12699.8366223914</v>
      </c>
      <c r="Q61" s="62"/>
      <c r="R61" s="62">
        <f>O61+10</f>
        <v>51.037981339913678</v>
      </c>
      <c r="S61" s="63">
        <f>10^(R61/10)</f>
        <v>126998.36622391392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41.8217841000424</v>
      </c>
      <c r="J62" s="26">
        <f t="shared" ref="J62:J84" si="9">10^(I62/10)</f>
        <v>15211.723053900991</v>
      </c>
      <c r="K62" s="64"/>
      <c r="L62" s="155">
        <f t="shared" ref="L62:L67" si="10">I62+10</f>
        <v>51.8217841000424</v>
      </c>
      <c r="M62" s="26">
        <f t="shared" ref="M62:M84" si="11">10^(L62/10)</f>
        <v>152117.23053901008</v>
      </c>
      <c r="N62" s="26"/>
      <c r="O62" s="26">
        <f>O61</f>
        <v>41.037981339913678</v>
      </c>
      <c r="P62" s="26">
        <f t="shared" ref="P62:P84" si="12">10^(O62/10)</f>
        <v>12699.8366223914</v>
      </c>
      <c r="Q62" s="26"/>
      <c r="R62" s="26">
        <f t="shared" ref="R62:R67" si="13">O62+10</f>
        <v>51.037981339913678</v>
      </c>
      <c r="S62" s="64">
        <f t="shared" ref="S62:S84" si="14">10^(R62/10)</f>
        <v>126998.36622391392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41.8217841000424</v>
      </c>
      <c r="J63" s="26">
        <f t="shared" si="9"/>
        <v>15211.723053900991</v>
      </c>
      <c r="K63" s="64"/>
      <c r="L63" s="155">
        <f t="shared" si="10"/>
        <v>51.8217841000424</v>
      </c>
      <c r="M63" s="26">
        <f t="shared" si="11"/>
        <v>152117.23053901008</v>
      </c>
      <c r="N63" s="26"/>
      <c r="O63" s="26">
        <f t="shared" ref="O63:O84" si="16">O62</f>
        <v>41.037981339913678</v>
      </c>
      <c r="P63" s="26">
        <f t="shared" si="12"/>
        <v>12699.8366223914</v>
      </c>
      <c r="Q63" s="26"/>
      <c r="R63" s="26">
        <f t="shared" si="13"/>
        <v>51.037981339913678</v>
      </c>
      <c r="S63" s="64">
        <f t="shared" si="14"/>
        <v>126998.36622391392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41.8217841000424</v>
      </c>
      <c r="J64" s="26">
        <f t="shared" si="9"/>
        <v>15211.723053900991</v>
      </c>
      <c r="K64" s="64"/>
      <c r="L64" s="155">
        <f t="shared" si="10"/>
        <v>51.8217841000424</v>
      </c>
      <c r="M64" s="26">
        <f t="shared" si="11"/>
        <v>152117.23053901008</v>
      </c>
      <c r="N64" s="26"/>
      <c r="O64" s="26">
        <f t="shared" si="16"/>
        <v>41.037981339913678</v>
      </c>
      <c r="P64" s="26">
        <f t="shared" si="12"/>
        <v>12699.8366223914</v>
      </c>
      <c r="Q64" s="26"/>
      <c r="R64" s="26">
        <f t="shared" si="13"/>
        <v>51.037981339913678</v>
      </c>
      <c r="S64" s="64">
        <f t="shared" si="14"/>
        <v>126998.36622391392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41.8217841000424</v>
      </c>
      <c r="J65" s="26">
        <f t="shared" si="9"/>
        <v>15211.723053900991</v>
      </c>
      <c r="K65" s="64"/>
      <c r="L65" s="155">
        <f t="shared" si="10"/>
        <v>51.8217841000424</v>
      </c>
      <c r="M65" s="26">
        <f t="shared" si="11"/>
        <v>152117.23053901008</v>
      </c>
      <c r="N65" s="26"/>
      <c r="O65" s="26">
        <f t="shared" si="16"/>
        <v>41.037981339913678</v>
      </c>
      <c r="P65" s="26">
        <f t="shared" si="12"/>
        <v>12699.8366223914</v>
      </c>
      <c r="Q65" s="26"/>
      <c r="R65" s="26">
        <f t="shared" si="13"/>
        <v>51.037981339913678</v>
      </c>
      <c r="S65" s="64">
        <f t="shared" si="14"/>
        <v>126998.36622391392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41.8217841000424</v>
      </c>
      <c r="J66" s="26">
        <f t="shared" si="9"/>
        <v>15211.723053900991</v>
      </c>
      <c r="K66" s="64"/>
      <c r="L66" s="155">
        <f t="shared" si="10"/>
        <v>51.8217841000424</v>
      </c>
      <c r="M66" s="26">
        <f t="shared" si="11"/>
        <v>152117.23053901008</v>
      </c>
      <c r="N66" s="26"/>
      <c r="O66" s="26">
        <f t="shared" si="16"/>
        <v>41.037981339913678</v>
      </c>
      <c r="P66" s="26">
        <f t="shared" si="12"/>
        <v>12699.8366223914</v>
      </c>
      <c r="Q66" s="26"/>
      <c r="R66" s="26">
        <f t="shared" si="13"/>
        <v>51.037981339913678</v>
      </c>
      <c r="S66" s="64">
        <f t="shared" si="14"/>
        <v>126998.36622391392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41.8217841000424</v>
      </c>
      <c r="J67" s="26">
        <f t="shared" si="9"/>
        <v>15211.723053900991</v>
      </c>
      <c r="K67" s="64"/>
      <c r="L67" s="155">
        <f t="shared" si="10"/>
        <v>51.8217841000424</v>
      </c>
      <c r="M67" s="26">
        <f t="shared" si="11"/>
        <v>152117.23053901008</v>
      </c>
      <c r="N67" s="26"/>
      <c r="O67" s="26">
        <f t="shared" si="16"/>
        <v>41.037981339913678</v>
      </c>
      <c r="P67" s="26">
        <f t="shared" si="12"/>
        <v>12699.8366223914</v>
      </c>
      <c r="Q67" s="26"/>
      <c r="R67" s="26">
        <f t="shared" si="13"/>
        <v>51.037981339913678</v>
      </c>
      <c r="S67" s="64">
        <f t="shared" si="14"/>
        <v>126998.36622391392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43.586510753994943</v>
      </c>
      <c r="J68" s="26">
        <f t="shared" si="9"/>
        <v>22837.632254425531</v>
      </c>
      <c r="K68" s="64"/>
      <c r="L68" s="155">
        <f>I68</f>
        <v>43.586510753994943</v>
      </c>
      <c r="M68" s="26">
        <f t="shared" si="11"/>
        <v>22837.632254425531</v>
      </c>
      <c r="N68" s="26"/>
      <c r="O68" s="26">
        <f>H46</f>
        <v>41.084849307686326</v>
      </c>
      <c r="P68" s="26">
        <f t="shared" si="12"/>
        <v>12837.632254425511</v>
      </c>
      <c r="Q68" s="26"/>
      <c r="R68" s="26">
        <f>O68</f>
        <v>41.084849307686326</v>
      </c>
      <c r="S68" s="64">
        <f t="shared" si="14"/>
        <v>12837.632254425511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43.586510753994943</v>
      </c>
      <c r="J69" s="26">
        <f t="shared" si="9"/>
        <v>22837.632254425531</v>
      </c>
      <c r="K69" s="64"/>
      <c r="L69" s="155">
        <f t="shared" ref="L69:L82" si="19">I69</f>
        <v>43.586510753994943</v>
      </c>
      <c r="M69" s="26">
        <f t="shared" si="11"/>
        <v>22837.632254425531</v>
      </c>
      <c r="N69" s="26"/>
      <c r="O69" s="26">
        <f t="shared" si="16"/>
        <v>41.084849307686326</v>
      </c>
      <c r="P69" s="26">
        <f t="shared" si="12"/>
        <v>12837.632254425511</v>
      </c>
      <c r="Q69" s="26"/>
      <c r="R69" s="26">
        <f t="shared" ref="R69:R82" si="20">O69</f>
        <v>41.084849307686326</v>
      </c>
      <c r="S69" s="64">
        <f t="shared" si="14"/>
        <v>12837.632254425511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43.586510753994943</v>
      </c>
      <c r="J70" s="26">
        <f t="shared" si="9"/>
        <v>22837.632254425531</v>
      </c>
      <c r="K70" s="64"/>
      <c r="L70" s="155">
        <f t="shared" si="19"/>
        <v>43.586510753994943</v>
      </c>
      <c r="M70" s="26">
        <f t="shared" si="11"/>
        <v>22837.632254425531</v>
      </c>
      <c r="N70" s="26"/>
      <c r="O70" s="26">
        <f t="shared" si="16"/>
        <v>41.084849307686326</v>
      </c>
      <c r="P70" s="26">
        <f t="shared" si="12"/>
        <v>12837.632254425511</v>
      </c>
      <c r="Q70" s="26"/>
      <c r="R70" s="26">
        <f t="shared" si="20"/>
        <v>41.084849307686326</v>
      </c>
      <c r="S70" s="64">
        <f t="shared" si="14"/>
        <v>12837.632254425511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43.586510753994943</v>
      </c>
      <c r="J71" s="26">
        <f t="shared" si="9"/>
        <v>22837.632254425531</v>
      </c>
      <c r="K71" s="64"/>
      <c r="L71" s="155">
        <f t="shared" si="19"/>
        <v>43.586510753994943</v>
      </c>
      <c r="M71" s="26">
        <f t="shared" si="11"/>
        <v>22837.632254425531</v>
      </c>
      <c r="N71" s="26"/>
      <c r="O71" s="26">
        <f t="shared" si="16"/>
        <v>41.084849307686326</v>
      </c>
      <c r="P71" s="26">
        <f t="shared" si="12"/>
        <v>12837.632254425511</v>
      </c>
      <c r="Q71" s="26"/>
      <c r="R71" s="26">
        <f t="shared" si="20"/>
        <v>41.084849307686326</v>
      </c>
      <c r="S71" s="64">
        <f t="shared" si="14"/>
        <v>12837.632254425511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43.586510753994943</v>
      </c>
      <c r="J72" s="26">
        <f t="shared" si="9"/>
        <v>22837.632254425531</v>
      </c>
      <c r="K72" s="64"/>
      <c r="L72" s="155">
        <f t="shared" si="19"/>
        <v>43.586510753994943</v>
      </c>
      <c r="M72" s="26">
        <f t="shared" si="11"/>
        <v>22837.632254425531</v>
      </c>
      <c r="N72" s="26"/>
      <c r="O72" s="26">
        <f t="shared" si="16"/>
        <v>41.084849307686326</v>
      </c>
      <c r="P72" s="26">
        <f t="shared" si="12"/>
        <v>12837.632254425511</v>
      </c>
      <c r="Q72" s="26"/>
      <c r="R72" s="26">
        <f t="shared" si="20"/>
        <v>41.084849307686326</v>
      </c>
      <c r="S72" s="64">
        <f t="shared" si="14"/>
        <v>12837.632254425511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43.586510753994943</v>
      </c>
      <c r="J73" s="26">
        <f t="shared" si="9"/>
        <v>22837.632254425531</v>
      </c>
      <c r="K73" s="64"/>
      <c r="L73" s="155">
        <f t="shared" si="19"/>
        <v>43.586510753994943</v>
      </c>
      <c r="M73" s="26">
        <f t="shared" si="11"/>
        <v>22837.632254425531</v>
      </c>
      <c r="N73" s="26"/>
      <c r="O73" s="26">
        <f t="shared" si="16"/>
        <v>41.084849307686326</v>
      </c>
      <c r="P73" s="26">
        <f t="shared" si="12"/>
        <v>12837.632254425511</v>
      </c>
      <c r="Q73" s="26"/>
      <c r="R73" s="26">
        <f t="shared" si="20"/>
        <v>41.084849307686326</v>
      </c>
      <c r="S73" s="64">
        <f t="shared" si="14"/>
        <v>12837.632254425511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43.586510753994943</v>
      </c>
      <c r="J74" s="26">
        <f t="shared" si="9"/>
        <v>22837.632254425531</v>
      </c>
      <c r="K74" s="64"/>
      <c r="L74" s="155">
        <f t="shared" si="19"/>
        <v>43.586510753994943</v>
      </c>
      <c r="M74" s="26">
        <f t="shared" si="11"/>
        <v>22837.632254425531</v>
      </c>
      <c r="N74" s="26"/>
      <c r="O74" s="26">
        <f t="shared" si="16"/>
        <v>41.084849307686326</v>
      </c>
      <c r="P74" s="26">
        <f t="shared" si="12"/>
        <v>12837.632254425511</v>
      </c>
      <c r="Q74" s="26"/>
      <c r="R74" s="26">
        <f t="shared" si="20"/>
        <v>41.084849307686326</v>
      </c>
      <c r="S74" s="64">
        <f t="shared" si="14"/>
        <v>12837.632254425511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43.586510753994943</v>
      </c>
      <c r="J75" s="26">
        <f t="shared" si="9"/>
        <v>22837.632254425531</v>
      </c>
      <c r="K75" s="64"/>
      <c r="L75" s="155">
        <f t="shared" si="19"/>
        <v>43.586510753994943</v>
      </c>
      <c r="M75" s="26">
        <f t="shared" si="11"/>
        <v>22837.632254425531</v>
      </c>
      <c r="N75" s="26"/>
      <c r="O75" s="26">
        <f t="shared" si="16"/>
        <v>41.084849307686326</v>
      </c>
      <c r="P75" s="26">
        <f t="shared" si="12"/>
        <v>12837.632254425511</v>
      </c>
      <c r="Q75" s="26"/>
      <c r="R75" s="26">
        <f t="shared" si="20"/>
        <v>41.084849307686326</v>
      </c>
      <c r="S75" s="64">
        <f t="shared" si="14"/>
        <v>12837.632254425511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43.586510753994943</v>
      </c>
      <c r="J76" s="26">
        <f t="shared" si="9"/>
        <v>22837.632254425531</v>
      </c>
      <c r="K76" s="64"/>
      <c r="L76" s="155">
        <f t="shared" si="19"/>
        <v>43.586510753994943</v>
      </c>
      <c r="M76" s="26">
        <f t="shared" si="11"/>
        <v>22837.632254425531</v>
      </c>
      <c r="N76" s="26"/>
      <c r="O76" s="26">
        <f t="shared" si="16"/>
        <v>41.084849307686326</v>
      </c>
      <c r="P76" s="26">
        <f t="shared" si="12"/>
        <v>12837.632254425511</v>
      </c>
      <c r="Q76" s="26"/>
      <c r="R76" s="26">
        <f t="shared" si="20"/>
        <v>41.084849307686326</v>
      </c>
      <c r="S76" s="64">
        <f t="shared" si="14"/>
        <v>12837.632254425511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43.586510753994943</v>
      </c>
      <c r="J77" s="26">
        <f t="shared" si="9"/>
        <v>22837.632254425531</v>
      </c>
      <c r="K77" s="64"/>
      <c r="L77" s="155">
        <f t="shared" si="19"/>
        <v>43.586510753994943</v>
      </c>
      <c r="M77" s="26">
        <f t="shared" si="11"/>
        <v>22837.632254425531</v>
      </c>
      <c r="N77" s="26"/>
      <c r="O77" s="26">
        <f t="shared" si="16"/>
        <v>41.084849307686326</v>
      </c>
      <c r="P77" s="26">
        <f t="shared" si="12"/>
        <v>12837.632254425511</v>
      </c>
      <c r="Q77" s="26"/>
      <c r="R77" s="26">
        <f t="shared" si="20"/>
        <v>41.084849307686326</v>
      </c>
      <c r="S77" s="64">
        <f t="shared" si="14"/>
        <v>12837.632254425511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43.586510753994943</v>
      </c>
      <c r="J78" s="26">
        <f t="shared" si="9"/>
        <v>22837.632254425531</v>
      </c>
      <c r="K78" s="64"/>
      <c r="L78" s="155">
        <f t="shared" si="19"/>
        <v>43.586510753994943</v>
      </c>
      <c r="M78" s="26">
        <f t="shared" si="11"/>
        <v>22837.632254425531</v>
      </c>
      <c r="N78" s="26"/>
      <c r="O78" s="26">
        <f t="shared" si="16"/>
        <v>41.084849307686326</v>
      </c>
      <c r="P78" s="26">
        <f t="shared" si="12"/>
        <v>12837.632254425511</v>
      </c>
      <c r="Q78" s="26"/>
      <c r="R78" s="26">
        <f t="shared" si="20"/>
        <v>41.084849307686326</v>
      </c>
      <c r="S78" s="64">
        <f t="shared" si="14"/>
        <v>12837.632254425511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43.586510753994943</v>
      </c>
      <c r="J79" s="26">
        <f t="shared" si="9"/>
        <v>22837.632254425531</v>
      </c>
      <c r="K79" s="64"/>
      <c r="L79" s="155">
        <f t="shared" si="19"/>
        <v>43.586510753994943</v>
      </c>
      <c r="M79" s="26">
        <f t="shared" si="11"/>
        <v>22837.632254425531</v>
      </c>
      <c r="N79" s="26"/>
      <c r="O79" s="26">
        <f t="shared" si="16"/>
        <v>41.084849307686326</v>
      </c>
      <c r="P79" s="26">
        <f t="shared" si="12"/>
        <v>12837.632254425511</v>
      </c>
      <c r="Q79" s="26"/>
      <c r="R79" s="26">
        <f t="shared" si="20"/>
        <v>41.084849307686326</v>
      </c>
      <c r="S79" s="64">
        <f t="shared" si="14"/>
        <v>12837.632254425511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43.586510753994943</v>
      </c>
      <c r="J80" s="26">
        <f t="shared" si="9"/>
        <v>22837.632254425531</v>
      </c>
      <c r="K80" s="64"/>
      <c r="L80" s="155">
        <f t="shared" si="19"/>
        <v>43.586510753994943</v>
      </c>
      <c r="M80" s="26">
        <f t="shared" si="11"/>
        <v>22837.632254425531</v>
      </c>
      <c r="N80" s="26"/>
      <c r="O80" s="26">
        <f t="shared" si="16"/>
        <v>41.084849307686326</v>
      </c>
      <c r="P80" s="26">
        <f t="shared" si="12"/>
        <v>12837.632254425511</v>
      </c>
      <c r="Q80" s="26"/>
      <c r="R80" s="26">
        <f t="shared" si="20"/>
        <v>41.084849307686326</v>
      </c>
      <c r="S80" s="64">
        <f t="shared" si="14"/>
        <v>12837.632254425511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43.586510753994943</v>
      </c>
      <c r="J81" s="26">
        <f t="shared" si="9"/>
        <v>22837.632254425531</v>
      </c>
      <c r="K81" s="64"/>
      <c r="L81" s="155">
        <f t="shared" si="19"/>
        <v>43.586510753994943</v>
      </c>
      <c r="M81" s="26">
        <f t="shared" si="11"/>
        <v>22837.632254425531</v>
      </c>
      <c r="N81" s="26"/>
      <c r="O81" s="26">
        <f t="shared" si="16"/>
        <v>41.084849307686326</v>
      </c>
      <c r="P81" s="26">
        <f t="shared" si="12"/>
        <v>12837.632254425511</v>
      </c>
      <c r="Q81" s="26"/>
      <c r="R81" s="26">
        <f t="shared" si="20"/>
        <v>41.084849307686326</v>
      </c>
      <c r="S81" s="64">
        <f t="shared" si="14"/>
        <v>12837.632254425511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43.586510753994943</v>
      </c>
      <c r="J82" s="26">
        <f t="shared" si="9"/>
        <v>22837.632254425531</v>
      </c>
      <c r="K82" s="64"/>
      <c r="L82" s="155">
        <f t="shared" si="19"/>
        <v>43.586510753994943</v>
      </c>
      <c r="M82" s="26">
        <f t="shared" si="11"/>
        <v>22837.632254425531</v>
      </c>
      <c r="N82" s="26"/>
      <c r="O82" s="26">
        <f t="shared" si="16"/>
        <v>41.084849307686326</v>
      </c>
      <c r="P82" s="26">
        <f t="shared" si="12"/>
        <v>12837.632254425511</v>
      </c>
      <c r="Q82" s="26"/>
      <c r="R82" s="26">
        <f t="shared" si="20"/>
        <v>41.084849307686326</v>
      </c>
      <c r="S82" s="64">
        <f t="shared" si="14"/>
        <v>12837.632254425511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41.8217841000424</v>
      </c>
      <c r="J83" s="26">
        <f t="shared" si="9"/>
        <v>15211.723053900991</v>
      </c>
      <c r="K83" s="64"/>
      <c r="L83" s="155">
        <f>I83+10</f>
        <v>51.8217841000424</v>
      </c>
      <c r="M83" s="26">
        <f t="shared" si="11"/>
        <v>152117.23053901008</v>
      </c>
      <c r="N83" s="26"/>
      <c r="O83" s="26">
        <f>D51</f>
        <v>41.037981339913678</v>
      </c>
      <c r="P83" s="26">
        <f t="shared" si="12"/>
        <v>12699.8366223914</v>
      </c>
      <c r="Q83" s="26"/>
      <c r="R83" s="26">
        <f>O83+10</f>
        <v>51.037981339913678</v>
      </c>
      <c r="S83" s="64">
        <f t="shared" si="14"/>
        <v>126998.36622391392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41.8217841000424</v>
      </c>
      <c r="J84" s="65">
        <f t="shared" si="9"/>
        <v>15211.723053900991</v>
      </c>
      <c r="K84" s="66"/>
      <c r="L84" s="158">
        <f>I84+10</f>
        <v>51.8217841000424</v>
      </c>
      <c r="M84" s="65">
        <f t="shared" si="11"/>
        <v>152117.23053901008</v>
      </c>
      <c r="N84" s="65"/>
      <c r="O84" s="65">
        <f t="shared" si="16"/>
        <v>41.037981339913678</v>
      </c>
      <c r="P84" s="65">
        <f t="shared" si="12"/>
        <v>12699.8366223914</v>
      </c>
      <c r="Q84" s="65"/>
      <c r="R84" s="65">
        <f>O84+10</f>
        <v>51.037981339913678</v>
      </c>
      <c r="S84" s="66">
        <f t="shared" si="14"/>
        <v>126998.36622391392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43.005501893571193</v>
      </c>
      <c r="K85" s="67"/>
      <c r="L85" s="67" t="s">
        <v>134</v>
      </c>
      <c r="M85" s="67">
        <f>10*LOG10(SUM(M61:M84)/24)</f>
        <v>48.531959988093476</v>
      </c>
      <c r="N85" s="67"/>
      <c r="O85" s="67" t="s">
        <v>135</v>
      </c>
      <c r="P85" s="67">
        <f>10*LOG10(SUM(P61:P84)/24)</f>
        <v>41.067333038185545</v>
      </c>
      <c r="Q85" s="67"/>
      <c r="R85" s="67" t="s">
        <v>134</v>
      </c>
      <c r="S85" s="68">
        <f>10*LOG10(SUM(S61:S84)/24)</f>
        <v>47.454488383681891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8</v>
      </c>
      <c r="C89" s="22">
        <f>C2</f>
        <v>258523.07</v>
      </c>
      <c r="D89" s="23">
        <f>D2</f>
        <v>4256381.9000000004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41.084849307686326</v>
      </c>
      <c r="J89" s="86">
        <f>D51</f>
        <v>41.037981339913678</v>
      </c>
      <c r="K89" s="86">
        <f>E51</f>
        <v>41.067333038185545</v>
      </c>
      <c r="L89" s="87">
        <f>F51</f>
        <v>47.454488383681891</v>
      </c>
      <c r="M89" s="89">
        <f>C52</f>
        <v>43.586510753994943</v>
      </c>
      <c r="N89" s="86">
        <f>D52</f>
        <v>41.8217841000424</v>
      </c>
      <c r="O89" s="86">
        <f>E52</f>
        <v>43.005501893571193</v>
      </c>
      <c r="P89" s="87">
        <f>F52</f>
        <v>48.531959988093476</v>
      </c>
      <c r="Q89" s="89">
        <f>C53</f>
        <v>3.5865107539949435</v>
      </c>
      <c r="R89" s="86">
        <f>D53</f>
        <v>7.8217841000424002</v>
      </c>
      <c r="S89" s="86">
        <f>E53</f>
        <v>4.4370308235998195</v>
      </c>
      <c r="T89" s="87">
        <f>F53</f>
        <v>6.5813880582806519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8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655.13665360710195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30.366938620601804</v>
      </c>
      <c r="K95" s="35">
        <f>4/60*100</f>
        <v>6.666666666666667</v>
      </c>
      <c r="L95" s="36">
        <f t="shared" ref="L95:L126" si="22">F95-J95+M95</f>
        <v>4.8721490059886179</v>
      </c>
      <c r="M95" s="110">
        <f>10*LOG(6.666667/100)</f>
        <v>-11.760912373409578</v>
      </c>
      <c r="N95" s="110">
        <f t="shared" ref="N95:N126" si="23">10^(L95/10)</f>
        <v>3.0705409988676524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661.13665360710195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34.105824704799574</v>
      </c>
      <c r="K96" s="27">
        <f t="shared" ref="K96:K159" si="26">4/60*100</f>
        <v>6.666666666666667</v>
      </c>
      <c r="L96" s="37">
        <f t="shared" si="22"/>
        <v>1.1332629217908483</v>
      </c>
      <c r="M96" s="110">
        <f t="shared" ref="M96:M159" si="27">10*LOG(6.666667/100)</f>
        <v>-11.760912373409578</v>
      </c>
      <c r="N96" s="110">
        <f t="shared" si="23"/>
        <v>1.2981542280906164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667.13665360710195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34.184296043512013</v>
      </c>
      <c r="K97" s="27">
        <f t="shared" si="26"/>
        <v>6.666666666666667</v>
      </c>
      <c r="L97" s="37">
        <f t="shared" si="22"/>
        <v>1.0547915830784085</v>
      </c>
      <c r="M97" s="110">
        <f t="shared" si="27"/>
        <v>-11.760912373409578</v>
      </c>
      <c r="N97" s="110">
        <f t="shared" si="23"/>
        <v>1.2749089158903868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673.13665360710195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34.26206478768826</v>
      </c>
      <c r="K98" s="27">
        <f t="shared" si="26"/>
        <v>6.666666666666667</v>
      </c>
      <c r="L98" s="37">
        <f t="shared" si="22"/>
        <v>0.97702283890216179</v>
      </c>
      <c r="M98" s="110">
        <f t="shared" si="27"/>
        <v>-11.760912373409578</v>
      </c>
      <c r="N98" s="110">
        <f t="shared" si="23"/>
        <v>1.2522824201471907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679.13665360710195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34.33914340714766</v>
      </c>
      <c r="K99" s="27">
        <f t="shared" si="26"/>
        <v>6.666666666666667</v>
      </c>
      <c r="L99" s="37">
        <f t="shared" si="22"/>
        <v>0.89994421944276226</v>
      </c>
      <c r="M99" s="110">
        <f t="shared" si="27"/>
        <v>-11.760912373409578</v>
      </c>
      <c r="N99" s="110">
        <f t="shared" si="23"/>
        <v>1.230252969405792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685.13665360710195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34.415544042651391</v>
      </c>
      <c r="K100" s="27">
        <f t="shared" si="26"/>
        <v>6.666666666666667</v>
      </c>
      <c r="L100" s="37">
        <f t="shared" si="22"/>
        <v>0.82354358393903127</v>
      </c>
      <c r="M100" s="110">
        <f t="shared" si="27"/>
        <v>-11.760912373409578</v>
      </c>
      <c r="N100" s="110">
        <f t="shared" si="23"/>
        <v>1.2087997413222644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691.13665360710195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34.491278517379392</v>
      </c>
      <c r="K101" s="27">
        <f t="shared" si="26"/>
        <v>6.666666666666667</v>
      </c>
      <c r="L101" s="37">
        <f t="shared" si="22"/>
        <v>0.74780910921102972</v>
      </c>
      <c r="M101" s="110">
        <f t="shared" si="27"/>
        <v>-11.760912373409578</v>
      </c>
      <c r="N101" s="110">
        <f t="shared" si="23"/>
        <v>1.1879028134424299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697.13665360710195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34.566358347911141</v>
      </c>
      <c r="K102" s="27">
        <f t="shared" si="26"/>
        <v>6.666666666666667</v>
      </c>
      <c r="L102" s="37">
        <f t="shared" si="22"/>
        <v>0.6727292786792809</v>
      </c>
      <c r="M102" s="110">
        <f t="shared" si="27"/>
        <v>-11.760912373409578</v>
      </c>
      <c r="N102" s="110">
        <f t="shared" si="23"/>
        <v>1.1675431169328938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703.13665360710195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34.64079475473595</v>
      </c>
      <c r="K103" s="27">
        <f t="shared" si="26"/>
        <v>6.666666666666667</v>
      </c>
      <c r="L103" s="37">
        <f t="shared" si="22"/>
        <v>0.598292871854472</v>
      </c>
      <c r="M103" s="110">
        <f t="shared" si="27"/>
        <v>-11.760912373409578</v>
      </c>
      <c r="N103" s="110">
        <f t="shared" si="23"/>
        <v>1.1477023930639432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709.13665360710195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34.714598672316733</v>
      </c>
      <c r="K104" s="27">
        <f t="shared" si="26"/>
        <v>6.666666666666667</v>
      </c>
      <c r="L104" s="37">
        <f t="shared" si="22"/>
        <v>0.52448895427368925</v>
      </c>
      <c r="M104" s="110">
        <f t="shared" si="27"/>
        <v>-11.760912373409578</v>
      </c>
      <c r="N104" s="110">
        <f t="shared" si="23"/>
        <v>1.1283631522588429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715.13665360710195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34.787780758729767</v>
      </c>
      <c r="K105" s="27">
        <f t="shared" si="26"/>
        <v>6.666666666666667</v>
      </c>
      <c r="L105" s="37">
        <f t="shared" si="22"/>
        <v>0.4513068678606551</v>
      </c>
      <c r="M105" s="110">
        <f t="shared" si="27"/>
        <v>-11.760912373409578</v>
      </c>
      <c r="N105" s="110">
        <f t="shared" si="23"/>
        <v>1.1095086355380159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721.13665360710195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34.860351404901778</v>
      </c>
      <c r="K106" s="27">
        <f t="shared" si="26"/>
        <v>6.666666666666667</v>
      </c>
      <c r="L106" s="37">
        <f t="shared" si="22"/>
        <v>0.37873622168864429</v>
      </c>
      <c r="M106" s="110">
        <f t="shared" si="27"/>
        <v>-11.760912373409578</v>
      </c>
      <c r="N106" s="110">
        <f t="shared" si="23"/>
        <v>1.0911227781993511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727.13665360710195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34.932320743464281</v>
      </c>
      <c r="K107" s="27">
        <f t="shared" si="26"/>
        <v>6.666666666666667</v>
      </c>
      <c r="L107" s="37">
        <f t="shared" si="22"/>
        <v>0.30676688312614075</v>
      </c>
      <c r="M107" s="110">
        <f t="shared" si="27"/>
        <v>-11.760912373409578</v>
      </c>
      <c r="N107" s="110">
        <f t="shared" si="23"/>
        <v>1.0731901755876596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733.13665360710195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35.003698657244172</v>
      </c>
      <c r="K108" s="27">
        <f t="shared" si="26"/>
        <v>6.666666666666667</v>
      </c>
      <c r="L108" s="37">
        <f t="shared" si="22"/>
        <v>0.23538896934624987</v>
      </c>
      <c r="M108" s="110">
        <f t="shared" si="27"/>
        <v>-11.760912373409578</v>
      </c>
      <c r="N108" s="110">
        <f t="shared" si="23"/>
        <v>1.0556960508170392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739.13665360710195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35.074494787408199</v>
      </c>
      <c r="K109" s="27">
        <f t="shared" si="26"/>
        <v>6.666666666666667</v>
      </c>
      <c r="L109" s="37">
        <f t="shared" si="22"/>
        <v>0.16459283918222312</v>
      </c>
      <c r="M109" s="110">
        <f t="shared" si="27"/>
        <v>-11.760912373409578</v>
      </c>
      <c r="N109" s="110">
        <f t="shared" si="23"/>
        <v>1.0386262243198723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745.13665360710195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35.144718541278294</v>
      </c>
      <c r="K110" s="27">
        <f t="shared" si="26"/>
        <v>6.666666666666667</v>
      </c>
      <c r="L110" s="37">
        <f t="shared" si="22"/>
        <v>9.436908531212751E-2</v>
      </c>
      <c r="M110" s="110">
        <f t="shared" si="27"/>
        <v>-11.760912373409578</v>
      </c>
      <c r="N110" s="110">
        <f t="shared" si="23"/>
        <v>1.0219670851052329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751.13665360710195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35.214379099833408</v>
      </c>
      <c r="K111" s="27">
        <f t="shared" si="26"/>
        <v>6.666666666666667</v>
      </c>
      <c r="L111" s="37">
        <f t="shared" si="22"/>
        <v>2.4708526757013516E-2</v>
      </c>
      <c r="M111" s="110">
        <f t="shared" si="27"/>
        <v>-11.760912373409578</v>
      </c>
      <c r="N111" s="110">
        <f t="shared" si="23"/>
        <v>1.0057055636179435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757.13665360710195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35.283485424912961</v>
      </c>
      <c r="K112" s="27">
        <f t="shared" si="26"/>
        <v>6.666666666666667</v>
      </c>
      <c r="L112" s="37">
        <f t="shared" si="22"/>
        <v>-4.4397798322538762E-2</v>
      </c>
      <c r="M112" s="110">
        <f t="shared" si="27"/>
        <v>-11.760912373409578</v>
      </c>
      <c r="N112" s="110">
        <f t="shared" si="23"/>
        <v>0.98982910609718155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763.13665360710195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35.352046266135986</v>
      </c>
      <c r="K113" s="27">
        <f t="shared" si="26"/>
        <v>6.666666666666667</v>
      </c>
      <c r="L113" s="37">
        <f t="shared" si="22"/>
        <v>-0.11295863954556395</v>
      </c>
      <c r="M113" s="110">
        <f t="shared" si="27"/>
        <v>-11.760912373409578</v>
      </c>
      <c r="N113" s="110">
        <f t="shared" si="23"/>
        <v>0.9743256503407004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769.13665360710195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35.420070167549312</v>
      </c>
      <c r="K114" s="27">
        <f t="shared" si="26"/>
        <v>6.666666666666667</v>
      </c>
      <c r="L114" s="37">
        <f t="shared" si="22"/>
        <v>-0.18098254095889033</v>
      </c>
      <c r="M114" s="110">
        <f t="shared" si="27"/>
        <v>-11.760912373409578</v>
      </c>
      <c r="N114" s="110">
        <f t="shared" si="23"/>
        <v>0.95918360278729475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775.13665360710195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35.487565474017444</v>
      </c>
      <c r="K115" s="27">
        <f t="shared" si="26"/>
        <v>6.666666666666667</v>
      </c>
      <c r="L115" s="37">
        <f t="shared" si="22"/>
        <v>-0.24847784742702217</v>
      </c>
      <c r="M115" s="110">
        <f t="shared" si="27"/>
        <v>-11.760912373409578</v>
      </c>
      <c r="N115" s="110">
        <f t="shared" si="23"/>
        <v>0.94439181683618778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781.13665360710195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35.554540337366063</v>
      </c>
      <c r="K116" s="27">
        <f t="shared" si="26"/>
        <v>6.666666666666667</v>
      </c>
      <c r="L116" s="37">
        <f t="shared" si="22"/>
        <v>-0.31545271077564152</v>
      </c>
      <c r="M116" s="110">
        <f t="shared" si="27"/>
        <v>-11.760912373409578</v>
      </c>
      <c r="N116" s="110">
        <f t="shared" si="23"/>
        <v>0.92993957232763647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787.13665360710195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35.62100272229052</v>
      </c>
      <c r="K117" s="27">
        <f t="shared" si="26"/>
        <v>6.666666666666667</v>
      </c>
      <c r="L117" s="37">
        <f t="shared" si="22"/>
        <v>-0.38191509570009785</v>
      </c>
      <c r="M117" s="110">
        <f t="shared" si="27"/>
        <v>-11.760912373409578</v>
      </c>
      <c r="N117" s="110">
        <f t="shared" si="23"/>
        <v>0.91581655611419954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793.13665360710195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35.686960412039952</v>
      </c>
      <c r="K118" s="27">
        <f t="shared" si="26"/>
        <v>6.666666666666667</v>
      </c>
      <c r="L118" s="37">
        <f t="shared" si="22"/>
        <v>-0.44787278544952969</v>
      </c>
      <c r="M118" s="110">
        <f t="shared" si="27"/>
        <v>-11.760912373409578</v>
      </c>
      <c r="N118" s="110">
        <f t="shared" si="23"/>
        <v>0.90201284365693168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799.13665360710195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35.752421013887222</v>
      </c>
      <c r="K119" s="27">
        <f t="shared" si="26"/>
        <v>6.666666666666667</v>
      </c>
      <c r="L119" s="37">
        <f t="shared" si="22"/>
        <v>-0.51333338729680023</v>
      </c>
      <c r="M119" s="110">
        <f t="shared" si="27"/>
        <v>-11.760912373409578</v>
      </c>
      <c r="N119" s="110">
        <f t="shared" si="23"/>
        <v>0.88851888158516368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805.13665360710195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35.81739196439424</v>
      </c>
      <c r="K120" s="27">
        <f t="shared" si="26"/>
        <v>6.666666666666667</v>
      </c>
      <c r="L120" s="37">
        <f t="shared" si="22"/>
        <v>-0.57830433780381796</v>
      </c>
      <c r="M120" s="110">
        <f t="shared" si="27"/>
        <v>-11.760912373409578</v>
      </c>
      <c r="N120" s="110">
        <f t="shared" si="23"/>
        <v>0.87532547116264825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811.13665360710195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35.881880534481887</v>
      </c>
      <c r="K121" s="27">
        <f t="shared" si="26"/>
        <v>6.666666666666667</v>
      </c>
      <c r="L121" s="37">
        <f t="shared" si="22"/>
        <v>-0.64279290789146515</v>
      </c>
      <c r="M121" s="110">
        <f t="shared" si="27"/>
        <v>-11.760912373409578</v>
      </c>
      <c r="N121" s="110">
        <f t="shared" si="23"/>
        <v>0.86242375260661397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817.13665360710195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35.945893834313061</v>
      </c>
      <c r="K122" s="27">
        <f t="shared" si="26"/>
        <v>6.666666666666667</v>
      </c>
      <c r="L122" s="37">
        <f t="shared" si="22"/>
        <v>-0.70680620772263936</v>
      </c>
      <c r="M122" s="110">
        <f t="shared" si="27"/>
        <v>-11.760912373409578</v>
      </c>
      <c r="N122" s="110">
        <f t="shared" si="23"/>
        <v>0.84980519020983891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823.13665360710195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36.009438817997079</v>
      </c>
      <c r="K123" s="27">
        <f t="shared" si="26"/>
        <v>6.666666666666667</v>
      </c>
      <c r="L123" s="37">
        <f t="shared" si="22"/>
        <v>-0.77035119140665742</v>
      </c>
      <c r="M123" s="110">
        <f t="shared" si="27"/>
        <v>-11.760912373409578</v>
      </c>
      <c r="N123" s="110">
        <f t="shared" si="23"/>
        <v>0.83746155821907919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829.13665360710195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36.072522288123324</v>
      </c>
      <c r="K124" s="27">
        <f t="shared" si="26"/>
        <v>6.666666666666667</v>
      </c>
      <c r="L124" s="37">
        <f t="shared" si="22"/>
        <v>-0.8334346615329018</v>
      </c>
      <c r="M124" s="110">
        <f t="shared" si="27"/>
        <v>-11.760912373409578</v>
      </c>
      <c r="N124" s="110">
        <f t="shared" si="23"/>
        <v>0.82538492742620617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835.13665360710195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36.135150900131343</v>
      </c>
      <c r="K125" s="27">
        <f t="shared" si="26"/>
        <v>6.666666666666667</v>
      </c>
      <c r="L125" s="37">
        <f t="shared" si="22"/>
        <v>-0.8960632735409213</v>
      </c>
      <c r="M125" s="110">
        <f t="shared" si="27"/>
        <v>-11.760912373409578</v>
      </c>
      <c r="N125" s="110">
        <f t="shared" si="23"/>
        <v>0.81356765243127394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841.13665360710195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36.197331166524599</v>
      </c>
      <c r="K126" s="27">
        <f t="shared" si="26"/>
        <v>6.666666666666667</v>
      </c>
      <c r="L126" s="37">
        <f t="shared" si="22"/>
        <v>-0.95824353993417688</v>
      </c>
      <c r="M126" s="110">
        <f t="shared" si="27"/>
        <v>-11.760912373409578</v>
      </c>
      <c r="N126" s="110">
        <f t="shared" si="23"/>
        <v>0.80200235953927579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847.13665360710195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36.25906946093442</v>
      </c>
      <c r="K127" s="27">
        <f t="shared" si="26"/>
        <v>6.666666666666667</v>
      </c>
      <c r="L127" s="37">
        <f t="shared" ref="L127:L158" si="28">F127-J127+M127</f>
        <v>-1.0199818343439979</v>
      </c>
      <c r="M127" s="110">
        <f t="shared" si="27"/>
        <v>-11.760912373409578</v>
      </c>
      <c r="N127" s="110">
        <f t="shared" ref="N127:N158" si="29">10^(L127/10)</f>
        <v>0.79068193525483343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853.13665360710195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36.320372022040551</v>
      </c>
      <c r="K128" s="27">
        <f t="shared" si="26"/>
        <v>6.666666666666667</v>
      </c>
      <c r="L128" s="37">
        <f t="shared" si="28"/>
        <v>-1.0812843954501297</v>
      </c>
      <c r="M128" s="110">
        <f t="shared" si="27"/>
        <v>-11.760912373409578</v>
      </c>
      <c r="N128" s="110">
        <f t="shared" si="29"/>
        <v>0.7795995153412888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859.13665360710195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36.381244957354312</v>
      </c>
      <c r="K129" s="27">
        <f t="shared" si="26"/>
        <v>6.666666666666667</v>
      </c>
      <c r="L129" s="37">
        <f t="shared" si="28"/>
        <v>-1.1421573307638901</v>
      </c>
      <c r="M129" s="110">
        <f t="shared" si="27"/>
        <v>-11.760912373409578</v>
      </c>
      <c r="N129" s="110">
        <f t="shared" si="29"/>
        <v>0.76874847441277927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865.13665360710195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36.441694246870107</v>
      </c>
      <c r="K130" s="27">
        <f t="shared" si="26"/>
        <v>6.666666666666667</v>
      </c>
      <c r="L130" s="37">
        <f t="shared" si="28"/>
        <v>-1.2026066202796848</v>
      </c>
      <c r="M130" s="110">
        <f t="shared" si="27"/>
        <v>-11.760912373409578</v>
      </c>
      <c r="N130" s="110">
        <f t="shared" si="29"/>
        <v>0.758122416029824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871.13665360710195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36.5017257465908</v>
      </c>
      <c r="K131" s="27">
        <f t="shared" si="26"/>
        <v>6.666666666666667</v>
      </c>
      <c r="L131" s="37">
        <f t="shared" si="28"/>
        <v>-1.2626381200003784</v>
      </c>
      <c r="M131" s="110">
        <f t="shared" si="27"/>
        <v>-11.760912373409578</v>
      </c>
      <c r="N131" s="110">
        <f t="shared" si="29"/>
        <v>0.7477151632707707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877.13665360710195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36.561345191931977</v>
      </c>
      <c r="K132" s="27">
        <f t="shared" si="26"/>
        <v>6.666666666666667</v>
      </c>
      <c r="L132" s="37">
        <f t="shared" si="28"/>
        <v>-1.3222575653415554</v>
      </c>
      <c r="M132" s="110">
        <f t="shared" si="27"/>
        <v>-11.760912373409578</v>
      </c>
      <c r="N132" s="110">
        <f t="shared" si="29"/>
        <v>0.73752074975317661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883.13665360710195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36.620558201010297</v>
      </c>
      <c r="K133" s="27">
        <f t="shared" si="26"/>
        <v>6.666666666666667</v>
      </c>
      <c r="L133" s="37">
        <f t="shared" si="28"/>
        <v>-1.3814705744198754</v>
      </c>
      <c r="M133" s="110">
        <f t="shared" si="27"/>
        <v>-11.760912373409578</v>
      </c>
      <c r="N133" s="110">
        <f t="shared" si="29"/>
        <v>0.72753341108071035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889.13665360710195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36.679370277820468</v>
      </c>
      <c r="K134" s="27">
        <f t="shared" si="26"/>
        <v>6.666666666666667</v>
      </c>
      <c r="L134" s="37">
        <f t="shared" si="28"/>
        <v>-1.4402826512300457</v>
      </c>
      <c r="M134" s="110">
        <f t="shared" si="27"/>
        <v>-11.760912373409578</v>
      </c>
      <c r="N134" s="110">
        <f t="shared" si="29"/>
        <v>0.7177475766927145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895.13665360710195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36.737786815305334</v>
      </c>
      <c r="K135" s="27">
        <f t="shared" si="26"/>
        <v>6.666666666666667</v>
      </c>
      <c r="L135" s="37">
        <f t="shared" si="28"/>
        <v>-1.4986991887149124</v>
      </c>
      <c r="M135" s="110">
        <f t="shared" si="27"/>
        <v>-11.760912373409578</v>
      </c>
      <c r="N135" s="110">
        <f t="shared" si="29"/>
        <v>0.70815786209490561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901.13665360710195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36.795813098323507</v>
      </c>
      <c r="K136" s="27">
        <f t="shared" si="26"/>
        <v>6.666666666666667</v>
      </c>
      <c r="L136" s="37">
        <f t="shared" si="28"/>
        <v>-1.5567254717330847</v>
      </c>
      <c r="M136" s="110">
        <f t="shared" si="27"/>
        <v>-11.760912373409578</v>
      </c>
      <c r="N136" s="110">
        <f t="shared" si="29"/>
        <v>0.69875906145095934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907.13665360710195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36.853454306518437</v>
      </c>
      <c r="K137" s="27">
        <f t="shared" si="26"/>
        <v>6.666666666666667</v>
      </c>
      <c r="L137" s="37">
        <f t="shared" si="28"/>
        <v>-1.6143666799280147</v>
      </c>
      <c r="M137" s="110">
        <f t="shared" si="27"/>
        <v>-11.760912373409578</v>
      </c>
      <c r="N137" s="110">
        <f t="shared" si="29"/>
        <v>0.68954614051597185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913.13665360710195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36.910715517092989</v>
      </c>
      <c r="K138" s="27">
        <f t="shared" si="26"/>
        <v>6.666666666666667</v>
      </c>
      <c r="L138" s="37">
        <f t="shared" si="28"/>
        <v>-1.6716278905025668</v>
      </c>
      <c r="M138" s="110">
        <f t="shared" si="27"/>
        <v>-11.760912373409578</v>
      </c>
      <c r="N138" s="110">
        <f t="shared" si="29"/>
        <v>0.68051422989386534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919.13665360710195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36.967601707493102</v>
      </c>
      <c r="K139" s="27">
        <f t="shared" si="26"/>
        <v>6.666666666666667</v>
      </c>
      <c r="L139" s="37">
        <f t="shared" si="28"/>
        <v>-1.7285140809026807</v>
      </c>
      <c r="M139" s="110">
        <f t="shared" si="27"/>
        <v>-11.760912373409578</v>
      </c>
      <c r="N139" s="110">
        <f t="shared" si="29"/>
        <v>0.67165861860189402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925.13665360710195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37.024117758004166</v>
      </c>
      <c r="K140" s="27">
        <f t="shared" si="26"/>
        <v>6.666666666666667</v>
      </c>
      <c r="L140" s="37">
        <f t="shared" si="28"/>
        <v>-1.7850301314137447</v>
      </c>
      <c r="M140" s="110">
        <f t="shared" si="27"/>
        <v>-11.760912373409578</v>
      </c>
      <c r="N140" s="110">
        <f t="shared" si="29"/>
        <v>0.66297474792635569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931.13665360710195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37.080268454263468</v>
      </c>
      <c r="K141" s="27">
        <f t="shared" si="26"/>
        <v>6.666666666666667</v>
      </c>
      <c r="L141" s="37">
        <f t="shared" si="28"/>
        <v>-1.8411808276730461</v>
      </c>
      <c r="M141" s="110">
        <f t="shared" si="27"/>
        <v>-11.760912373409578</v>
      </c>
      <c r="N141" s="110">
        <f t="shared" si="29"/>
        <v>0.65445820555455181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937.13665360710195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37.136058489691948</v>
      </c>
      <c r="K142" s="27">
        <f t="shared" si="26"/>
        <v>6.666666666666667</v>
      </c>
      <c r="L142" s="37">
        <f t="shared" si="28"/>
        <v>-1.8969708631015259</v>
      </c>
      <c r="M142" s="110">
        <f t="shared" si="27"/>
        <v>-11.760912373409578</v>
      </c>
      <c r="N142" s="110">
        <f t="shared" si="29"/>
        <v>0.64610471996889229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943.13665360710195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37.19149246784837</v>
      </c>
      <c r="K143" s="27">
        <f t="shared" si="26"/>
        <v>6.666666666666667</v>
      </c>
      <c r="L143" s="37">
        <f t="shared" si="28"/>
        <v>-1.9524048412579482</v>
      </c>
      <c r="M143" s="110">
        <f t="shared" si="27"/>
        <v>-11.760912373409578</v>
      </c>
      <c r="N143" s="110">
        <f t="shared" si="29"/>
        <v>0.6379101550898415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949.13665360710195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37.246574904708808</v>
      </c>
      <c r="K144" s="27">
        <f t="shared" si="26"/>
        <v>6.666666666666667</v>
      </c>
      <c r="L144" s="37">
        <f t="shared" si="28"/>
        <v>-2.0074872781183863</v>
      </c>
      <c r="M144" s="110">
        <f t="shared" si="27"/>
        <v>-11.760912373409578</v>
      </c>
      <c r="N144" s="110">
        <f t="shared" si="29"/>
        <v>0.6298705051551714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955.13665360710195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37.301310230874364</v>
      </c>
      <c r="K145" s="27">
        <f t="shared" si="26"/>
        <v>6.666666666666667</v>
      </c>
      <c r="L145" s="37">
        <f t="shared" si="28"/>
        <v>-2.0622226042839422</v>
      </c>
      <c r="M145" s="110">
        <f t="shared" si="27"/>
        <v>-11.760912373409578</v>
      </c>
      <c r="N145" s="110">
        <f t="shared" si="29"/>
        <v>0.62198188982366809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961.13665360710195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37.355702793709696</v>
      </c>
      <c r="K146" s="27">
        <f t="shared" si="26"/>
        <v>6.666666666666667</v>
      </c>
      <c r="L146" s="37">
        <f t="shared" si="28"/>
        <v>-2.1166151671192743</v>
      </c>
      <c r="M146" s="110">
        <f t="shared" si="27"/>
        <v>-11.760912373409578</v>
      </c>
      <c r="N146" s="110">
        <f t="shared" si="29"/>
        <v>0.61424054949213569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967.13665360710195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37.409756859415054</v>
      </c>
      <c r="K147" s="27">
        <f t="shared" si="26"/>
        <v>6.666666666666667</v>
      </c>
      <c r="L147" s="37">
        <f t="shared" si="28"/>
        <v>-2.1706692328246326</v>
      </c>
      <c r="M147" s="110">
        <f t="shared" si="27"/>
        <v>-11.760912373409578</v>
      </c>
      <c r="N147" s="110">
        <f t="shared" si="29"/>
        <v>0.60664284081512809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973.13665360710195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37.463476615034239</v>
      </c>
      <c r="K148" s="27">
        <f t="shared" si="26"/>
        <v>6.666666666666667</v>
      </c>
      <c r="L148" s="37">
        <f t="shared" si="28"/>
        <v>-2.2243889884438168</v>
      </c>
      <c r="M148" s="110">
        <f t="shared" si="27"/>
        <v>-11.760912373409578</v>
      </c>
      <c r="N148" s="110">
        <f t="shared" si="29"/>
        <v>0.59918523241744792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979.13665360710195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37.516866170400789</v>
      </c>
      <c r="K149" s="27">
        <f t="shared" si="26"/>
        <v>6.666666666666667</v>
      </c>
      <c r="L149" s="37">
        <f t="shared" si="28"/>
        <v>-2.277778543810367</v>
      </c>
      <c r="M149" s="110">
        <f t="shared" si="27"/>
        <v>-11.760912373409578</v>
      </c>
      <c r="N149" s="110">
        <f t="shared" si="29"/>
        <v>0.59186430078999785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985.13665360710195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37.569929560024775</v>
      </c>
      <c r="K150" s="27">
        <f t="shared" si="26"/>
        <v>6.666666666666667</v>
      </c>
      <c r="L150" s="37">
        <f t="shared" si="28"/>
        <v>-2.3308419334343533</v>
      </c>
      <c r="M150" s="110">
        <f t="shared" si="27"/>
        <v>-11.760912373409578</v>
      </c>
      <c r="N150" s="110">
        <f t="shared" si="29"/>
        <v>0.5846767263600654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991.13665360710195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37.622670744922317</v>
      </c>
      <c r="K151" s="27">
        <f t="shared" si="26"/>
        <v>6.666666666666667</v>
      </c>
      <c r="L151" s="37">
        <f t="shared" si="28"/>
        <v>-2.3835831183318952</v>
      </c>
      <c r="M151" s="110">
        <f t="shared" si="27"/>
        <v>-11.760912373409578</v>
      </c>
      <c r="N151" s="110">
        <f t="shared" si="29"/>
        <v>0.577619289727623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997.13665360710195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37.675093614389858</v>
      </c>
      <c r="K152" s="27">
        <f t="shared" si="26"/>
        <v>6.666666666666667</v>
      </c>
      <c r="L152" s="37">
        <f t="shared" si="28"/>
        <v>-2.4360059877994367</v>
      </c>
      <c r="M152" s="110">
        <f t="shared" si="27"/>
        <v>-11.760912373409578</v>
      </c>
      <c r="N152" s="110">
        <f t="shared" si="29"/>
        <v>0.570688868059682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747.13665360710195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35.168000857719157</v>
      </c>
      <c r="K153" s="27">
        <f t="shared" si="26"/>
        <v>6.666666666666667</v>
      </c>
      <c r="L153" s="37">
        <f t="shared" si="28"/>
        <v>7.1086768871264638E-2</v>
      </c>
      <c r="M153" s="110">
        <f t="shared" si="27"/>
        <v>-11.760912373409578</v>
      </c>
      <c r="N153" s="110">
        <f t="shared" si="29"/>
        <v>1.0165030285086476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747.33209818003081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35.170272715191544</v>
      </c>
      <c r="K154" s="27">
        <f t="shared" si="26"/>
        <v>6.666666666666667</v>
      </c>
      <c r="L154" s="37">
        <f t="shared" si="28"/>
        <v>6.8814911398877854E-2</v>
      </c>
      <c r="M154" s="110">
        <f t="shared" si="27"/>
        <v>-11.760912373409578</v>
      </c>
      <c r="N154" s="110">
        <f t="shared" si="29"/>
        <v>1.0159714200781278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747.91596164504756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35.177056036320451</v>
      </c>
      <c r="K155" s="27">
        <f t="shared" si="26"/>
        <v>6.666666666666667</v>
      </c>
      <c r="L155" s="37">
        <f t="shared" si="28"/>
        <v>6.2031590269970849E-2</v>
      </c>
      <c r="M155" s="110">
        <f t="shared" si="27"/>
        <v>-11.760912373409578</v>
      </c>
      <c r="N155" s="110">
        <f t="shared" si="29"/>
        <v>1.0143857952576472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748.8809867691657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35.188256089736292</v>
      </c>
      <c r="K156" s="27">
        <f t="shared" si="26"/>
        <v>6.666666666666667</v>
      </c>
      <c r="L156" s="37">
        <f t="shared" si="28"/>
        <v>5.0831536854129666E-2</v>
      </c>
      <c r="M156" s="110">
        <f t="shared" si="27"/>
        <v>-11.760912373409578</v>
      </c>
      <c r="N156" s="110">
        <f t="shared" si="29"/>
        <v>1.011773158339877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750.21556819913962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35.203721444569908</v>
      </c>
      <c r="K157" s="27">
        <f t="shared" si="26"/>
        <v>6.666666666666667</v>
      </c>
      <c r="L157" s="37">
        <f t="shared" si="28"/>
        <v>3.5366182020514003E-2</v>
      </c>
      <c r="M157" s="110">
        <f t="shared" si="27"/>
        <v>-11.760912373409578</v>
      </c>
      <c r="N157" s="110">
        <f t="shared" si="29"/>
        <v>1.0081766117303659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751.9044168343255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35.223252719285298</v>
      </c>
      <c r="K158" s="27">
        <f t="shared" si="26"/>
        <v>6.666666666666667</v>
      </c>
      <c r="L158" s="37">
        <f t="shared" si="28"/>
        <v>1.583490730512338E-2</v>
      </c>
      <c r="M158" s="110">
        <f t="shared" si="27"/>
        <v>-11.760912373409578</v>
      </c>
      <c r="N158" s="110">
        <f t="shared" si="29"/>
        <v>1.0036527773404282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753.92936588892974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35.246613192153745</v>
      </c>
      <c r="K159" s="27">
        <f t="shared" si="26"/>
        <v>6.666666666666667</v>
      </c>
      <c r="L159" s="37">
        <f t="shared" ref="L159:L190" si="31">F159-J159+M159</f>
        <v>-7.5255655633235108E-3</v>
      </c>
      <c r="M159" s="110">
        <f t="shared" si="27"/>
        <v>-11.760912373409578</v>
      </c>
      <c r="N159" s="110">
        <f t="shared" ref="N159:N190" si="32">10^(L159/10)</f>
        <v>0.99826867496706273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756.27022864526623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35.273540085680501</v>
      </c>
      <c r="K160" s="27">
        <f t="shared" ref="K160:K223" si="35">4/60*100</f>
        <v>6.666666666666667</v>
      </c>
      <c r="L160" s="37">
        <f t="shared" si="31"/>
        <v>-3.4452459090079657E-2</v>
      </c>
      <c r="M160" s="110">
        <f t="shared" ref="M160:M223" si="36">10*LOG(6.666667/100)</f>
        <v>-11.760912373409578</v>
      </c>
      <c r="N160" s="110">
        <f t="shared" si="32"/>
        <v>0.99209841110798169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758.90562777568471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35.303755468252561</v>
      </c>
      <c r="K161" s="27">
        <f t="shared" si="35"/>
        <v>6.666666666666667</v>
      </c>
      <c r="L161" s="37">
        <f t="shared" si="31"/>
        <v>-6.4667841662139125E-2</v>
      </c>
      <c r="M161" s="110">
        <f t="shared" si="36"/>
        <v>-11.760912373409578</v>
      </c>
      <c r="N161" s="110">
        <f t="shared" si="32"/>
        <v>0.98521999179751307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761.81373643185862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35.336975985106399</v>
      </c>
      <c r="K162" s="27">
        <f t="shared" si="35"/>
        <v>6.666666666666667</v>
      </c>
      <c r="L162" s="37">
        <f t="shared" si="31"/>
        <v>-9.7888358515977103E-2</v>
      </c>
      <c r="M162" s="110">
        <f t="shared" si="36"/>
        <v>-11.760912373409578</v>
      </c>
      <c r="N162" s="110">
        <f t="shared" si="32"/>
        <v>0.97771249211443523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764.97289534906986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35.372920948592004</v>
      </c>
      <c r="K163" s="27">
        <f t="shared" si="35"/>
        <v>6.666666666666667</v>
      </c>
      <c r="L163" s="37">
        <f t="shared" si="31"/>
        <v>-0.13383332200158193</v>
      </c>
      <c r="M163" s="110">
        <f t="shared" si="36"/>
        <v>-11.760912373409578</v>
      </c>
      <c r="N163" s="110">
        <f t="shared" si="32"/>
        <v>0.96965371970207148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768.36209244484724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35.411318611348428</v>
      </c>
      <c r="K164" s="27">
        <f t="shared" si="35"/>
        <v>6.666666666666667</v>
      </c>
      <c r="L164" s="37">
        <f t="shared" si="31"/>
        <v>-0.17223098475800569</v>
      </c>
      <c r="M164" s="110">
        <f t="shared" si="36"/>
        <v>-11.760912373409578</v>
      </c>
      <c r="N164" s="110">
        <f t="shared" si="32"/>
        <v>0.96111842191408858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771.96130853918385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35.451910672284001</v>
      </c>
      <c r="K165" s="27">
        <f t="shared" si="35"/>
        <v>6.666666666666667</v>
      </c>
      <c r="L165" s="37">
        <f t="shared" si="31"/>
        <v>-0.21282304569357891</v>
      </c>
      <c r="M165" s="110">
        <f t="shared" si="36"/>
        <v>-11.760912373409578</v>
      </c>
      <c r="N165" s="110">
        <f t="shared" si="32"/>
        <v>0.95217701890724071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775.75174387361881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35.494455210843398</v>
      </c>
      <c r="K166" s="27">
        <f t="shared" si="35"/>
        <v>6.666666666666667</v>
      </c>
      <c r="L166" s="37">
        <f t="shared" si="31"/>
        <v>-0.25536758425297634</v>
      </c>
      <c r="M166" s="110">
        <f t="shared" si="36"/>
        <v>-11.760912373409578</v>
      </c>
      <c r="N166" s="110">
        <f t="shared" si="32"/>
        <v>0.94289480203011844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779.71594562628138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35.538728317520928</v>
      </c>
      <c r="K167" s="27">
        <f t="shared" si="35"/>
        <v>6.666666666666667</v>
      </c>
      <c r="L167" s="37">
        <f t="shared" si="31"/>
        <v>-0.29964069093050583</v>
      </c>
      <c r="M167" s="110">
        <f t="shared" si="36"/>
        <v>-11.760912373409578</v>
      </c>
      <c r="N167" s="110">
        <f t="shared" si="32"/>
        <v>0.93333151582509588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783.83785795267136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35.584524705752813</v>
      </c>
      <c r="K168" s="27">
        <f t="shared" si="35"/>
        <v>6.666666666666667</v>
      </c>
      <c r="L168" s="37">
        <f t="shared" si="31"/>
        <v>-0.34543707916239086</v>
      </c>
      <c r="M168" s="110">
        <f t="shared" si="36"/>
        <v>-11.760912373409578</v>
      </c>
      <c r="N168" s="110">
        <f t="shared" si="32"/>
        <v>0.9235412374473192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788.10281471585927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35.631657571898259</v>
      </c>
      <c r="K169" s="27">
        <f t="shared" si="35"/>
        <v>6.666666666666667</v>
      </c>
      <c r="L169" s="37">
        <f t="shared" si="31"/>
        <v>-0.39256994530783729</v>
      </c>
      <c r="M169" s="110">
        <f t="shared" si="36"/>
        <v>-11.760912373409578</v>
      </c>
      <c r="N169" s="110">
        <f t="shared" si="32"/>
        <v>0.91357247335257097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792.49749227664415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35.679957932820678</v>
      </c>
      <c r="K170" s="27">
        <f t="shared" si="35"/>
        <v>6.666666666666667</v>
      </c>
      <c r="L170" s="37">
        <f t="shared" si="31"/>
        <v>-0.44087030623025569</v>
      </c>
      <c r="M170" s="110">
        <f t="shared" si="36"/>
        <v>-11.760912373409578</v>
      </c>
      <c r="N170" s="110">
        <f t="shared" si="32"/>
        <v>0.90346840465411959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797.00983641484754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35.72927362677617</v>
      </c>
      <c r="K171" s="27">
        <f t="shared" si="35"/>
        <v>6.666666666666667</v>
      </c>
      <c r="L171" s="37">
        <f t="shared" si="31"/>
        <v>-0.49018600018574787</v>
      </c>
      <c r="M171" s="110">
        <f t="shared" si="36"/>
        <v>-11.760912373409578</v>
      </c>
      <c r="N171" s="110">
        <f t="shared" si="32"/>
        <v>0.89326722595318875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801.62897422494189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35.779468120528271</v>
      </c>
      <c r="K172" s="27">
        <f t="shared" si="35"/>
        <v>6.666666666666667</v>
      </c>
      <c r="L172" s="37">
        <f t="shared" si="31"/>
        <v>-0.54038049393784959</v>
      </c>
      <c r="M172" s="110">
        <f t="shared" si="36"/>
        <v>-11.760912373409578</v>
      </c>
      <c r="N172" s="110">
        <f t="shared" si="32"/>
        <v>0.88300253544063201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806.34511897858829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35.830419227866109</v>
      </c>
      <c r="K173" s="27">
        <f t="shared" si="35"/>
        <v>6.666666666666667</v>
      </c>
      <c r="L173" s="37">
        <f t="shared" si="31"/>
        <v>-0.59133160127568729</v>
      </c>
      <c r="M173" s="110">
        <f t="shared" si="36"/>
        <v>-11.760912373409578</v>
      </c>
      <c r="N173" s="110">
        <f t="shared" si="32"/>
        <v>0.87270374546320795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811.14947359315306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35.882017813574819</v>
      </c>
      <c r="K174" s="27">
        <f t="shared" si="35"/>
        <v>6.666666666666667</v>
      </c>
      <c r="L174" s="37">
        <f t="shared" si="31"/>
        <v>-0.64293018698439752</v>
      </c>
      <c r="M174" s="110">
        <f t="shared" si="36"/>
        <v>-11.760912373409578</v>
      </c>
      <c r="N174" s="110">
        <f t="shared" si="32"/>
        <v>0.86239649209922642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816.03413649605204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35.934166532473682</v>
      </c>
      <c r="K175" s="27">
        <f t="shared" si="35"/>
        <v>6.666666666666667</v>
      </c>
      <c r="L175" s="37">
        <f t="shared" si="31"/>
        <v>-0.69507890588326049</v>
      </c>
      <c r="M175" s="110">
        <f t="shared" si="36"/>
        <v>-11.760912373409578</v>
      </c>
      <c r="N175" s="110">
        <f t="shared" si="32"/>
        <v>0.85210302959077056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820.99201227844549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35.986778634708678</v>
      </c>
      <c r="K176" s="27">
        <f t="shared" si="35"/>
        <v>6.666666666666667</v>
      </c>
      <c r="L176" s="37">
        <f t="shared" si="31"/>
        <v>-0.74769100811825595</v>
      </c>
      <c r="M176" s="110">
        <f t="shared" si="36"/>
        <v>-11.760912373409578</v>
      </c>
      <c r="N176" s="110">
        <f t="shared" si="32"/>
        <v>0.84184260095599828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826.01672851345256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36.039776855064204</v>
      </c>
      <c r="K177" s="27">
        <f t="shared" si="35"/>
        <v>6.666666666666667</v>
      </c>
      <c r="L177" s="37">
        <f t="shared" si="31"/>
        <v>-0.80068922847378232</v>
      </c>
      <c r="M177" s="110">
        <f t="shared" si="36"/>
        <v>-11.760912373409578</v>
      </c>
      <c r="N177" s="110">
        <f t="shared" si="32"/>
        <v>0.83163178006635874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831.10255939569493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36.093092394606174</v>
      </c>
      <c r="K178" s="27">
        <f t="shared" si="35"/>
        <v>6.666666666666667</v>
      </c>
      <c r="L178" s="37">
        <f t="shared" si="31"/>
        <v>-0.85400476801575209</v>
      </c>
      <c r="M178" s="110">
        <f t="shared" si="36"/>
        <v>-11.760912373409578</v>
      </c>
      <c r="N178" s="110">
        <f t="shared" si="32"/>
        <v>0.82148478323924035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836.24435636985027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36.146663996547126</v>
      </c>
      <c r="K179" s="27">
        <f t="shared" si="35"/>
        <v>6.666666666666667</v>
      </c>
      <c r="L179" s="37">
        <f t="shared" si="31"/>
        <v>-0.9075763699567041</v>
      </c>
      <c r="M179" s="110">
        <f t="shared" si="36"/>
        <v>-11.760912373409578</v>
      </c>
      <c r="N179" s="110">
        <f t="shared" si="32"/>
        <v>0.81141375025360785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841.43748559665585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36.20043711404611</v>
      </c>
      <c r="K180" s="27">
        <f t="shared" si="35"/>
        <v>6.666666666666667</v>
      </c>
      <c r="L180" s="37">
        <f t="shared" si="31"/>
        <v>-0.96134948745568849</v>
      </c>
      <c r="M180" s="110">
        <f t="shared" si="36"/>
        <v>-11.760912373409578</v>
      </c>
      <c r="N180" s="110">
        <f t="shared" si="32"/>
        <v>0.80142899588402061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846.67777190810807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36.254363165094851</v>
      </c>
      <c r="K181" s="27">
        <f t="shared" si="35"/>
        <v>6.666666666666667</v>
      </c>
      <c r="L181" s="37">
        <f t="shared" si="31"/>
        <v>-1.0152755385044294</v>
      </c>
      <c r="M181" s="110">
        <f t="shared" si="36"/>
        <v>-11.760912373409578</v>
      </c>
      <c r="N181" s="110">
        <f t="shared" si="32"/>
        <v>0.79153923375695279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851.9614487930744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36.30839886821586</v>
      </c>
      <c r="K182" s="27">
        <f t="shared" si="35"/>
        <v>6.666666666666667</v>
      </c>
      <c r="L182" s="37">
        <f t="shared" si="31"/>
        <v>-1.0693112416254387</v>
      </c>
      <c r="M182" s="110">
        <f t="shared" si="36"/>
        <v>-11.760912373409578</v>
      </c>
      <c r="N182" s="110">
        <f t="shared" si="32"/>
        <v>0.78175177470773827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857.28511390299445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36.362505652047446</v>
      </c>
      <c r="K183" s="27">
        <f t="shared" si="35"/>
        <v>6.666666666666667</v>
      </c>
      <c r="L183" s="37">
        <f t="shared" si="31"/>
        <v>-1.1234180254570241</v>
      </c>
      <c r="M183" s="110">
        <f t="shared" si="36"/>
        <v>-11.760912373409578</v>
      </c>
      <c r="N183" s="110">
        <f t="shared" si="32"/>
        <v>0.7720727019648469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862.64568955493723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36.416649131753985</v>
      </c>
      <c r="K184" s="27">
        <f t="shared" si="35"/>
        <v>6.666666666666667</v>
      </c>
      <c r="L184" s="37">
        <f t="shared" si="31"/>
        <v>-1.1775615051635633</v>
      </c>
      <c r="M184" s="110">
        <f t="shared" si="36"/>
        <v>-11.760912373409578</v>
      </c>
      <c r="N184" s="110">
        <f t="shared" si="32"/>
        <v>0.76250702548871474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868.04038772184219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36.470798645388747</v>
      </c>
      <c r="K185" s="27">
        <f t="shared" si="35"/>
        <v>6.666666666666667</v>
      </c>
      <c r="L185" s="37">
        <f t="shared" si="31"/>
        <v>-1.2317110187983253</v>
      </c>
      <c r="M185" s="110">
        <f t="shared" si="36"/>
        <v>-11.760912373409578</v>
      </c>
      <c r="N185" s="110">
        <f t="shared" si="32"/>
        <v>0.75305881770092564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873.46667902733589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36.524926843721232</v>
      </c>
      <c r="K186" s="27">
        <f t="shared" si="35"/>
        <v>6.666666666666667</v>
      </c>
      <c r="L186" s="37">
        <f t="shared" si="31"/>
        <v>-1.2858392171308104</v>
      </c>
      <c r="M186" s="110">
        <f t="shared" si="36"/>
        <v>-11.760912373409578</v>
      </c>
      <c r="N186" s="110">
        <f t="shared" si="32"/>
        <v>0.74373133269463221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878.92226529829179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36.579009327530713</v>
      </c>
      <c r="K187" s="27">
        <f t="shared" si="35"/>
        <v>6.666666666666667</v>
      </c>
      <c r="L187" s="37">
        <f t="shared" si="31"/>
        <v>-1.3399217009402911</v>
      </c>
      <c r="M187" s="110">
        <f t="shared" si="36"/>
        <v>-11.760912373409578</v>
      </c>
      <c r="N187" s="110">
        <f t="shared" si="32"/>
        <v>0.73452711084521249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884.40505526768834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36.633024326903019</v>
      </c>
      <c r="K188" s="27">
        <f t="shared" si="35"/>
        <v>6.666666666666667</v>
      </c>
      <c r="L188" s="37">
        <f t="shared" si="31"/>
        <v>-1.3939367003125973</v>
      </c>
      <c r="M188" s="110">
        <f t="shared" si="36"/>
        <v>-11.760912373409578</v>
      </c>
      <c r="N188" s="110">
        <f t="shared" si="32"/>
        <v>0.72544807055855443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889.91314306036895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36.686952417608921</v>
      </c>
      <c r="K189" s="27">
        <f t="shared" si="35"/>
        <v>6.666666666666667</v>
      </c>
      <c r="L189" s="37">
        <f t="shared" si="31"/>
        <v>-1.4478647910184996</v>
      </c>
      <c r="M189" s="110">
        <f t="shared" si="36"/>
        <v>-11.760912373409578</v>
      </c>
      <c r="N189" s="110">
        <f t="shared" si="32"/>
        <v>0.71649558871431107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895.44478913313856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36.740776270166485</v>
      </c>
      <c r="K190" s="27">
        <f t="shared" si="35"/>
        <v>6.666666666666667</v>
      </c>
      <c r="L190" s="37">
        <f t="shared" si="31"/>
        <v>-1.5016886435760632</v>
      </c>
      <c r="M190" s="110">
        <f t="shared" si="36"/>
        <v>-11.760912373409578</v>
      </c>
      <c r="N190" s="110">
        <f t="shared" si="32"/>
        <v>0.70767057118957732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900.99840337717092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36.794480427681179</v>
      </c>
      <c r="K191" s="27">
        <f t="shared" si="35"/>
        <v>6.666666666666667</v>
      </c>
      <c r="L191" s="37">
        <f t="shared" ref="L191:L222" si="37">F191-J191+M191</f>
        <v>-1.5553928010907576</v>
      </c>
      <c r="M191" s="110">
        <f t="shared" si="36"/>
        <v>-11.760912373409578</v>
      </c>
      <c r="N191" s="110">
        <f t="shared" ref="N191:N222" si="38">10^(L191/10)</f>
        <v>0.69897351468868718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906.57253012435638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36.848051109009894</v>
      </c>
      <c r="K192" s="27">
        <f t="shared" si="35"/>
        <v>6.666666666666667</v>
      </c>
      <c r="L192" s="37">
        <f t="shared" si="37"/>
        <v>-1.6089634824194725</v>
      </c>
      <c r="M192" s="110">
        <f t="shared" si="36"/>
        <v>-11.760912373409578</v>
      </c>
      <c r="N192" s="110">
        <f t="shared" si="38"/>
        <v>0.69040456095890324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912.16583482977944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36.90147603420516</v>
      </c>
      <c r="K193" s="27">
        <f t="shared" si="35"/>
        <v>6.666666666666667</v>
      </c>
      <c r="L193" s="37">
        <f t="shared" si="37"/>
        <v>-1.6623884076147384</v>
      </c>
      <c r="M193" s="110">
        <f t="shared" si="36"/>
        <v>-11.760912373409578</v>
      </c>
      <c r="N193" s="110">
        <f t="shared" si="38"/>
        <v>0.68196354434022755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917.77709222994622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36.954744269563612</v>
      </c>
      <c r="K194" s="27">
        <f t="shared" si="35"/>
        <v>6.666666666666667</v>
      </c>
      <c r="L194" s="37">
        <f t="shared" si="37"/>
        <v>-1.7156566429731903</v>
      </c>
      <c r="M194" s="110">
        <f t="shared" si="36"/>
        <v>-11.760912373409578</v>
      </c>
      <c r="N194" s="110">
        <f t="shared" si="38"/>
        <v>0.67365003348017183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923.40517580081746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37.007846089930233</v>
      </c>
      <c r="K195" s="27">
        <f t="shared" si="35"/>
        <v>6.666666666666667</v>
      </c>
      <c r="L195" s="37">
        <f t="shared" si="37"/>
        <v>-1.768758463339811</v>
      </c>
      <c r="M195" s="110">
        <f t="shared" si="36"/>
        <v>-11.760912373409578</v>
      </c>
      <c r="N195" s="110">
        <f t="shared" si="38"/>
        <v>0.66546336794024685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929.04904836133721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37.060772856199421</v>
      </c>
      <c r="K196" s="27">
        <f t="shared" si="35"/>
        <v>6.666666666666667</v>
      </c>
      <c r="L196" s="37">
        <f t="shared" si="37"/>
        <v>-1.8216852296089989</v>
      </c>
      <c r="M196" s="110">
        <f t="shared" si="36"/>
        <v>-11.760912373409578</v>
      </c>
      <c r="N196" s="110">
        <f t="shared" si="38"/>
        <v>0.65740269032921839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934.70775368720683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37.113516906209099</v>
      </c>
      <c r="K197" s="27">
        <f t="shared" si="35"/>
        <v>6.666666666666667</v>
      </c>
      <c r="L197" s="37">
        <f t="shared" si="37"/>
        <v>-1.8744292796186777</v>
      </c>
      <c r="M197" s="110">
        <f t="shared" si="36"/>
        <v>-11.760912373409578</v>
      </c>
      <c r="N197" s="110">
        <f t="shared" si="38"/>
        <v>0.64946697451764523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940.38040901640102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37.166071457448133</v>
      </c>
      <c r="K198" s="27">
        <f t="shared" si="35"/>
        <v>6.666666666666667</v>
      </c>
      <c r="L198" s="37">
        <f t="shared" si="37"/>
        <v>-1.9269838308577114</v>
      </c>
      <c r="M198" s="110">
        <f t="shared" si="36"/>
        <v>-11.760912373409578</v>
      </c>
      <c r="N198" s="110">
        <f t="shared" si="38"/>
        <v>0.64165505041771154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946.06619834259277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37.218430520193152</v>
      </c>
      <c r="K199" s="27">
        <f t="shared" si="35"/>
        <v>6.666666666666667</v>
      </c>
      <c r="L199" s="37">
        <f t="shared" si="37"/>
        <v>-1.9793428936027304</v>
      </c>
      <c r="M199" s="110">
        <f t="shared" si="36"/>
        <v>-11.760912373409578</v>
      </c>
      <c r="N199" s="110">
        <f t="shared" si="38"/>
        <v>0.63396562575086568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951.76436640548491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37.270588819862851</v>
      </c>
      <c r="K200" s="27">
        <f t="shared" si="35"/>
        <v>6.666666666666667</v>
      </c>
      <c r="L200" s="37">
        <f t="shared" si="37"/>
        <v>-2.0315011932724296</v>
      </c>
      <c r="M200" s="110">
        <f t="shared" si="36"/>
        <v>-11.760912373409578</v>
      </c>
      <c r="N200" s="110">
        <f t="shared" si="38"/>
        <v>0.62639730517203063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957.47421329825238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37.322541727526939</v>
      </c>
      <c r="K201" s="27">
        <f t="shared" si="35"/>
        <v>6.666666666666667</v>
      </c>
      <c r="L201" s="37">
        <f t="shared" si="37"/>
        <v>-2.0834541009365175</v>
      </c>
      <c r="M201" s="110">
        <f t="shared" si="36"/>
        <v>-11.760912373409578</v>
      </c>
      <c r="N201" s="110">
        <f t="shared" si="38"/>
        <v>0.61894860707250732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963.1950896220892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37.374285197638223</v>
      </c>
      <c r="K202" s="27">
        <f t="shared" si="35"/>
        <v>6.666666666666667</v>
      </c>
      <c r="L202" s="37">
        <f t="shared" si="37"/>
        <v>-2.1351975710478008</v>
      </c>
      <c r="M202" s="110">
        <f t="shared" si="36"/>
        <v>-11.760912373409578</v>
      </c>
      <c r="N202" s="110">
        <f t="shared" si="38"/>
        <v>0.61161797834290244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968.92639212638494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37.425815712169779</v>
      </c>
      <c r="K203" s="27">
        <f t="shared" si="35"/>
        <v>6.666666666666667</v>
      </c>
      <c r="L203" s="37">
        <f t="shared" si="37"/>
        <v>-2.1867280855793574</v>
      </c>
      <c r="M203" s="110">
        <f t="shared" si="36"/>
        <v>-11.760912373409578</v>
      </c>
      <c r="N203" s="110">
        <f t="shared" si="38"/>
        <v>0.60440380734209886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974.66755978051106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37.477130230438874</v>
      </c>
      <c r="K204" s="27">
        <f t="shared" si="35"/>
        <v>6.666666666666667</v>
      </c>
      <c r="L204" s="37">
        <f t="shared" si="37"/>
        <v>-2.2380426038484522</v>
      </c>
      <c r="M204" s="110">
        <f t="shared" si="36"/>
        <v>-11.760912373409578</v>
      </c>
      <c r="N204" s="110">
        <f t="shared" si="38"/>
        <v>0.59730443528743216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980.41807022969351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37.528226143985961</v>
      </c>
      <c r="K205" s="27">
        <f t="shared" si="35"/>
        <v>6.666666666666667</v>
      </c>
      <c r="L205" s="37">
        <f t="shared" si="37"/>
        <v>-2.2891385173955392</v>
      </c>
      <c r="M205" s="110">
        <f t="shared" si="36"/>
        <v>-11.760912373409578</v>
      </c>
      <c r="N205" s="110">
        <f t="shared" si="38"/>
        <v>0.59031816625445299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986.17743659312623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37.579101235952713</v>
      </c>
      <c r="K206" s="27">
        <f t="shared" si="35"/>
        <v>6.666666666666667</v>
      </c>
      <c r="L206" s="37">
        <f t="shared" si="37"/>
        <v>-2.3400136093622912</v>
      </c>
      <c r="M206" s="110">
        <f t="shared" si="36"/>
        <v>-11.760912373409578</v>
      </c>
      <c r="N206" s="110">
        <f t="shared" si="38"/>
        <v>0.58344327595132972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991.94520456743612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37.629753644469233</v>
      </c>
      <c r="K207" s="27">
        <f t="shared" si="35"/>
        <v>6.666666666666667</v>
      </c>
      <c r="L207" s="37">
        <f t="shared" si="37"/>
        <v>-2.3906660178788108</v>
      </c>
      <c r="M207" s="110">
        <f t="shared" si="36"/>
        <v>-11.760912373409578</v>
      </c>
      <c r="N207" s="110">
        <f t="shared" si="38"/>
        <v>0.57667801941261609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997.72094980294332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37.680181829618334</v>
      </c>
      <c r="K208" s="27">
        <f t="shared" si="35"/>
        <v>6.666666666666667</v>
      </c>
      <c r="L208" s="37">
        <f t="shared" si="37"/>
        <v>-2.4410942030279124</v>
      </c>
      <c r="M208" s="110">
        <f t="shared" si="36"/>
        <v>-11.760912373409578</v>
      </c>
      <c r="N208" s="110">
        <f t="shared" si="38"/>
        <v>0.57002063773940392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1003.50427552395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37.730384543595207</v>
      </c>
      <c r="K209" s="27">
        <f t="shared" si="35"/>
        <v>6.666666666666667</v>
      </c>
      <c r="L209" s="37">
        <f t="shared" si="37"/>
        <v>-2.4912969170047852</v>
      </c>
      <c r="M209" s="110">
        <f t="shared" si="36"/>
        <v>-11.760912373409578</v>
      </c>
      <c r="N209" s="110">
        <f t="shared" si="38"/>
        <v>0.56346936399745218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1009.2948103676092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37.780360803725195</v>
      </c>
      <c r="K210" s="27">
        <f t="shared" si="35"/>
        <v>6.666666666666667</v>
      </c>
      <c r="L210" s="37">
        <f t="shared" si="37"/>
        <v>-2.541273177134773</v>
      </c>
      <c r="M210" s="110">
        <f t="shared" si="36"/>
        <v>-11.760912373409578</v>
      </c>
      <c r="N210" s="110">
        <f t="shared" si="38"/>
        <v>0.55702242837138027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839.13665360710195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36.176653830991739</v>
      </c>
      <c r="K211" s="27">
        <f t="shared" si="35"/>
        <v>6.666666666666667</v>
      </c>
      <c r="L211" s="37">
        <f t="shared" si="37"/>
        <v>-0.93756620440131755</v>
      </c>
      <c r="M211" s="110">
        <f t="shared" si="36"/>
        <v>-11.760912373409578</v>
      </c>
      <c r="N211" s="110">
        <f t="shared" si="38"/>
        <v>0.80582990349465766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839.23445370259469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36.177666099176413</v>
      </c>
      <c r="K212" s="27">
        <f t="shared" si="35"/>
        <v>6.666666666666667</v>
      </c>
      <c r="L212" s="37">
        <f t="shared" si="37"/>
        <v>-0.93857847258599136</v>
      </c>
      <c r="M212" s="110">
        <f t="shared" si="36"/>
        <v>-11.760912373409578</v>
      </c>
      <c r="N212" s="110">
        <f t="shared" si="38"/>
        <v>0.80564209983837665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839.52754275295968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36.180698975994964</v>
      </c>
      <c r="K213" s="27">
        <f t="shared" si="35"/>
        <v>6.666666666666667</v>
      </c>
      <c r="L213" s="37">
        <f t="shared" si="37"/>
        <v>-0.94161134940454261</v>
      </c>
      <c r="M213" s="110">
        <f t="shared" si="36"/>
        <v>-11.760912373409578</v>
      </c>
      <c r="N213" s="110">
        <f t="shared" si="38"/>
        <v>0.80507967955089077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840.01499198128795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36.185740742110127</v>
      </c>
      <c r="K214" s="27">
        <f t="shared" si="35"/>
        <v>6.666666666666667</v>
      </c>
      <c r="L214" s="37">
        <f t="shared" si="37"/>
        <v>-0.94665311551970532</v>
      </c>
      <c r="M214" s="110">
        <f t="shared" si="36"/>
        <v>-11.760912373409578</v>
      </c>
      <c r="N214" s="110">
        <f t="shared" si="38"/>
        <v>0.80414559715994893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840.69526968299317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36.192772075823854</v>
      </c>
      <c r="K215" s="27">
        <f t="shared" si="35"/>
        <v>6.666666666666667</v>
      </c>
      <c r="L215" s="37">
        <f t="shared" si="37"/>
        <v>-0.95368444923343176</v>
      </c>
      <c r="M215" s="110">
        <f t="shared" si="36"/>
        <v>-11.760912373409578</v>
      </c>
      <c r="N215" s="110">
        <f t="shared" si="38"/>
        <v>0.80284471916224864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841.56626498898515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36.201766360747101</v>
      </c>
      <c r="K216" s="27">
        <f t="shared" si="35"/>
        <v>6.666666666666667</v>
      </c>
      <c r="L216" s="37">
        <f t="shared" si="37"/>
        <v>-0.96267873415667893</v>
      </c>
      <c r="M216" s="110">
        <f t="shared" si="36"/>
        <v>-11.760912373409578</v>
      </c>
      <c r="N216" s="110">
        <f t="shared" si="38"/>
        <v>0.80118373975437251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842.62531993122934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36.212690100829647</v>
      </c>
      <c r="K217" s="27">
        <f t="shared" si="35"/>
        <v>6.666666666666667</v>
      </c>
      <c r="L217" s="37">
        <f t="shared" si="37"/>
        <v>-0.9736024742392253</v>
      </c>
      <c r="M217" s="110">
        <f t="shared" si="36"/>
        <v>-11.760912373409578</v>
      </c>
      <c r="N217" s="110">
        <f t="shared" si="38"/>
        <v>0.79917106730930676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843.86926870051923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36.225503428257696</v>
      </c>
      <c r="K218" s="27">
        <f t="shared" si="35"/>
        <v>6.666666666666667</v>
      </c>
      <c r="L218" s="37">
        <f t="shared" si="37"/>
        <v>-0.98641580166727394</v>
      </c>
      <c r="M218" s="110">
        <f t="shared" si="36"/>
        <v>-11.760912373409578</v>
      </c>
      <c r="N218" s="110">
        <f t="shared" si="38"/>
        <v>0.79681668570093067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845.29448279117742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36.24016068718683</v>
      </c>
      <c r="K219" s="27">
        <f t="shared" si="35"/>
        <v>6.666666666666667</v>
      </c>
      <c r="L219" s="37">
        <f t="shared" si="37"/>
        <v>-1.0010730605964078</v>
      </c>
      <c r="M219" s="110">
        <f t="shared" si="36"/>
        <v>-11.760912373409578</v>
      </c>
      <c r="N219" s="110">
        <f t="shared" si="38"/>
        <v>0.79413199528950362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846.89692060733319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36.256611074720368</v>
      </c>
      <c r="K220" s="27">
        <f t="shared" si="35"/>
        <v>6.666666666666667</v>
      </c>
      <c r="L220" s="37">
        <f t="shared" si="37"/>
        <v>-1.0175234481299462</v>
      </c>
      <c r="M220" s="110">
        <f t="shared" si="36"/>
        <v>-11.760912373409578</v>
      </c>
      <c r="N220" s="110">
        <f t="shared" si="38"/>
        <v>0.79112963880911602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848.67218006154906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36.274799319984538</v>
      </c>
      <c r="K221" s="27">
        <f t="shared" si="35"/>
        <v>6.666666666666667</v>
      </c>
      <c r="L221" s="37">
        <f t="shared" si="37"/>
        <v>-1.0357116933941164</v>
      </c>
      <c r="M221" s="110">
        <f t="shared" si="36"/>
        <v>-11.760912373409578</v>
      </c>
      <c r="N221" s="110">
        <f t="shared" si="38"/>
        <v>0.78782331753952783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850.61555272411658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36.294666382526287</v>
      </c>
      <c r="K222" s="27">
        <f t="shared" si="35"/>
        <v>6.666666666666667</v>
      </c>
      <c r="L222" s="37">
        <f t="shared" si="37"/>
        <v>-1.0555787559358656</v>
      </c>
      <c r="M222" s="110">
        <f t="shared" si="36"/>
        <v>-11.760912373409578</v>
      </c>
      <c r="N222" s="110">
        <f t="shared" si="38"/>
        <v>0.78422760301930483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852.72207817075741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36.316150152444251</v>
      </c>
      <c r="K223" s="27">
        <f t="shared" si="35"/>
        <v>6.666666666666667</v>
      </c>
      <c r="L223" s="37">
        <f t="shared" ref="L223:L254" si="40">F223-J223+M223</f>
        <v>-1.0770625258538296</v>
      </c>
      <c r="M223" s="110">
        <f t="shared" si="36"/>
        <v>-11.760912373409578</v>
      </c>
      <c r="N223" s="110">
        <f t="shared" ref="N223:N254" si="41">10^(L223/10)</f>
        <v>0.78035774920131684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854.98659731487487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36.339186136485921</v>
      </c>
      <c r="K224" s="27">
        <f t="shared" ref="K224:K268" si="44">4/60*100</f>
        <v>6.666666666666667</v>
      </c>
      <c r="L224" s="37">
        <f t="shared" si="40"/>
        <v>-1.1000985098954992</v>
      </c>
      <c r="M224" s="110">
        <f t="shared" ref="M224:M268" si="45">10*LOG(6.666667/100)</f>
        <v>-11.760912373409578</v>
      </c>
      <c r="N224" s="110">
        <f t="shared" si="41"/>
        <v>0.77622950941554913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857.4038036834304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36.36370811661709</v>
      </c>
      <c r="K225" s="27">
        <f t="shared" si="44"/>
        <v>6.666666666666667</v>
      </c>
      <c r="L225" s="37">
        <f t="shared" si="40"/>
        <v>-1.1246204900266683</v>
      </c>
      <c r="M225" s="110">
        <f t="shared" si="45"/>
        <v>-11.760912373409578</v>
      </c>
      <c r="N225" s="110">
        <f t="shared" si="41"/>
        <v>0.77185896184274305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859.96829178831649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36.389648770098461</v>
      </c>
      <c r="K226" s="27">
        <f t="shared" si="44"/>
        <v>6.666666666666667</v>
      </c>
      <c r="L226" s="37">
        <f t="shared" si="40"/>
        <v>-1.150561143508039</v>
      </c>
      <c r="M226" s="110">
        <f t="shared" si="45"/>
        <v>-11.760912373409578</v>
      </c>
      <c r="N226" s="110">
        <f t="shared" si="41"/>
        <v>0.76726234647174718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862.67460194426747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36.416940242713679</v>
      </c>
      <c r="K227" s="27">
        <f t="shared" si="44"/>
        <v>6.666666666666667</v>
      </c>
      <c r="L227" s="37">
        <f t="shared" si="40"/>
        <v>-1.177852616123257</v>
      </c>
      <c r="M227" s="110">
        <f t="shared" si="45"/>
        <v>-11.760912373409578</v>
      </c>
      <c r="N227" s="110">
        <f t="shared" si="41"/>
        <v>0.76245591576436222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865.51726107841807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36.445514669331835</v>
      </c>
      <c r="K228" s="27">
        <f t="shared" si="44"/>
        <v>6.666666666666667</v>
      </c>
      <c r="L228" s="37">
        <f t="shared" si="40"/>
        <v>-1.2064270427414137</v>
      </c>
      <c r="M228" s="110">
        <f t="shared" si="45"/>
        <v>-11.760912373409578</v>
      </c>
      <c r="N228" s="110">
        <f t="shared" si="41"/>
        <v>0.75745580052710382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868.4908192566154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36.475304638339026</v>
      </c>
      <c r="K229" s="27">
        <f t="shared" si="44"/>
        <v>6.666666666666667</v>
      </c>
      <c r="L229" s="37">
        <f t="shared" si="40"/>
        <v>-1.2362170117486038</v>
      </c>
      <c r="M229" s="110">
        <f t="shared" si="45"/>
        <v>-11.760912373409578</v>
      </c>
      <c r="N229" s="110">
        <f t="shared" si="41"/>
        <v>0.75227789182285654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871.58988181125699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36.5062435985554</v>
      </c>
      <c r="K230" s="27">
        <f t="shared" si="44"/>
        <v>6.666666666666667</v>
      </c>
      <c r="L230" s="37">
        <f t="shared" si="40"/>
        <v>-1.2671559719649785</v>
      </c>
      <c r="M230" s="110">
        <f t="shared" si="45"/>
        <v>-11.760912373409578</v>
      </c>
      <c r="N230" s="110">
        <f t="shared" si="41"/>
        <v>0.74693773916983153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874.80913709103766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36.538266209019696</v>
      </c>
      <c r="K231" s="27">
        <f t="shared" si="44"/>
        <v>6.666666666666667</v>
      </c>
      <c r="L231" s="37">
        <f t="shared" si="40"/>
        <v>-1.2991785824292741</v>
      </c>
      <c r="M231" s="110">
        <f t="shared" si="45"/>
        <v>-11.760912373409578</v>
      </c>
      <c r="N231" s="110">
        <f t="shared" si="41"/>
        <v>0.74145046478340237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878.14337996305744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36.57130863345143</v>
      </c>
      <c r="K232" s="27">
        <f t="shared" si="44"/>
        <v>6.666666666666667</v>
      </c>
      <c r="L232" s="37">
        <f t="shared" si="40"/>
        <v>-1.3322210068610083</v>
      </c>
      <c r="M232" s="110">
        <f t="shared" si="45"/>
        <v>-11.760912373409578</v>
      </c>
      <c r="N232" s="110">
        <f t="shared" si="41"/>
        <v>0.73583069322323069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881.58753128259252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36.605308782298927</v>
      </c>
      <c r="K233" s="27">
        <f t="shared" si="44"/>
        <v>6.666666666666667</v>
      </c>
      <c r="L233" s="37">
        <f t="shared" si="40"/>
        <v>-1.3662211557085051</v>
      </c>
      <c r="M233" s="110">
        <f t="shared" si="45"/>
        <v>-11.760912373409578</v>
      </c>
      <c r="N233" s="110">
        <f t="shared" si="41"/>
        <v>0.73009249551103494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885.13665360710195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36.640206506069227</v>
      </c>
      <c r="K234" s="27">
        <f t="shared" si="44"/>
        <v>6.666666666666667</v>
      </c>
      <c r="L234" s="37">
        <f t="shared" si="40"/>
        <v>-1.4011188794788048</v>
      </c>
      <c r="M234" s="110">
        <f t="shared" si="45"/>
        <v>-11.760912373409578</v>
      </c>
      <c r="N234" s="110">
        <f t="shared" si="41"/>
        <v>0.724249346576611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888.78596347126563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36.675943744148782</v>
      </c>
      <c r="K235" s="27">
        <f t="shared" si="44"/>
        <v>6.666666666666667</v>
      </c>
      <c r="L235" s="37">
        <f t="shared" si="40"/>
        <v>-1.4368561175583601</v>
      </c>
      <c r="M235" s="110">
        <f t="shared" si="45"/>
        <v>-11.760912373409578</v>
      </c>
      <c r="N235" s="110">
        <f t="shared" si="41"/>
        <v>0.71831409476071117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892.5308405620483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36.712464633600746</v>
      </c>
      <c r="K236" s="27">
        <f t="shared" si="44"/>
        <v>6.666666666666667</v>
      </c>
      <c r="L236" s="37">
        <f t="shared" si="40"/>
        <v>-1.473377007010324</v>
      </c>
      <c r="M236" s="110">
        <f t="shared" si="45"/>
        <v>-11.760912373409578</v>
      </c>
      <c r="N236" s="110">
        <f t="shared" si="41"/>
        <v>0.71229894204126454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896.36683414013555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36.749715582508244</v>
      </c>
      <c r="K237" s="27">
        <f t="shared" si="44"/>
        <v>6.666666666666667</v>
      </c>
      <c r="L237" s="37">
        <f t="shared" si="40"/>
        <v>-1.5106279559178226</v>
      </c>
      <c r="M237" s="110">
        <f t="shared" si="45"/>
        <v>-11.760912373409578</v>
      </c>
      <c r="N237" s="110">
        <f t="shared" si="41"/>
        <v>0.70621543364155293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900.2896670497272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36.787645312364084</v>
      </c>
      <c r="K238" s="27">
        <f t="shared" si="44"/>
        <v>6.666666666666667</v>
      </c>
      <c r="L238" s="37">
        <f t="shared" si="40"/>
        <v>-1.5485576857736625</v>
      </c>
      <c r="M238" s="110">
        <f t="shared" si="45"/>
        <v>-11.760912373409578</v>
      </c>
      <c r="N238" s="110">
        <f t="shared" si="41"/>
        <v>0.70007445571331872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904.29523764546093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36.826204873823926</v>
      </c>
      <c r="K239" s="27">
        <f t="shared" si="44"/>
        <v>6.666666666666667</v>
      </c>
      <c r="L239" s="37">
        <f t="shared" si="40"/>
        <v>-1.587117247233504</v>
      </c>
      <c r="M239" s="110">
        <f t="shared" si="45"/>
        <v>-11.760912373409578</v>
      </c>
      <c r="N239" s="110">
        <f t="shared" si="41"/>
        <v>0.69388623985328945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908.37961994575471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36.865347639875417</v>
      </c>
      <c r="K240" s="27">
        <f t="shared" si="44"/>
        <v>6.666666666666667</v>
      </c>
      <c r="L240" s="37">
        <f t="shared" si="40"/>
        <v>-1.6262600132849947</v>
      </c>
      <c r="M240" s="110">
        <f t="shared" si="45"/>
        <v>-11.760912373409578</v>
      </c>
      <c r="N240" s="110">
        <f t="shared" si="41"/>
        <v>0.68766037329856133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912.53906229824065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36.9050292801588</v>
      </c>
      <c r="K241" s="27">
        <f t="shared" si="44"/>
        <v>6.666666666666667</v>
      </c>
      <c r="L241" s="37">
        <f t="shared" si="40"/>
        <v>-1.6659416535683782</v>
      </c>
      <c r="M241" s="110">
        <f t="shared" si="45"/>
        <v>-11.760912373409578</v>
      </c>
      <c r="N241" s="110">
        <f t="shared" si="41"/>
        <v>0.68140581374652121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916.76998481702253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36.945207719828232</v>
      </c>
      <c r="K242" s="27">
        <f t="shared" si="44"/>
        <v>6.666666666666667</v>
      </c>
      <c r="L242" s="37">
        <f t="shared" si="40"/>
        <v>-1.7061200932378107</v>
      </c>
      <c r="M242" s="110">
        <f t="shared" si="45"/>
        <v>-11.760912373409578</v>
      </c>
      <c r="N242" s="110">
        <f t="shared" si="41"/>
        <v>0.67513090785189633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921.06897582461647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36.98584308598565</v>
      </c>
      <c r="K243" s="27">
        <f t="shared" si="44"/>
        <v>6.666666666666667</v>
      </c>
      <c r="L243" s="37">
        <f t="shared" si="40"/>
        <v>-1.7467554593952279</v>
      </c>
      <c r="M243" s="110">
        <f t="shared" si="45"/>
        <v>-11.760912373409578</v>
      </c>
      <c r="N243" s="110">
        <f t="shared" si="41"/>
        <v>0.66884341256196467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925.43278750472177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37.026897644365228</v>
      </c>
      <c r="K244" s="27">
        <f t="shared" si="44"/>
        <v>6.666666666666667</v>
      </c>
      <c r="L244" s="37">
        <f t="shared" si="40"/>
        <v>-1.787810017774806</v>
      </c>
      <c r="M244" s="110">
        <f t="shared" si="45"/>
        <v>-11.760912373409578</v>
      </c>
      <c r="N244" s="110">
        <f t="shared" si="41"/>
        <v>0.66255051855696789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929.85833094618636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37.068335728605383</v>
      </c>
      <c r="K245" s="27">
        <f t="shared" si="44"/>
        <v>6.666666666666667</v>
      </c>
      <c r="L245" s="37">
        <f t="shared" si="40"/>
        <v>-1.8292481020149616</v>
      </c>
      <c r="M245" s="110">
        <f t="shared" si="45"/>
        <v>-11.760912373409578</v>
      </c>
      <c r="N245" s="110">
        <f t="shared" si="41"/>
        <v>0.6562588751637336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934.34267073424053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37.110123664125211</v>
      </c>
      <c r="K246" s="27">
        <f t="shared" si="44"/>
        <v>6.666666666666667</v>
      </c>
      <c r="L246" s="37">
        <f t="shared" si="40"/>
        <v>-1.8710360375347896</v>
      </c>
      <c r="M246" s="110">
        <f t="shared" si="45"/>
        <v>-11.760912373409578</v>
      </c>
      <c r="N246" s="110">
        <f t="shared" si="41"/>
        <v>0.64997461620440555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938.88301922259313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37.152229688326024</v>
      </c>
      <c r="K247" s="27">
        <f t="shared" si="44"/>
        <v>6.666666666666667</v>
      </c>
      <c r="L247" s="37">
        <f t="shared" si="40"/>
        <v>-1.9131420617356021</v>
      </c>
      <c r="M247" s="110">
        <f t="shared" si="45"/>
        <v>-11.760912373409578</v>
      </c>
      <c r="N247" s="110">
        <f t="shared" si="41"/>
        <v>0.64370338632815161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943.47673059953115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37.194623868570325</v>
      </c>
      <c r="K248" s="27">
        <f t="shared" si="44"/>
        <v>6.666666666666667</v>
      </c>
      <c r="L248" s="37">
        <f t="shared" si="40"/>
        <v>-1.9555362419799032</v>
      </c>
      <c r="M248" s="110">
        <f t="shared" si="45"/>
        <v>-11.760912373409578</v>
      </c>
      <c r="N248" s="110">
        <f t="shared" si="41"/>
        <v>0.63745036745098926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948.12129484278171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37.237278019149201</v>
      </c>
      <c r="K249" s="27">
        <f t="shared" si="44"/>
        <v>6.666666666666667</v>
      </c>
      <c r="L249" s="37">
        <f t="shared" si="40"/>
        <v>-1.9981903925587794</v>
      </c>
      <c r="M249" s="110">
        <f t="shared" si="45"/>
        <v>-11.760912373409578</v>
      </c>
      <c r="N249" s="110">
        <f t="shared" si="41"/>
        <v>0.63122030499762616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952.81433164158273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37.280165618235941</v>
      </c>
      <c r="K250" s="27">
        <f t="shared" si="44"/>
        <v>6.666666666666667</v>
      </c>
      <c r="L250" s="37">
        <f t="shared" si="40"/>
        <v>-2.0410779916455191</v>
      </c>
      <c r="M250" s="110">
        <f t="shared" si="45"/>
        <v>-11.760912373409578</v>
      </c>
      <c r="N250" s="110">
        <f t="shared" si="41"/>
        <v>0.62501753369944979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957.55358435007474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37.323261725636449</v>
      </c>
      <c r="K251" s="27">
        <f t="shared" si="44"/>
        <v>6.666666666666667</v>
      </c>
      <c r="L251" s="37">
        <f t="shared" si="40"/>
        <v>-2.0841740990460274</v>
      </c>
      <c r="M251" s="110">
        <f t="shared" si="45"/>
        <v>-11.760912373409578</v>
      </c>
      <c r="N251" s="110">
        <f t="shared" si="41"/>
        <v>0.61884600275514523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962.33691402365821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37.366542901984374</v>
      </c>
      <c r="K252" s="27">
        <f t="shared" si="44"/>
        <v>6.666666666666667</v>
      </c>
      <c r="L252" s="37">
        <f t="shared" si="40"/>
        <v>-2.1274552753939524</v>
      </c>
      <c r="M252" s="110">
        <f t="shared" si="45"/>
        <v>-11.760912373409578</v>
      </c>
      <c r="N252" s="110">
        <f t="shared" si="41"/>
        <v>0.61270930020538295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967.16229357920429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37.409987129889373</v>
      </c>
      <c r="K253" s="27">
        <f t="shared" si="44"/>
        <v>6.666666666666667</v>
      </c>
      <c r="L253" s="37">
        <f t="shared" si="40"/>
        <v>-2.1708995032989513</v>
      </c>
      <c r="M253" s="110">
        <f t="shared" si="45"/>
        <v>-11.760912373409578</v>
      </c>
      <c r="N253" s="110">
        <f t="shared" si="41"/>
        <v>0.60661067641119748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972.02780211081131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37.453573737427412</v>
      </c>
      <c r="K254" s="27">
        <f t="shared" si="44"/>
        <v>6.666666666666667</v>
      </c>
      <c r="L254" s="37">
        <f t="shared" si="40"/>
        <v>-2.2144861108369902</v>
      </c>
      <c r="M254" s="110">
        <f t="shared" si="45"/>
        <v>-11.760912373409578</v>
      </c>
      <c r="N254" s="110">
        <f t="shared" si="41"/>
        <v>0.60055306655790497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976.93161938500225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37.497283324261339</v>
      </c>
      <c r="K255" s="27">
        <f t="shared" si="44"/>
        <v>6.666666666666667</v>
      </c>
      <c r="L255" s="37">
        <f t="shared" ref="L255:L268" si="46">F255-J255+M255</f>
        <v>-2.2581956976709172</v>
      </c>
      <c r="M255" s="110">
        <f t="shared" si="45"/>
        <v>-11.760912373409578</v>
      </c>
      <c r="N255" s="110">
        <f t="shared" ref="N255:N268" si="47">10^(L255/10)</f>
        <v>0.59453911213320021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981.87202053269198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37.541097690595315</v>
      </c>
      <c r="K256" s="27">
        <f t="shared" si="44"/>
        <v>6.666666666666667</v>
      </c>
      <c r="L256" s="37">
        <f t="shared" si="46"/>
        <v>-2.3020100640048931</v>
      </c>
      <c r="M256" s="110">
        <f t="shared" si="45"/>
        <v>-11.760912373409578</v>
      </c>
      <c r="N256" s="110">
        <f t="shared" si="47"/>
        <v>0.58857118135022413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986.84737094978891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37.584999769096441</v>
      </c>
      <c r="K257" s="27">
        <f t="shared" si="44"/>
        <v>6.666666666666667</v>
      </c>
      <c r="L257" s="37">
        <f t="shared" si="46"/>
        <v>-2.3459121425060196</v>
      </c>
      <c r="M257" s="110">
        <f t="shared" si="45"/>
        <v>-11.760912373409578</v>
      </c>
      <c r="N257" s="110">
        <f t="shared" si="47"/>
        <v>0.58265138850441456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991.85612141376146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37.628973559859134</v>
      </c>
      <c r="K258" s="27">
        <f t="shared" si="44"/>
        <v>6.666666666666667</v>
      </c>
      <c r="L258" s="37">
        <f t="shared" si="46"/>
        <v>-2.3898859332687117</v>
      </c>
      <c r="M258" s="110">
        <f t="shared" si="45"/>
        <v>-11.760912373409578</v>
      </c>
      <c r="N258" s="110">
        <f t="shared" si="47"/>
        <v>0.57678161226747826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996.89680341980318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37.673004068440413</v>
      </c>
      <c r="K259" s="27">
        <f t="shared" si="44"/>
        <v>6.666666666666667</v>
      </c>
      <c r="L259" s="37">
        <f t="shared" si="46"/>
        <v>-2.4339164418499912</v>
      </c>
      <c r="M259" s="110">
        <f t="shared" si="45"/>
        <v>-11.760912373409578</v>
      </c>
      <c r="N259" s="110">
        <f t="shared" si="47"/>
        <v>0.57096351293335224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1001.9680247372233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37.717077246956713</v>
      </c>
      <c r="K260" s="27">
        <f t="shared" si="44"/>
        <v>6.666666666666667</v>
      </c>
      <c r="L260" s="37">
        <f t="shared" si="46"/>
        <v>-2.4779896203662908</v>
      </c>
      <c r="M260" s="110">
        <f t="shared" si="45"/>
        <v>-11.760912373409578</v>
      </c>
      <c r="N260" s="110">
        <f t="shared" si="47"/>
        <v>0.5651985486399449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1007.068465184288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37.761179938202183</v>
      </c>
      <c r="K261" s="27">
        <f t="shared" si="44"/>
        <v>6.666666666666667</v>
      </c>
      <c r="L261" s="37">
        <f t="shared" si="46"/>
        <v>-2.5220923116117611</v>
      </c>
      <c r="M261" s="110">
        <f t="shared" si="45"/>
        <v>-11.760912373409578</v>
      </c>
      <c r="N261" s="110">
        <f t="shared" si="47"/>
        <v>0.55948799059731691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1012.1968726178453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37.805299822725267</v>
      </c>
      <c r="K262" s="27">
        <f t="shared" si="44"/>
        <v>6.666666666666667</v>
      </c>
      <c r="L262" s="37">
        <f t="shared" si="46"/>
        <v>-2.5662121961348454</v>
      </c>
      <c r="M262" s="110">
        <f t="shared" si="45"/>
        <v>-11.760912373409578</v>
      </c>
      <c r="N262" s="110">
        <f t="shared" si="47"/>
        <v>0.55383293735794781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1017.3520591325987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37.849425368782178</v>
      </c>
      <c r="K263" s="27">
        <f t="shared" si="44"/>
        <v>6.666666666666667</v>
      </c>
      <c r="L263" s="37">
        <f t="shared" si="46"/>
        <v>-2.6103377421917564</v>
      </c>
      <c r="M263" s="110">
        <f t="shared" si="45"/>
        <v>-11.760912373409578</v>
      </c>
      <c r="N263" s="110">
        <f t="shared" si="47"/>
        <v>0.54823432816829776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1022.532897463786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37.893545785072405</v>
      </c>
      <c r="K264" s="27">
        <f t="shared" si="44"/>
        <v>6.666666666666667</v>
      </c>
      <c r="L264" s="37">
        <f t="shared" si="46"/>
        <v>-2.6544581584819831</v>
      </c>
      <c r="M264" s="110">
        <f t="shared" si="45"/>
        <v>-11.760912373409578</v>
      </c>
      <c r="N264" s="110">
        <f t="shared" si="47"/>
        <v>0.54269295544320773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1027.7383175862099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37.937650976152</v>
      </c>
      <c r="K265" s="27">
        <f t="shared" si="44"/>
        <v>6.666666666666667</v>
      </c>
      <c r="L265" s="37">
        <f t="shared" si="46"/>
        <v>-2.698563349561578</v>
      </c>
      <c r="M265" s="110">
        <f t="shared" si="45"/>
        <v>-11.760912373409578</v>
      </c>
      <c r="N265" s="110">
        <f t="shared" si="47"/>
        <v>0.53720947640600492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1032.9673035019987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37.981731500413865</v>
      </c>
      <c r="K266" s="27">
        <f t="shared" si="44"/>
        <v>6.666666666666667</v>
      </c>
      <c r="L266" s="37">
        <f t="shared" si="46"/>
        <v>-2.7426438738234431</v>
      </c>
      <c r="M266" s="110">
        <f t="shared" si="45"/>
        <v>-11.760912373409578</v>
      </c>
      <c r="N266" s="110">
        <f t="shared" si="47"/>
        <v>0.5317844239377244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1038.2188902091141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38.025778530520363</v>
      </c>
      <c r="K267" s="27">
        <f t="shared" si="44"/>
        <v>6.666666666666667</v>
      </c>
      <c r="L267" s="37">
        <f t="shared" si="46"/>
        <v>-2.7866909039299408</v>
      </c>
      <c r="M267" s="110">
        <f t="shared" si="45"/>
        <v>-11.760912373409578</v>
      </c>
      <c r="N267" s="110">
        <f t="shared" si="47"/>
        <v>0.5264182166787762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1043.4921608424186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38.069783816171892</v>
      </c>
      <c r="K268" s="40">
        <f t="shared" si="44"/>
        <v>6.666666666666667</v>
      </c>
      <c r="L268" s="41">
        <f t="shared" si="46"/>
        <v>-2.8306961895814702</v>
      </c>
      <c r="M268" s="110">
        <f t="shared" si="45"/>
        <v>-11.760912373409578</v>
      </c>
      <c r="N268" s="110">
        <f t="shared" si="47"/>
        <v>0.52111116842577898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21.392354511452815</v>
      </c>
    </row>
  </sheetData>
  <mergeCells count="32">
    <mergeCell ref="I87:L87"/>
    <mergeCell ref="O5:O6"/>
    <mergeCell ref="A61:A85"/>
    <mergeCell ref="A5:A6"/>
    <mergeCell ref="B5:B6"/>
    <mergeCell ref="C5:C6"/>
    <mergeCell ref="D5:D6"/>
    <mergeCell ref="B54:F54"/>
    <mergeCell ref="P5:P6"/>
    <mergeCell ref="Q5:R5"/>
    <mergeCell ref="A46:G46"/>
    <mergeCell ref="B48:B49"/>
    <mergeCell ref="G5:G6"/>
    <mergeCell ref="H5:H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FC30D-7206-47AE-AFF5-E53110A5C8B4}">
  <sheetPr codeName="Sheet11"/>
  <dimension ref="A1:W269"/>
  <sheetViews>
    <sheetView view="pageBreakPreview" zoomScale="60" zoomScaleNormal="6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5.5703125" bestFit="1" customWidth="1"/>
    <col min="18" max="18" width="16.710937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153</v>
      </c>
      <c r="B2" s="29" t="s">
        <v>119</v>
      </c>
      <c r="C2" s="29">
        <f>NSAs!B11</f>
        <v>258073.34</v>
      </c>
      <c r="D2" s="30">
        <f>NSAs!C11</f>
        <v>4256253.83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95" t="s">
        <v>125</v>
      </c>
      <c r="H5" s="189" t="str">
        <f>CONCATENATE("Sound Level @ ", A2, " (dBA)")</f>
        <v>Sound Level @ NSA 9 (dBA)</v>
      </c>
      <c r="O5" s="163" t="s">
        <v>0</v>
      </c>
      <c r="P5" s="165" t="s">
        <v>1</v>
      </c>
      <c r="Q5" s="165" t="s">
        <v>2</v>
      </c>
      <c r="R5" s="166"/>
      <c r="V5" s="143" t="str">
        <f>INDEX(A7:A45,MATCH(W5,H7:H45,0))</f>
        <v>A-32</v>
      </c>
      <c r="W5" s="144">
        <f>MAX(H7:H45)</f>
        <v>33.052074726961038</v>
      </c>
    </row>
    <row r="6" spans="1:23" ht="15.75" thickBot="1" x14ac:dyDescent="0.3">
      <c r="A6" s="194"/>
      <c r="B6" s="181"/>
      <c r="C6" s="181"/>
      <c r="D6" s="181"/>
      <c r="E6" s="181"/>
      <c r="F6" s="181"/>
      <c r="G6" s="196"/>
      <c r="H6" s="190"/>
      <c r="O6" s="164"/>
      <c r="P6" s="168"/>
      <c r="Q6" s="12" t="s">
        <v>3</v>
      </c>
      <c r="R6" s="13" t="s">
        <v>4</v>
      </c>
      <c r="V6" s="145" t="str">
        <f>INDEX(A7:A45,MATCH(W6,H7:H45,0))</f>
        <v>A-33</v>
      </c>
      <c r="W6" s="146">
        <f>LARGE(H7:H45,2)</f>
        <v>32.262257827782932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6210.5725181900079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53.562632744368706</v>
      </c>
      <c r="H7" s="36">
        <f>C7-G7</f>
        <v>15.447667212271107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35.056352020017201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5546.112721609582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52.579773842433482</v>
      </c>
      <c r="H8" s="37">
        <f t="shared" ref="H8:H44" si="2">C8-G8</f>
        <v>16.43052611420633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43.959486573350588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4040.0760155348244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49.827790731997915</v>
      </c>
      <c r="H9" s="37">
        <f t="shared" si="2"/>
        <v>19.182509224641898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82.842066234363514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3182.6023038388462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47.755647456434275</v>
      </c>
      <c r="H10" s="37">
        <f t="shared" si="2"/>
        <v>21.254652500205538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133.49507694904909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2886.6637266227103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46.907923899448946</v>
      </c>
      <c r="H11" s="37">
        <f t="shared" si="2"/>
        <v>22.102376057190867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162.26976444127848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2613.7771681036043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46.045371199794594</v>
      </c>
      <c r="H12" s="37">
        <f t="shared" si="2"/>
        <v>22.964928756845218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197.92145532576276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3860.8162481266186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49.433582645670938</v>
      </c>
      <c r="H13" s="37">
        <f t="shared" si="2"/>
        <v>19.576717310968874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90.713459779184831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3586.8668646883648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48.794305141524681</v>
      </c>
      <c r="H14" s="37">
        <f t="shared" si="2"/>
        <v>20.215994815115131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105.09921724438954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2988.3925769551929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47.208752979374637</v>
      </c>
      <c r="H15" s="37">
        <f t="shared" si="2"/>
        <v>21.801546977265176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151.41004820679234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2688.7229218534303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46.290920992698091</v>
      </c>
      <c r="H16" s="37">
        <f t="shared" si="2"/>
        <v>22.719378963941722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187.04146541208985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2390.8414258164416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45.271015443882241</v>
      </c>
      <c r="H17" s="37">
        <f t="shared" si="2"/>
        <v>23.739284512757571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236.55299513578026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2177.2528552280824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44.458177375065596</v>
      </c>
      <c r="H18" s="37">
        <f t="shared" si="2"/>
        <v>24.552122581574217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285.24120217772582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1931.313620026471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43.417056064790224</v>
      </c>
      <c r="H19" s="37">
        <f t="shared" si="2"/>
        <v>25.593243891849589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362.51367099504154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1775.9839515604003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42.688780740335304</v>
      </c>
      <c r="H20" s="37">
        <f t="shared" si="2"/>
        <v>26.321519216304509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428.69845824237302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1647.2908885198665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42.035405925401193</v>
      </c>
      <c r="H21" s="37">
        <f t="shared" si="2"/>
        <v>26.97489403123862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498.29829723958164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3612.9652105991436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48.857275594949918</v>
      </c>
      <c r="H22" s="37">
        <f t="shared" si="2"/>
        <v>20.153024361689894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103.58632752273382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3183.9682795530912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47.759374648123696</v>
      </c>
      <c r="H23" s="37">
        <f t="shared" si="2"/>
        <v>21.250925308516116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133.38055827219486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2853.9764978007456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46.809007848470429</v>
      </c>
      <c r="H24" s="37">
        <f t="shared" si="2"/>
        <v>22.201292108169383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166.00807393687921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2486.5370107840372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45.61189855718554</v>
      </c>
      <c r="H25" s="37">
        <f t="shared" si="2"/>
        <v>23.398401399454272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218.69564759504019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2199.6808888790006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44.547193632343394</v>
      </c>
      <c r="H26" s="37">
        <f t="shared" si="2"/>
        <v>24.463106324296419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279.45419439422966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1928.4279379845216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43.404068293438037</v>
      </c>
      <c r="H27" s="37">
        <f t="shared" si="2"/>
        <v>25.606231663201775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363.59940705641327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1687.1092107507664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42.242863929094554</v>
      </c>
      <c r="H28" s="37">
        <f t="shared" si="2"/>
        <v>26.767436027545259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475.05468202893343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1476.5950130285232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41.085227946528455</v>
      </c>
      <c r="H29" s="37">
        <f t="shared" si="2"/>
        <v>27.925072010111357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620.16492648652797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1300.2009760031215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39.980209754183235</v>
      </c>
      <c r="H30" s="37">
        <f t="shared" si="2"/>
        <v>29.030090202456577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799.85086764359437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2921.54404212903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47.012248753260742</v>
      </c>
      <c r="H31" s="37">
        <f t="shared" si="2"/>
        <v>21.99805120337907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158.41821676257877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2517.6793515059594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45.720008361831297</v>
      </c>
      <c r="H32" s="37">
        <f t="shared" si="2"/>
        <v>23.290291594808515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213.31881352527978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2051.2376621444078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43.940319637189198</v>
      </c>
      <c r="H33" s="37">
        <f t="shared" si="2"/>
        <v>25.069980319450615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321.36459756043462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1231.6203011075768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39.509536777509425</v>
      </c>
      <c r="H34" s="37">
        <f t="shared" si="2"/>
        <v>29.500763179130388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891.40757007627167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1058.4521185675449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38.193424330486231</v>
      </c>
      <c r="H35" s="37">
        <f t="shared" si="2"/>
        <v>30.816875626153582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1206.9452298105125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906.58347905743699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36.848156010324416</v>
      </c>
      <c r="H36" s="37">
        <f t="shared" si="2"/>
        <v>32.162143946315396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1645.1836872568701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2076.9888109954236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44.048683138828764</v>
      </c>
      <c r="H37" s="37">
        <f t="shared" si="2"/>
        <v>24.961616817811048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313.44524200683605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818.29756995870264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35.958225229678774</v>
      </c>
      <c r="H38" s="37">
        <f t="shared" si="2"/>
        <v>33.052074726961038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2019.330815152533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896.19415362921552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36.748042128856881</v>
      </c>
      <c r="H39" s="37">
        <f t="shared" si="2"/>
        <v>32.262257827782932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1683.5490839277511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5960.4143175621284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53.205528985331696</v>
      </c>
      <c r="H40" s="37">
        <f t="shared" si="2"/>
        <v>12.794471014668304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19.030364272014722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3861.3551299122819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49.434794912919799</v>
      </c>
      <c r="H41" s="37">
        <f t="shared" si="2"/>
        <v>16.565205087080201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45.344071012465612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2928.4482431827787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47.03275105593417</v>
      </c>
      <c r="H42" s="37">
        <f t="shared" si="2"/>
        <v>18.96724894406583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78.836056922849224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3277.714383224928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48.011422137870603</v>
      </c>
      <c r="H43" s="37">
        <f t="shared" si="2"/>
        <v>17.988577862129397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62.93000789213631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912.6380139463098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36.905971088059701</v>
      </c>
      <c r="H44" s="37">
        <f t="shared" si="2"/>
        <v>17.094028911940299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51.215673855337364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19.843624700121957</v>
      </c>
      <c r="O45" s="108"/>
      <c r="P45" s="108"/>
      <c r="Q45" s="109"/>
      <c r="R45" s="109"/>
      <c r="U45">
        <f t="shared" ref="U45" si="4">10^(H45/10)</f>
        <v>96.463378850999192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41.751547945830517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41.751547945830517</v>
      </c>
      <c r="D51" s="77">
        <f>10*LOG10(SUM(U7:U44))</f>
        <v>41.723468067338004</v>
      </c>
      <c r="E51" s="77">
        <f>P85</f>
        <v>41.741039255777096</v>
      </c>
      <c r="F51" s="78">
        <f>S85</f>
        <v>48.137271184815589</v>
      </c>
    </row>
    <row r="52" spans="1:19" ht="14.45" customHeight="1" thickBot="1" x14ac:dyDescent="0.3">
      <c r="B52" s="72" t="s">
        <v>141</v>
      </c>
      <c r="C52" s="79">
        <f>10*LOG10(10^(C50/10)+10^(C51/10))</f>
        <v>43.973783723378325</v>
      </c>
      <c r="D52" s="79">
        <f>10*LOG10(10^(D50/10)+10^(D51/10))</f>
        <v>42.401275673881045</v>
      </c>
      <c r="E52" s="79">
        <f>J85</f>
        <v>43.448533273195757</v>
      </c>
      <c r="F52" s="80">
        <f>M85</f>
        <v>49.073655769927001</v>
      </c>
    </row>
    <row r="53" spans="1:19" ht="16.149999999999999" customHeight="1" thickBot="1" x14ac:dyDescent="0.3">
      <c r="B53" s="74" t="s">
        <v>145</v>
      </c>
      <c r="C53" s="81">
        <f>C52-C50</f>
        <v>3.9737837233783253</v>
      </c>
      <c r="D53" s="81">
        <f>D52-D50</f>
        <v>8.4012756738810452</v>
      </c>
      <c r="E53" s="81">
        <f>E52-E50</f>
        <v>4.8800622032243837</v>
      </c>
      <c r="F53" s="82">
        <f>F52-F50</f>
        <v>7.1230838401141767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9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42.401275673881045</v>
      </c>
      <c r="J61" s="62">
        <f>10^(I61/10)</f>
        <v>17383.113562456823</v>
      </c>
      <c r="K61" s="63"/>
      <c r="L61" s="152">
        <f>I61+10</f>
        <v>52.401275673881045</v>
      </c>
      <c r="M61" s="62">
        <f>10^(L61/10)</f>
        <v>173831.13562456809</v>
      </c>
      <c r="N61" s="62"/>
      <c r="O61" s="62">
        <f>D51</f>
        <v>41.723468067338004</v>
      </c>
      <c r="P61" s="62">
        <f>10^(O61/10)</f>
        <v>14871.227130947225</v>
      </c>
      <c r="Q61" s="62"/>
      <c r="R61" s="62">
        <f>O61+10</f>
        <v>51.723468067338004</v>
      </c>
      <c r="S61" s="63">
        <f>10^(R61/10)</f>
        <v>148712.27130947215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42.401275673881045</v>
      </c>
      <c r="J62" s="26">
        <f t="shared" ref="J62:J84" si="9">10^(I62/10)</f>
        <v>17383.113562456823</v>
      </c>
      <c r="K62" s="64"/>
      <c r="L62" s="155">
        <f t="shared" ref="L62:L67" si="10">I62+10</f>
        <v>52.401275673881045</v>
      </c>
      <c r="M62" s="26">
        <f t="shared" ref="M62:M84" si="11">10^(L62/10)</f>
        <v>173831.13562456809</v>
      </c>
      <c r="N62" s="26"/>
      <c r="O62" s="26">
        <f>O61</f>
        <v>41.723468067338004</v>
      </c>
      <c r="P62" s="26">
        <f t="shared" ref="P62:P84" si="12">10^(O62/10)</f>
        <v>14871.227130947225</v>
      </c>
      <c r="Q62" s="26"/>
      <c r="R62" s="26">
        <f t="shared" ref="R62:R67" si="13">O62+10</f>
        <v>51.723468067338004</v>
      </c>
      <c r="S62" s="64">
        <f t="shared" ref="S62:S84" si="14">10^(R62/10)</f>
        <v>148712.27130947215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42.401275673881045</v>
      </c>
      <c r="J63" s="26">
        <f t="shared" si="9"/>
        <v>17383.113562456823</v>
      </c>
      <c r="K63" s="64"/>
      <c r="L63" s="155">
        <f t="shared" si="10"/>
        <v>52.401275673881045</v>
      </c>
      <c r="M63" s="26">
        <f t="shared" si="11"/>
        <v>173831.13562456809</v>
      </c>
      <c r="N63" s="26"/>
      <c r="O63" s="26">
        <f t="shared" ref="O63:O84" si="16">O62</f>
        <v>41.723468067338004</v>
      </c>
      <c r="P63" s="26">
        <f t="shared" si="12"/>
        <v>14871.227130947225</v>
      </c>
      <c r="Q63" s="26"/>
      <c r="R63" s="26">
        <f t="shared" si="13"/>
        <v>51.723468067338004</v>
      </c>
      <c r="S63" s="64">
        <f t="shared" si="14"/>
        <v>148712.27130947215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42.401275673881045</v>
      </c>
      <c r="J64" s="26">
        <f t="shared" si="9"/>
        <v>17383.113562456823</v>
      </c>
      <c r="K64" s="64"/>
      <c r="L64" s="155">
        <f t="shared" si="10"/>
        <v>52.401275673881045</v>
      </c>
      <c r="M64" s="26">
        <f t="shared" si="11"/>
        <v>173831.13562456809</v>
      </c>
      <c r="N64" s="26"/>
      <c r="O64" s="26">
        <f t="shared" si="16"/>
        <v>41.723468067338004</v>
      </c>
      <c r="P64" s="26">
        <f t="shared" si="12"/>
        <v>14871.227130947225</v>
      </c>
      <c r="Q64" s="26"/>
      <c r="R64" s="26">
        <f t="shared" si="13"/>
        <v>51.723468067338004</v>
      </c>
      <c r="S64" s="64">
        <f t="shared" si="14"/>
        <v>148712.27130947215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42.401275673881045</v>
      </c>
      <c r="J65" s="26">
        <f t="shared" si="9"/>
        <v>17383.113562456823</v>
      </c>
      <c r="K65" s="64"/>
      <c r="L65" s="155">
        <f t="shared" si="10"/>
        <v>52.401275673881045</v>
      </c>
      <c r="M65" s="26">
        <f t="shared" si="11"/>
        <v>173831.13562456809</v>
      </c>
      <c r="N65" s="26"/>
      <c r="O65" s="26">
        <f t="shared" si="16"/>
        <v>41.723468067338004</v>
      </c>
      <c r="P65" s="26">
        <f t="shared" si="12"/>
        <v>14871.227130947225</v>
      </c>
      <c r="Q65" s="26"/>
      <c r="R65" s="26">
        <f t="shared" si="13"/>
        <v>51.723468067338004</v>
      </c>
      <c r="S65" s="64">
        <f t="shared" si="14"/>
        <v>148712.27130947215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42.401275673881045</v>
      </c>
      <c r="J66" s="26">
        <f t="shared" si="9"/>
        <v>17383.113562456823</v>
      </c>
      <c r="K66" s="64"/>
      <c r="L66" s="155">
        <f t="shared" si="10"/>
        <v>52.401275673881045</v>
      </c>
      <c r="M66" s="26">
        <f t="shared" si="11"/>
        <v>173831.13562456809</v>
      </c>
      <c r="N66" s="26"/>
      <c r="O66" s="26">
        <f t="shared" si="16"/>
        <v>41.723468067338004</v>
      </c>
      <c r="P66" s="26">
        <f t="shared" si="12"/>
        <v>14871.227130947225</v>
      </c>
      <c r="Q66" s="26"/>
      <c r="R66" s="26">
        <f t="shared" si="13"/>
        <v>51.723468067338004</v>
      </c>
      <c r="S66" s="64">
        <f t="shared" si="14"/>
        <v>148712.27130947215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42.401275673881045</v>
      </c>
      <c r="J67" s="26">
        <f t="shared" si="9"/>
        <v>17383.113562456823</v>
      </c>
      <c r="K67" s="64"/>
      <c r="L67" s="155">
        <f t="shared" si="10"/>
        <v>52.401275673881045</v>
      </c>
      <c r="M67" s="26">
        <f t="shared" si="11"/>
        <v>173831.13562456809</v>
      </c>
      <c r="N67" s="26"/>
      <c r="O67" s="26">
        <f t="shared" si="16"/>
        <v>41.723468067338004</v>
      </c>
      <c r="P67" s="26">
        <f t="shared" si="12"/>
        <v>14871.227130947225</v>
      </c>
      <c r="Q67" s="26"/>
      <c r="R67" s="26">
        <f t="shared" si="13"/>
        <v>51.723468067338004</v>
      </c>
      <c r="S67" s="64">
        <f t="shared" si="14"/>
        <v>148712.27130947215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43.973783723378325</v>
      </c>
      <c r="J68" s="26">
        <f t="shared" si="9"/>
        <v>24967.690509798256</v>
      </c>
      <c r="K68" s="64"/>
      <c r="L68" s="155">
        <f>I68</f>
        <v>43.973783723378325</v>
      </c>
      <c r="M68" s="26">
        <f t="shared" si="11"/>
        <v>24967.690509798256</v>
      </c>
      <c r="N68" s="26"/>
      <c r="O68" s="26">
        <f>H46</f>
        <v>41.751547945830517</v>
      </c>
      <c r="P68" s="26">
        <f t="shared" si="12"/>
        <v>14967.690509798236</v>
      </c>
      <c r="Q68" s="26"/>
      <c r="R68" s="26">
        <f>O68</f>
        <v>41.751547945830517</v>
      </c>
      <c r="S68" s="64">
        <f t="shared" si="14"/>
        <v>14967.690509798236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43.973783723378325</v>
      </c>
      <c r="J69" s="26">
        <f t="shared" si="9"/>
        <v>24967.690509798256</v>
      </c>
      <c r="K69" s="64"/>
      <c r="L69" s="155">
        <f t="shared" ref="L69:L82" si="19">I69</f>
        <v>43.973783723378325</v>
      </c>
      <c r="M69" s="26">
        <f t="shared" si="11"/>
        <v>24967.690509798256</v>
      </c>
      <c r="N69" s="26"/>
      <c r="O69" s="26">
        <f t="shared" si="16"/>
        <v>41.751547945830517</v>
      </c>
      <c r="P69" s="26">
        <f t="shared" si="12"/>
        <v>14967.690509798236</v>
      </c>
      <c r="Q69" s="26"/>
      <c r="R69" s="26">
        <f t="shared" ref="R69:R82" si="20">O69</f>
        <v>41.751547945830517</v>
      </c>
      <c r="S69" s="64">
        <f t="shared" si="14"/>
        <v>14967.690509798236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43.973783723378325</v>
      </c>
      <c r="J70" s="26">
        <f t="shared" si="9"/>
        <v>24967.690509798256</v>
      </c>
      <c r="K70" s="64"/>
      <c r="L70" s="155">
        <f t="shared" si="19"/>
        <v>43.973783723378325</v>
      </c>
      <c r="M70" s="26">
        <f t="shared" si="11"/>
        <v>24967.690509798256</v>
      </c>
      <c r="N70" s="26"/>
      <c r="O70" s="26">
        <f t="shared" si="16"/>
        <v>41.751547945830517</v>
      </c>
      <c r="P70" s="26">
        <f t="shared" si="12"/>
        <v>14967.690509798236</v>
      </c>
      <c r="Q70" s="26"/>
      <c r="R70" s="26">
        <f t="shared" si="20"/>
        <v>41.751547945830517</v>
      </c>
      <c r="S70" s="64">
        <f t="shared" si="14"/>
        <v>14967.690509798236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43.973783723378325</v>
      </c>
      <c r="J71" s="26">
        <f t="shared" si="9"/>
        <v>24967.690509798256</v>
      </c>
      <c r="K71" s="64"/>
      <c r="L71" s="155">
        <f t="shared" si="19"/>
        <v>43.973783723378325</v>
      </c>
      <c r="M71" s="26">
        <f t="shared" si="11"/>
        <v>24967.690509798256</v>
      </c>
      <c r="N71" s="26"/>
      <c r="O71" s="26">
        <f t="shared" si="16"/>
        <v>41.751547945830517</v>
      </c>
      <c r="P71" s="26">
        <f t="shared" si="12"/>
        <v>14967.690509798236</v>
      </c>
      <c r="Q71" s="26"/>
      <c r="R71" s="26">
        <f t="shared" si="20"/>
        <v>41.751547945830517</v>
      </c>
      <c r="S71" s="64">
        <f t="shared" si="14"/>
        <v>14967.690509798236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43.973783723378325</v>
      </c>
      <c r="J72" s="26">
        <f t="shared" si="9"/>
        <v>24967.690509798256</v>
      </c>
      <c r="K72" s="64"/>
      <c r="L72" s="155">
        <f t="shared" si="19"/>
        <v>43.973783723378325</v>
      </c>
      <c r="M72" s="26">
        <f t="shared" si="11"/>
        <v>24967.690509798256</v>
      </c>
      <c r="N72" s="26"/>
      <c r="O72" s="26">
        <f t="shared" si="16"/>
        <v>41.751547945830517</v>
      </c>
      <c r="P72" s="26">
        <f t="shared" si="12"/>
        <v>14967.690509798236</v>
      </c>
      <c r="Q72" s="26"/>
      <c r="R72" s="26">
        <f t="shared" si="20"/>
        <v>41.751547945830517</v>
      </c>
      <c r="S72" s="64">
        <f t="shared" si="14"/>
        <v>14967.690509798236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43.973783723378325</v>
      </c>
      <c r="J73" s="26">
        <f t="shared" si="9"/>
        <v>24967.690509798256</v>
      </c>
      <c r="K73" s="64"/>
      <c r="L73" s="155">
        <f t="shared" si="19"/>
        <v>43.973783723378325</v>
      </c>
      <c r="M73" s="26">
        <f t="shared" si="11"/>
        <v>24967.690509798256</v>
      </c>
      <c r="N73" s="26"/>
      <c r="O73" s="26">
        <f t="shared" si="16"/>
        <v>41.751547945830517</v>
      </c>
      <c r="P73" s="26">
        <f t="shared" si="12"/>
        <v>14967.690509798236</v>
      </c>
      <c r="Q73" s="26"/>
      <c r="R73" s="26">
        <f t="shared" si="20"/>
        <v>41.751547945830517</v>
      </c>
      <c r="S73" s="64">
        <f t="shared" si="14"/>
        <v>14967.690509798236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43.973783723378325</v>
      </c>
      <c r="J74" s="26">
        <f t="shared" si="9"/>
        <v>24967.690509798256</v>
      </c>
      <c r="K74" s="64"/>
      <c r="L74" s="155">
        <f t="shared" si="19"/>
        <v>43.973783723378325</v>
      </c>
      <c r="M74" s="26">
        <f t="shared" si="11"/>
        <v>24967.690509798256</v>
      </c>
      <c r="N74" s="26"/>
      <c r="O74" s="26">
        <f t="shared" si="16"/>
        <v>41.751547945830517</v>
      </c>
      <c r="P74" s="26">
        <f t="shared" si="12"/>
        <v>14967.690509798236</v>
      </c>
      <c r="Q74" s="26"/>
      <c r="R74" s="26">
        <f t="shared" si="20"/>
        <v>41.751547945830517</v>
      </c>
      <c r="S74" s="64">
        <f t="shared" si="14"/>
        <v>14967.690509798236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43.973783723378325</v>
      </c>
      <c r="J75" s="26">
        <f t="shared" si="9"/>
        <v>24967.690509798256</v>
      </c>
      <c r="K75" s="64"/>
      <c r="L75" s="155">
        <f t="shared" si="19"/>
        <v>43.973783723378325</v>
      </c>
      <c r="M75" s="26">
        <f t="shared" si="11"/>
        <v>24967.690509798256</v>
      </c>
      <c r="N75" s="26"/>
      <c r="O75" s="26">
        <f t="shared" si="16"/>
        <v>41.751547945830517</v>
      </c>
      <c r="P75" s="26">
        <f t="shared" si="12"/>
        <v>14967.690509798236</v>
      </c>
      <c r="Q75" s="26"/>
      <c r="R75" s="26">
        <f t="shared" si="20"/>
        <v>41.751547945830517</v>
      </c>
      <c r="S75" s="64">
        <f t="shared" si="14"/>
        <v>14967.690509798236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43.973783723378325</v>
      </c>
      <c r="J76" s="26">
        <f t="shared" si="9"/>
        <v>24967.690509798256</v>
      </c>
      <c r="K76" s="64"/>
      <c r="L76" s="155">
        <f t="shared" si="19"/>
        <v>43.973783723378325</v>
      </c>
      <c r="M76" s="26">
        <f t="shared" si="11"/>
        <v>24967.690509798256</v>
      </c>
      <c r="N76" s="26"/>
      <c r="O76" s="26">
        <f t="shared" si="16"/>
        <v>41.751547945830517</v>
      </c>
      <c r="P76" s="26">
        <f t="shared" si="12"/>
        <v>14967.690509798236</v>
      </c>
      <c r="Q76" s="26"/>
      <c r="R76" s="26">
        <f t="shared" si="20"/>
        <v>41.751547945830517</v>
      </c>
      <c r="S76" s="64">
        <f t="shared" si="14"/>
        <v>14967.690509798236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43.973783723378325</v>
      </c>
      <c r="J77" s="26">
        <f t="shared" si="9"/>
        <v>24967.690509798256</v>
      </c>
      <c r="K77" s="64"/>
      <c r="L77" s="155">
        <f t="shared" si="19"/>
        <v>43.973783723378325</v>
      </c>
      <c r="M77" s="26">
        <f t="shared" si="11"/>
        <v>24967.690509798256</v>
      </c>
      <c r="N77" s="26"/>
      <c r="O77" s="26">
        <f t="shared" si="16"/>
        <v>41.751547945830517</v>
      </c>
      <c r="P77" s="26">
        <f t="shared" si="12"/>
        <v>14967.690509798236</v>
      </c>
      <c r="Q77" s="26"/>
      <c r="R77" s="26">
        <f t="shared" si="20"/>
        <v>41.751547945830517</v>
      </c>
      <c r="S77" s="64">
        <f t="shared" si="14"/>
        <v>14967.690509798236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43.973783723378325</v>
      </c>
      <c r="J78" s="26">
        <f t="shared" si="9"/>
        <v>24967.690509798256</v>
      </c>
      <c r="K78" s="64"/>
      <c r="L78" s="155">
        <f t="shared" si="19"/>
        <v>43.973783723378325</v>
      </c>
      <c r="M78" s="26">
        <f t="shared" si="11"/>
        <v>24967.690509798256</v>
      </c>
      <c r="N78" s="26"/>
      <c r="O78" s="26">
        <f t="shared" si="16"/>
        <v>41.751547945830517</v>
      </c>
      <c r="P78" s="26">
        <f t="shared" si="12"/>
        <v>14967.690509798236</v>
      </c>
      <c r="Q78" s="26"/>
      <c r="R78" s="26">
        <f t="shared" si="20"/>
        <v>41.751547945830517</v>
      </c>
      <c r="S78" s="64">
        <f t="shared" si="14"/>
        <v>14967.690509798236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43.973783723378325</v>
      </c>
      <c r="J79" s="26">
        <f t="shared" si="9"/>
        <v>24967.690509798256</v>
      </c>
      <c r="K79" s="64"/>
      <c r="L79" s="155">
        <f t="shared" si="19"/>
        <v>43.973783723378325</v>
      </c>
      <c r="M79" s="26">
        <f t="shared" si="11"/>
        <v>24967.690509798256</v>
      </c>
      <c r="N79" s="26"/>
      <c r="O79" s="26">
        <f t="shared" si="16"/>
        <v>41.751547945830517</v>
      </c>
      <c r="P79" s="26">
        <f t="shared" si="12"/>
        <v>14967.690509798236</v>
      </c>
      <c r="Q79" s="26"/>
      <c r="R79" s="26">
        <f t="shared" si="20"/>
        <v>41.751547945830517</v>
      </c>
      <c r="S79" s="64">
        <f t="shared" si="14"/>
        <v>14967.690509798236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43.973783723378325</v>
      </c>
      <c r="J80" s="26">
        <f t="shared" si="9"/>
        <v>24967.690509798256</v>
      </c>
      <c r="K80" s="64"/>
      <c r="L80" s="155">
        <f t="shared" si="19"/>
        <v>43.973783723378325</v>
      </c>
      <c r="M80" s="26">
        <f t="shared" si="11"/>
        <v>24967.690509798256</v>
      </c>
      <c r="N80" s="26"/>
      <c r="O80" s="26">
        <f t="shared" si="16"/>
        <v>41.751547945830517</v>
      </c>
      <c r="P80" s="26">
        <f t="shared" si="12"/>
        <v>14967.690509798236</v>
      </c>
      <c r="Q80" s="26"/>
      <c r="R80" s="26">
        <f t="shared" si="20"/>
        <v>41.751547945830517</v>
      </c>
      <c r="S80" s="64">
        <f t="shared" si="14"/>
        <v>14967.690509798236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43.973783723378325</v>
      </c>
      <c r="J81" s="26">
        <f t="shared" si="9"/>
        <v>24967.690509798256</v>
      </c>
      <c r="K81" s="64"/>
      <c r="L81" s="155">
        <f t="shared" si="19"/>
        <v>43.973783723378325</v>
      </c>
      <c r="M81" s="26">
        <f t="shared" si="11"/>
        <v>24967.690509798256</v>
      </c>
      <c r="N81" s="26"/>
      <c r="O81" s="26">
        <f t="shared" si="16"/>
        <v>41.751547945830517</v>
      </c>
      <c r="P81" s="26">
        <f t="shared" si="12"/>
        <v>14967.690509798236</v>
      </c>
      <c r="Q81" s="26"/>
      <c r="R81" s="26">
        <f t="shared" si="20"/>
        <v>41.751547945830517</v>
      </c>
      <c r="S81" s="64">
        <f t="shared" si="14"/>
        <v>14967.690509798236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43.973783723378325</v>
      </c>
      <c r="J82" s="26">
        <f t="shared" si="9"/>
        <v>24967.690509798256</v>
      </c>
      <c r="K82" s="64"/>
      <c r="L82" s="155">
        <f t="shared" si="19"/>
        <v>43.973783723378325</v>
      </c>
      <c r="M82" s="26">
        <f t="shared" si="11"/>
        <v>24967.690509798256</v>
      </c>
      <c r="N82" s="26"/>
      <c r="O82" s="26">
        <f t="shared" si="16"/>
        <v>41.751547945830517</v>
      </c>
      <c r="P82" s="26">
        <f t="shared" si="12"/>
        <v>14967.690509798236</v>
      </c>
      <c r="Q82" s="26"/>
      <c r="R82" s="26">
        <f t="shared" si="20"/>
        <v>41.751547945830517</v>
      </c>
      <c r="S82" s="64">
        <f t="shared" si="14"/>
        <v>14967.690509798236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42.401275673881045</v>
      </c>
      <c r="J83" s="26">
        <f t="shared" si="9"/>
        <v>17383.113562456823</v>
      </c>
      <c r="K83" s="64"/>
      <c r="L83" s="155">
        <f>I83+10</f>
        <v>52.401275673881045</v>
      </c>
      <c r="M83" s="26">
        <f t="shared" si="11"/>
        <v>173831.13562456809</v>
      </c>
      <c r="N83" s="26"/>
      <c r="O83" s="26">
        <f>D51</f>
        <v>41.723468067338004</v>
      </c>
      <c r="P83" s="26">
        <f t="shared" si="12"/>
        <v>14871.227130947225</v>
      </c>
      <c r="Q83" s="26"/>
      <c r="R83" s="26">
        <f>O83+10</f>
        <v>51.723468067338004</v>
      </c>
      <c r="S83" s="64">
        <f t="shared" si="14"/>
        <v>148712.27130947215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42.401275673881045</v>
      </c>
      <c r="J84" s="65">
        <f t="shared" si="9"/>
        <v>17383.113562456823</v>
      </c>
      <c r="K84" s="66"/>
      <c r="L84" s="158">
        <f>I84+10</f>
        <v>52.401275673881045</v>
      </c>
      <c r="M84" s="65">
        <f t="shared" si="11"/>
        <v>173831.13562456809</v>
      </c>
      <c r="N84" s="65"/>
      <c r="O84" s="65">
        <f t="shared" si="16"/>
        <v>41.723468067338004</v>
      </c>
      <c r="P84" s="65">
        <f t="shared" si="12"/>
        <v>14871.227130947225</v>
      </c>
      <c r="Q84" s="65"/>
      <c r="R84" s="65">
        <f>O84+10</f>
        <v>51.723468067338004</v>
      </c>
      <c r="S84" s="66">
        <f t="shared" si="14"/>
        <v>148712.27130947215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43.448533273195757</v>
      </c>
      <c r="K85" s="67"/>
      <c r="L85" s="67" t="s">
        <v>134</v>
      </c>
      <c r="M85" s="67">
        <f>10*LOG10(SUM(M61:M84)/24)</f>
        <v>49.073655769927001</v>
      </c>
      <c r="N85" s="67"/>
      <c r="O85" s="67" t="s">
        <v>135</v>
      </c>
      <c r="P85" s="67">
        <f>10*LOG10(SUM(P61:P84)/24)</f>
        <v>41.741039255777096</v>
      </c>
      <c r="Q85" s="67"/>
      <c r="R85" s="67" t="s">
        <v>134</v>
      </c>
      <c r="S85" s="68">
        <f>10*LOG10(SUM(S61:S84)/24)</f>
        <v>48.137271184815589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9</v>
      </c>
      <c r="C89" s="22">
        <f>C2</f>
        <v>258073.34</v>
      </c>
      <c r="D89" s="23">
        <f>D2</f>
        <v>4256253.83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41.751547945830517</v>
      </c>
      <c r="J89" s="86">
        <f>D51</f>
        <v>41.723468067338004</v>
      </c>
      <c r="K89" s="86">
        <f>E51</f>
        <v>41.741039255777096</v>
      </c>
      <c r="L89" s="87">
        <f>F51</f>
        <v>48.137271184815589</v>
      </c>
      <c r="M89" s="89">
        <f>C52</f>
        <v>43.973783723378325</v>
      </c>
      <c r="N89" s="86">
        <f>D52</f>
        <v>42.401275673881045</v>
      </c>
      <c r="O89" s="86">
        <f>E52</f>
        <v>43.448533273195757</v>
      </c>
      <c r="P89" s="87">
        <f>F52</f>
        <v>49.073655769927001</v>
      </c>
      <c r="Q89" s="89">
        <f>C53</f>
        <v>3.9737837233783253</v>
      </c>
      <c r="R89" s="86">
        <f>D53</f>
        <v>8.4012756738810452</v>
      </c>
      <c r="S89" s="86">
        <f>E53</f>
        <v>4.8800622032243837</v>
      </c>
      <c r="T89" s="87">
        <f>F53</f>
        <v>7.1230838401141767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9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818.29756995870264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32.298525889607141</v>
      </c>
      <c r="K95" s="35">
        <f>4/60*100</f>
        <v>6.666666666666667</v>
      </c>
      <c r="L95" s="36">
        <f t="shared" ref="L95:L126" si="22">F95-J95+M95</f>
        <v>2.9405617369832804</v>
      </c>
      <c r="M95" s="110">
        <f>10*LOG(6.666667/100)</f>
        <v>-11.760912373409578</v>
      </c>
      <c r="N95" s="110">
        <f t="shared" ref="N95:N126" si="23">10^(L95/10)</f>
        <v>1.9681408418708777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824.29756995870264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36.021680390782059</v>
      </c>
      <c r="K96" s="27">
        <f t="shared" ref="K96:K159" si="26">4/60*100</f>
        <v>6.666666666666667</v>
      </c>
      <c r="L96" s="37">
        <f t="shared" si="22"/>
        <v>-0.78259276419163726</v>
      </c>
      <c r="M96" s="110">
        <f t="shared" ref="M96:M159" si="27">10*LOG(6.666667/100)</f>
        <v>-11.760912373409578</v>
      </c>
      <c r="N96" s="110">
        <f t="shared" si="23"/>
        <v>0.83510430708252037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830.29756995870264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36.084675337410687</v>
      </c>
      <c r="K97" s="27">
        <f t="shared" si="26"/>
        <v>6.666666666666667</v>
      </c>
      <c r="L97" s="37">
        <f t="shared" si="22"/>
        <v>-0.84558771082026496</v>
      </c>
      <c r="M97" s="110">
        <f t="shared" si="27"/>
        <v>-11.760912373409578</v>
      </c>
      <c r="N97" s="110">
        <f t="shared" si="23"/>
        <v>0.8230784459503222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836.29756995870264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36.147216697024049</v>
      </c>
      <c r="K98" s="27">
        <f t="shared" si="26"/>
        <v>6.666666666666667</v>
      </c>
      <c r="L98" s="37">
        <f t="shared" si="22"/>
        <v>-0.90812907043362756</v>
      </c>
      <c r="M98" s="110">
        <f t="shared" si="27"/>
        <v>-11.760912373409578</v>
      </c>
      <c r="N98" s="110">
        <f t="shared" si="23"/>
        <v>0.81131049307450886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842.29756995870264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36.20931095494322</v>
      </c>
      <c r="K99" s="27">
        <f t="shared" si="26"/>
        <v>6.666666666666667</v>
      </c>
      <c r="L99" s="37">
        <f t="shared" si="22"/>
        <v>-0.97022332835279812</v>
      </c>
      <c r="M99" s="110">
        <f t="shared" si="27"/>
        <v>-11.760912373409578</v>
      </c>
      <c r="N99" s="110">
        <f t="shared" si="23"/>
        <v>0.79979312598479857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848.29756995870264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36.270964458386743</v>
      </c>
      <c r="K100" s="27">
        <f t="shared" si="26"/>
        <v>6.666666666666667</v>
      </c>
      <c r="L100" s="37">
        <f t="shared" si="22"/>
        <v>-1.0318768317963212</v>
      </c>
      <c r="M100" s="110">
        <f t="shared" si="27"/>
        <v>-11.760912373409578</v>
      </c>
      <c r="N100" s="110">
        <f t="shared" si="23"/>
        <v>0.78851928025058537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854.29756995870264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36.332183420364075</v>
      </c>
      <c r="K101" s="27">
        <f t="shared" si="26"/>
        <v>6.666666666666667</v>
      </c>
      <c r="L101" s="37">
        <f t="shared" si="22"/>
        <v>-1.093095793773653</v>
      </c>
      <c r="M101" s="110">
        <f t="shared" si="27"/>
        <v>-11.760912373409578</v>
      </c>
      <c r="N101" s="110">
        <f t="shared" si="23"/>
        <v>0.7774821386455556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860.29756995870264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36.392973923432869</v>
      </c>
      <c r="K102" s="27">
        <f t="shared" si="26"/>
        <v>6.666666666666667</v>
      </c>
      <c r="L102" s="37">
        <f t="shared" si="22"/>
        <v>-1.1538862968424475</v>
      </c>
      <c r="M102" s="110">
        <f t="shared" si="27"/>
        <v>-11.760912373409578</v>
      </c>
      <c r="N102" s="110">
        <f t="shared" si="23"/>
        <v>0.76667512083942024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866.29756995870264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36.453341923325681</v>
      </c>
      <c r="K103" s="27">
        <f t="shared" si="26"/>
        <v>6.666666666666667</v>
      </c>
      <c r="L103" s="37">
        <f t="shared" si="22"/>
        <v>-1.214254296735259</v>
      </c>
      <c r="M103" s="110">
        <f t="shared" si="27"/>
        <v>-11.760912373409578</v>
      </c>
      <c r="N103" s="110">
        <f t="shared" si="23"/>
        <v>0.75609187358767393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872.29756995870264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36.513293252451433</v>
      </c>
      <c r="K104" s="27">
        <f t="shared" si="26"/>
        <v>6.666666666666667</v>
      </c>
      <c r="L104" s="37">
        <f t="shared" si="22"/>
        <v>-1.2742056258610113</v>
      </c>
      <c r="M104" s="110">
        <f t="shared" si="27"/>
        <v>-11.760912373409578</v>
      </c>
      <c r="N104" s="110">
        <f t="shared" si="23"/>
        <v>0.74572626139208453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878.29756995870264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36.572833623276992</v>
      </c>
      <c r="K105" s="27">
        <f t="shared" si="26"/>
        <v>6.666666666666667</v>
      </c>
      <c r="L105" s="37">
        <f t="shared" si="22"/>
        <v>-1.3337459966865701</v>
      </c>
      <c r="M105" s="110">
        <f t="shared" si="27"/>
        <v>-11.760912373409578</v>
      </c>
      <c r="N105" s="110">
        <f t="shared" si="23"/>
        <v>0.73557235760624029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884.29756995870264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36.63196863159348</v>
      </c>
      <c r="K106" s="27">
        <f t="shared" si="26"/>
        <v>6.666666666666667</v>
      </c>
      <c r="L106" s="37">
        <f t="shared" si="22"/>
        <v>-1.3928810050030584</v>
      </c>
      <c r="M106" s="110">
        <f t="shared" si="27"/>
        <v>-11.760912373409578</v>
      </c>
      <c r="N106" s="110">
        <f t="shared" si="23"/>
        <v>0.72562443596212556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890.29756995870264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36.690703759672317</v>
      </c>
      <c r="K107" s="27">
        <f t="shared" si="26"/>
        <v>6.666666666666667</v>
      </c>
      <c r="L107" s="37">
        <f t="shared" si="22"/>
        <v>-1.4516161330818953</v>
      </c>
      <c r="M107" s="110">
        <f t="shared" si="27"/>
        <v>-11.760912373409578</v>
      </c>
      <c r="N107" s="110">
        <f t="shared" si="23"/>
        <v>0.7158769624950504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896.29756995870264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36.749044379315137</v>
      </c>
      <c r="K108" s="27">
        <f t="shared" si="26"/>
        <v>6.666666666666667</v>
      </c>
      <c r="L108" s="37">
        <f t="shared" si="22"/>
        <v>-1.5099567527247153</v>
      </c>
      <c r="M108" s="110">
        <f t="shared" si="27"/>
        <v>-11.760912373409578</v>
      </c>
      <c r="N108" s="110">
        <f t="shared" si="23"/>
        <v>0.70632458784572016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902.29756995870264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36.806995754802003</v>
      </c>
      <c r="K109" s="27">
        <f t="shared" si="26"/>
        <v>6.666666666666667</v>
      </c>
      <c r="L109" s="37">
        <f t="shared" si="22"/>
        <v>-1.567908128211581</v>
      </c>
      <c r="M109" s="110">
        <f t="shared" si="27"/>
        <v>-11.760912373409578</v>
      </c>
      <c r="N109" s="110">
        <f t="shared" si="23"/>
        <v>0.69696213991942368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908.29756995870264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36.864563045741932</v>
      </c>
      <c r="K110" s="27">
        <f t="shared" si="26"/>
        <v>6.666666666666667</v>
      </c>
      <c r="L110" s="37">
        <f t="shared" si="22"/>
        <v>-1.6254754191515097</v>
      </c>
      <c r="M110" s="110">
        <f t="shared" si="27"/>
        <v>-11.760912373409578</v>
      </c>
      <c r="N110" s="110">
        <f t="shared" si="23"/>
        <v>0.68778461688353199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914.29756995870264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36.921751309829574</v>
      </c>
      <c r="K111" s="27">
        <f t="shared" si="26"/>
        <v>6.666666666666667</v>
      </c>
      <c r="L111" s="37">
        <f t="shared" si="22"/>
        <v>-1.6826636832391522</v>
      </c>
      <c r="M111" s="110">
        <f t="shared" si="27"/>
        <v>-11.760912373409578</v>
      </c>
      <c r="N111" s="110">
        <f t="shared" si="23"/>
        <v>0.67878718048561049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920.29756995870264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36.978565505511732</v>
      </c>
      <c r="K112" s="27">
        <f t="shared" si="26"/>
        <v>6.666666666666667</v>
      </c>
      <c r="L112" s="37">
        <f t="shared" si="22"/>
        <v>-1.7394778789213099</v>
      </c>
      <c r="M112" s="110">
        <f t="shared" si="27"/>
        <v>-11.760912373409578</v>
      </c>
      <c r="N112" s="110">
        <f t="shared" si="23"/>
        <v>0.66996514967547593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926.29756995870264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37.035010494567224</v>
      </c>
      <c r="K113" s="27">
        <f t="shared" si="26"/>
        <v>6.666666666666667</v>
      </c>
      <c r="L113" s="37">
        <f t="shared" si="22"/>
        <v>-1.7959228679768025</v>
      </c>
      <c r="M113" s="110">
        <f t="shared" si="27"/>
        <v>-11.760912373409578</v>
      </c>
      <c r="N113" s="110">
        <f t="shared" si="23"/>
        <v>0.66131399451550099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932.29756995870264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37.091091044603473</v>
      </c>
      <c r="K114" s="27">
        <f t="shared" si="26"/>
        <v>6.666666666666667</v>
      </c>
      <c r="L114" s="37">
        <f t="shared" si="22"/>
        <v>-1.8520034180130516</v>
      </c>
      <c r="M114" s="110">
        <f t="shared" si="27"/>
        <v>-11.760912373409578</v>
      </c>
      <c r="N114" s="110">
        <f t="shared" si="23"/>
        <v>0.65282933036437019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938.29756995870264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37.146811831473023</v>
      </c>
      <c r="K115" s="27">
        <f t="shared" si="26"/>
        <v>6.666666666666667</v>
      </c>
      <c r="L115" s="37">
        <f t="shared" si="22"/>
        <v>-1.9077242048826015</v>
      </c>
      <c r="M115" s="110">
        <f t="shared" si="27"/>
        <v>-11.760912373409578</v>
      </c>
      <c r="N115" s="110">
        <f t="shared" si="23"/>
        <v>0.64450691232034296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944.29756995870264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37.202177441613003</v>
      </c>
      <c r="K116" s="27">
        <f t="shared" si="26"/>
        <v>6.666666666666667</v>
      </c>
      <c r="L116" s="37">
        <f t="shared" si="22"/>
        <v>-1.9630898150225811</v>
      </c>
      <c r="M116" s="110">
        <f t="shared" si="27"/>
        <v>-11.760912373409578</v>
      </c>
      <c r="N116" s="110">
        <f t="shared" si="23"/>
        <v>0.63634262991088397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950.29756995870264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37.257192374310563</v>
      </c>
      <c r="K117" s="27">
        <f t="shared" si="26"/>
        <v>6.666666666666667</v>
      </c>
      <c r="L117" s="37">
        <f t="shared" si="22"/>
        <v>-2.018104747720141</v>
      </c>
      <c r="M117" s="110">
        <f t="shared" si="27"/>
        <v>-11.760912373409578</v>
      </c>
      <c r="N117" s="110">
        <f t="shared" si="23"/>
        <v>0.62833250201623825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956.29756995870264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37.311861043896947</v>
      </c>
      <c r="K118" s="27">
        <f t="shared" si="26"/>
        <v>6.666666666666667</v>
      </c>
      <c r="L118" s="37">
        <f t="shared" si="22"/>
        <v>-2.0727734173065251</v>
      </c>
      <c r="M118" s="110">
        <f t="shared" si="27"/>
        <v>-11.760912373409578</v>
      </c>
      <c r="N118" s="110">
        <f t="shared" si="23"/>
        <v>0.62047267201526812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962.29756995870264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37.366187781872988</v>
      </c>
      <c r="K119" s="27">
        <f t="shared" si="26"/>
        <v>6.666666666666667</v>
      </c>
      <c r="L119" s="37">
        <f t="shared" si="22"/>
        <v>-2.1271001552825659</v>
      </c>
      <c r="M119" s="110">
        <f t="shared" si="27"/>
        <v>-11.760912373409578</v>
      </c>
      <c r="N119" s="110">
        <f t="shared" si="23"/>
        <v>0.61275940314248256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968.29756995870264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37.420176838968551</v>
      </c>
      <c r="K120" s="27">
        <f t="shared" si="26"/>
        <v>6.666666666666667</v>
      </c>
      <c r="L120" s="37">
        <f t="shared" si="22"/>
        <v>-2.1810892123781294</v>
      </c>
      <c r="M120" s="110">
        <f t="shared" si="27"/>
        <v>-11.760912373409578</v>
      </c>
      <c r="N120" s="110">
        <f t="shared" si="23"/>
        <v>0.60518907404582722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974.29756995870264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37.473832387138337</v>
      </c>
      <c r="K121" s="27">
        <f t="shared" si="26"/>
        <v>6.666666666666667</v>
      </c>
      <c r="L121" s="37">
        <f t="shared" si="22"/>
        <v>-2.2347447605479154</v>
      </c>
      <c r="M121" s="110">
        <f t="shared" si="27"/>
        <v>-11.760912373409578</v>
      </c>
      <c r="N121" s="110">
        <f t="shared" si="23"/>
        <v>0.5977581745353816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980.29756995870264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37.527158521496453</v>
      </c>
      <c r="K122" s="27">
        <f t="shared" si="26"/>
        <v>6.666666666666667</v>
      </c>
      <c r="L122" s="37">
        <f t="shared" si="22"/>
        <v>-2.2880708949060313</v>
      </c>
      <c r="M122" s="110">
        <f t="shared" si="27"/>
        <v>-11.760912373409578</v>
      </c>
      <c r="N122" s="110">
        <f t="shared" si="23"/>
        <v>0.59046330151363369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986.29756995870264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37.580159262191899</v>
      </c>
      <c r="K123" s="27">
        <f t="shared" si="26"/>
        <v>6.666666666666667</v>
      </c>
      <c r="L123" s="37">
        <f t="shared" si="22"/>
        <v>-2.3410716356014767</v>
      </c>
      <c r="M123" s="110">
        <f t="shared" si="27"/>
        <v>-11.760912373409578</v>
      </c>
      <c r="N123" s="110">
        <f t="shared" si="23"/>
        <v>0.58330115507853642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992.29756995870264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37.632838556227291</v>
      </c>
      <c r="K124" s="27">
        <f t="shared" si="26"/>
        <v>6.666666666666667</v>
      </c>
      <c r="L124" s="37">
        <f t="shared" si="22"/>
        <v>-2.3937509296368695</v>
      </c>
      <c r="M124" s="110">
        <f t="shared" si="27"/>
        <v>-11.760912373409578</v>
      </c>
      <c r="N124" s="110">
        <f t="shared" si="23"/>
        <v>0.57626853479099038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998.29756995870264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37.685200279222627</v>
      </c>
      <c r="K125" s="27">
        <f t="shared" si="26"/>
        <v>6.666666666666667</v>
      </c>
      <c r="L125" s="37">
        <f t="shared" si="22"/>
        <v>-2.4461126526322055</v>
      </c>
      <c r="M125" s="110">
        <f t="shared" si="27"/>
        <v>-11.760912373409578</v>
      </c>
      <c r="N125" s="110">
        <f t="shared" si="23"/>
        <v>0.56936233609890319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1004.2975699587026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37.737248237126337</v>
      </c>
      <c r="K126" s="27">
        <f t="shared" si="26"/>
        <v>6.666666666666667</v>
      </c>
      <c r="L126" s="37">
        <f t="shared" si="22"/>
        <v>-2.4981606105359155</v>
      </c>
      <c r="M126" s="110">
        <f t="shared" si="27"/>
        <v>-11.760912373409578</v>
      </c>
      <c r="N126" s="110">
        <f t="shared" si="23"/>
        <v>0.56257954691032952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1010.2975699587026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37.788986167875251</v>
      </c>
      <c r="K127" s="27">
        <f t="shared" si="26"/>
        <v>6.666666666666667</v>
      </c>
      <c r="L127" s="37">
        <f t="shared" ref="L127:L158" si="28">F127-J127+M127</f>
        <v>-2.5498985412848292</v>
      </c>
      <c r="M127" s="110">
        <f t="shared" si="27"/>
        <v>-11.760912373409578</v>
      </c>
      <c r="N127" s="110">
        <f t="shared" ref="N127:N158" si="29">10^(L127/10)</f>
        <v>0.55591724430866274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1016.2975699587026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37.840417743005517</v>
      </c>
      <c r="K128" s="27">
        <f t="shared" si="26"/>
        <v>6.666666666666667</v>
      </c>
      <c r="L128" s="37">
        <f t="shared" si="28"/>
        <v>-2.6013301164150953</v>
      </c>
      <c r="M128" s="110">
        <f t="shared" si="27"/>
        <v>-11.760912373409578</v>
      </c>
      <c r="N128" s="110">
        <f t="shared" si="29"/>
        <v>0.54937259140316164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1022.2975699587026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37.891546569216082</v>
      </c>
      <c r="K129" s="27">
        <f t="shared" si="26"/>
        <v>6.666666666666667</v>
      </c>
      <c r="L129" s="37">
        <f t="shared" si="28"/>
        <v>-2.6524589426256604</v>
      </c>
      <c r="M129" s="110">
        <f t="shared" si="27"/>
        <v>-11.760912373409578</v>
      </c>
      <c r="N129" s="110">
        <f t="shared" si="29"/>
        <v>0.542942834308491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1028.2975699587028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37.942376189886375</v>
      </c>
      <c r="K130" s="27">
        <f t="shared" si="26"/>
        <v>6.666666666666667</v>
      </c>
      <c r="L130" s="37">
        <f t="shared" si="28"/>
        <v>-2.7032885632959527</v>
      </c>
      <c r="M130" s="110">
        <f t="shared" si="27"/>
        <v>-11.760912373409578</v>
      </c>
      <c r="N130" s="110">
        <f t="shared" si="29"/>
        <v>0.53662529924727453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1034.2975699587028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37.992910086549905</v>
      </c>
      <c r="K131" s="27">
        <f t="shared" si="26"/>
        <v>6.666666666666667</v>
      </c>
      <c r="L131" s="37">
        <f t="shared" si="28"/>
        <v>-2.7538224599594834</v>
      </c>
      <c r="M131" s="110">
        <f t="shared" si="27"/>
        <v>-11.760912373409578</v>
      </c>
      <c r="N131" s="110">
        <f t="shared" si="29"/>
        <v>0.53041738976995445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1040.2975699587028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38.043151680325195</v>
      </c>
      <c r="K132" s="27">
        <f t="shared" si="26"/>
        <v>6.666666666666667</v>
      </c>
      <c r="L132" s="37">
        <f t="shared" si="28"/>
        <v>-2.8040640537347734</v>
      </c>
      <c r="M132" s="110">
        <f t="shared" si="27"/>
        <v>-11.760912373409578</v>
      </c>
      <c r="N132" s="110">
        <f t="shared" si="29"/>
        <v>0.52431658408657555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1046.2975699587028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38.093104333305618</v>
      </c>
      <c r="K133" s="27">
        <f t="shared" si="26"/>
        <v>6.666666666666667</v>
      </c>
      <c r="L133" s="37">
        <f t="shared" si="28"/>
        <v>-2.8540167067151962</v>
      </c>
      <c r="M133" s="110">
        <f t="shared" si="27"/>
        <v>-11.760912373409578</v>
      </c>
      <c r="N133" s="110">
        <f t="shared" si="29"/>
        <v>0.51832043250535798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1052.2975699587028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38.14277134990941</v>
      </c>
      <c r="K134" s="27">
        <f t="shared" si="26"/>
        <v>6.666666666666667</v>
      </c>
      <c r="L134" s="37">
        <f t="shared" si="28"/>
        <v>-2.9036837233189878</v>
      </c>
      <c r="M134" s="110">
        <f t="shared" si="27"/>
        <v>-11.760912373409578</v>
      </c>
      <c r="N134" s="110">
        <f t="shared" si="29"/>
        <v>0.51242655497322409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1058.2975699587028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38.192155978191415</v>
      </c>
      <c r="K135" s="27">
        <f t="shared" si="26"/>
        <v>6.666666666666667</v>
      </c>
      <c r="L135" s="37">
        <f t="shared" si="28"/>
        <v>-2.9530683516009937</v>
      </c>
      <c r="M135" s="110">
        <f t="shared" si="27"/>
        <v>-11.760912373409578</v>
      </c>
      <c r="N135" s="110">
        <f t="shared" si="29"/>
        <v>0.50663263871363906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1064.2975699587028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38.241261411117669</v>
      </c>
      <c r="K136" s="27">
        <f t="shared" si="26"/>
        <v>6.666666666666667</v>
      </c>
      <c r="L136" s="37">
        <f t="shared" si="28"/>
        <v>-3.0021737845272476</v>
      </c>
      <c r="M136" s="110">
        <f t="shared" si="27"/>
        <v>-11.760912373409578</v>
      </c>
      <c r="N136" s="110">
        <f t="shared" si="29"/>
        <v>0.50093643595741644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1070.2975699587028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38.290090787804189</v>
      </c>
      <c r="K137" s="27">
        <f t="shared" si="26"/>
        <v>6.666666666666667</v>
      </c>
      <c r="L137" s="37">
        <f t="shared" si="28"/>
        <v>-3.0510031612137674</v>
      </c>
      <c r="M137" s="110">
        <f t="shared" si="27"/>
        <v>-11.760912373409578</v>
      </c>
      <c r="N137" s="110">
        <f t="shared" si="29"/>
        <v>0.49533576176231353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1076.2975699587028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38.338647194721112</v>
      </c>
      <c r="K138" s="27">
        <f t="shared" si="26"/>
        <v>6.666666666666667</v>
      </c>
      <c r="L138" s="37">
        <f t="shared" si="28"/>
        <v>-3.0995595681306902</v>
      </c>
      <c r="M138" s="110">
        <f t="shared" si="27"/>
        <v>-11.760912373409578</v>
      </c>
      <c r="N138" s="110">
        <f t="shared" si="29"/>
        <v>0.48982849191747774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1082.2975699587028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38.386933666863399</v>
      </c>
      <c r="K139" s="27">
        <f t="shared" si="26"/>
        <v>6.666666666666667</v>
      </c>
      <c r="L139" s="37">
        <f t="shared" si="28"/>
        <v>-3.1478460402729773</v>
      </c>
      <c r="M139" s="110">
        <f t="shared" si="27"/>
        <v>-11.760912373409578</v>
      </c>
      <c r="N139" s="110">
        <f t="shared" si="29"/>
        <v>0.48441256092898244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1088.2975699587028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38.43495318888916</v>
      </c>
      <c r="K140" s="27">
        <f t="shared" si="26"/>
        <v>6.666666666666667</v>
      </c>
      <c r="L140" s="37">
        <f t="shared" si="28"/>
        <v>-3.1958655622987386</v>
      </c>
      <c r="M140" s="110">
        <f t="shared" si="27"/>
        <v>-11.760912373409578</v>
      </c>
      <c r="N140" s="110">
        <f t="shared" si="29"/>
        <v>0.47908596008289295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1094.2975699587028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38.482708696226645</v>
      </c>
      <c r="K141" s="27">
        <f t="shared" si="26"/>
        <v>6.666666666666667</v>
      </c>
      <c r="L141" s="37">
        <f t="shared" si="28"/>
        <v>-3.2436210696362231</v>
      </c>
      <c r="M141" s="110">
        <f t="shared" si="27"/>
        <v>-11.760912373409578</v>
      </c>
      <c r="N141" s="110">
        <f t="shared" si="29"/>
        <v>0.47384673558247342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1100.2975699587028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38.530203076151089</v>
      </c>
      <c r="K142" s="27">
        <f t="shared" si="26"/>
        <v>6.666666666666667</v>
      </c>
      <c r="L142" s="37">
        <f t="shared" si="28"/>
        <v>-3.2911154495606674</v>
      </c>
      <c r="M142" s="110">
        <f t="shared" si="27"/>
        <v>-11.760912373409578</v>
      </c>
      <c r="N142" s="110">
        <f t="shared" si="29"/>
        <v>0.46869298675629051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1106.2975699587028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38.577439168832115</v>
      </c>
      <c r="K143" s="27">
        <f t="shared" si="26"/>
        <v>6.666666666666667</v>
      </c>
      <c r="L143" s="37">
        <f t="shared" si="28"/>
        <v>-3.3383515422416927</v>
      </c>
      <c r="M143" s="110">
        <f t="shared" si="27"/>
        <v>-11.760912373409578</v>
      </c>
      <c r="N143" s="110">
        <f t="shared" si="29"/>
        <v>0.46362286433417893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1112.2975699587028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38.624419768352908</v>
      </c>
      <c r="K144" s="27">
        <f t="shared" si="26"/>
        <v>6.666666666666667</v>
      </c>
      <c r="L144" s="37">
        <f t="shared" si="28"/>
        <v>-3.3853321417624862</v>
      </c>
      <c r="M144" s="110">
        <f t="shared" si="27"/>
        <v>-11.760912373409578</v>
      </c>
      <c r="N144" s="110">
        <f t="shared" si="29"/>
        <v>0.4586345687881177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1118.2975699587028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38.671147623702041</v>
      </c>
      <c r="K145" s="27">
        <f t="shared" si="26"/>
        <v>6.666666666666667</v>
      </c>
      <c r="L145" s="37">
        <f t="shared" si="28"/>
        <v>-3.4320599971116188</v>
      </c>
      <c r="M145" s="110">
        <f t="shared" si="27"/>
        <v>-11.760912373409578</v>
      </c>
      <c r="N145" s="110">
        <f t="shared" si="29"/>
        <v>0.4537263487352447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1124.2975699587028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38.717625439738541</v>
      </c>
      <c r="K146" s="27">
        <f t="shared" si="26"/>
        <v>6.666666666666667</v>
      </c>
      <c r="L146" s="37">
        <f t="shared" si="28"/>
        <v>-3.4785378131481188</v>
      </c>
      <c r="M146" s="110">
        <f t="shared" si="27"/>
        <v>-11.760912373409578</v>
      </c>
      <c r="N146" s="110">
        <f t="shared" si="29"/>
        <v>0.44889649940039167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1130.2975699587028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38.763855878131515</v>
      </c>
      <c r="K147" s="27">
        <f t="shared" si="26"/>
        <v>6.666666666666667</v>
      </c>
      <c r="L147" s="37">
        <f t="shared" si="28"/>
        <v>-3.5247682515410936</v>
      </c>
      <c r="M147" s="110">
        <f t="shared" si="27"/>
        <v>-11.760912373409578</v>
      </c>
      <c r="N147" s="110">
        <f t="shared" si="29"/>
        <v>0.44414336113557179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1136.2975699587028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38.809841558274776</v>
      </c>
      <c r="K148" s="27">
        <f t="shared" si="26"/>
        <v>6.666666666666667</v>
      </c>
      <c r="L148" s="37">
        <f t="shared" si="28"/>
        <v>-3.5707539316843544</v>
      </c>
      <c r="M148" s="110">
        <f t="shared" si="27"/>
        <v>-11.760912373409578</v>
      </c>
      <c r="N148" s="110">
        <f t="shared" si="29"/>
        <v>0.43946531799405852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1142.2975699587028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38.855585058177397</v>
      </c>
      <c r="K149" s="27">
        <f t="shared" si="26"/>
        <v>6.666666666666667</v>
      </c>
      <c r="L149" s="37">
        <f t="shared" si="28"/>
        <v>-3.6164974315869749</v>
      </c>
      <c r="M149" s="110">
        <f t="shared" si="27"/>
        <v>-11.760912373409578</v>
      </c>
      <c r="N149" s="110">
        <f t="shared" si="29"/>
        <v>0.43486079635675196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1148.2975699587028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38.901088915330945</v>
      </c>
      <c r="K150" s="27">
        <f t="shared" si="26"/>
        <v>6.666666666666667</v>
      </c>
      <c r="L150" s="37">
        <f t="shared" si="28"/>
        <v>-3.6620012887405231</v>
      </c>
      <c r="M150" s="110">
        <f t="shared" si="27"/>
        <v>-11.760912373409578</v>
      </c>
      <c r="N150" s="110">
        <f t="shared" si="29"/>
        <v>0.43032826360865506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1154.2975699587028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38.946355627554155</v>
      </c>
      <c r="K151" s="27">
        <f t="shared" si="26"/>
        <v>6.666666666666667</v>
      </c>
      <c r="L151" s="37">
        <f t="shared" si="28"/>
        <v>-3.7072680009637331</v>
      </c>
      <c r="M151" s="110">
        <f t="shared" si="27"/>
        <v>-11.760912373409578</v>
      </c>
      <c r="N151" s="110">
        <f t="shared" si="29"/>
        <v>0.42586622686337899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1160.2975699587028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38.991387653815593</v>
      </c>
      <c r="K152" s="27">
        <f t="shared" si="26"/>
        <v>6.666666666666667</v>
      </c>
      <c r="L152" s="37">
        <f t="shared" si="28"/>
        <v>-3.7523000272251714</v>
      </c>
      <c r="M152" s="110">
        <f t="shared" si="27"/>
        <v>-11.760912373409578</v>
      </c>
      <c r="N152" s="110">
        <f t="shared" si="29"/>
        <v>0.42147323173370743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910.29756995870264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36.883667667653938</v>
      </c>
      <c r="K153" s="27">
        <f t="shared" si="26"/>
        <v>6.666666666666667</v>
      </c>
      <c r="L153" s="37">
        <f t="shared" si="28"/>
        <v>-1.6445800410635165</v>
      </c>
      <c r="M153" s="110">
        <f t="shared" si="27"/>
        <v>-11.760912373409578</v>
      </c>
      <c r="N153" s="110">
        <f t="shared" si="29"/>
        <v>0.68476569612902971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910.4930145316315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36.885532363145884</v>
      </c>
      <c r="K154" s="27">
        <f t="shared" si="26"/>
        <v>6.666666666666667</v>
      </c>
      <c r="L154" s="37">
        <f t="shared" si="28"/>
        <v>-1.6464447365554626</v>
      </c>
      <c r="M154" s="110">
        <f t="shared" si="27"/>
        <v>-11.760912373409578</v>
      </c>
      <c r="N154" s="110">
        <f t="shared" si="29"/>
        <v>0.68447174686712042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911.07687799664825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36.89110049842887</v>
      </c>
      <c r="K155" s="27">
        <f t="shared" si="26"/>
        <v>6.666666666666667</v>
      </c>
      <c r="L155" s="37">
        <f t="shared" si="28"/>
        <v>-1.6520128718384477</v>
      </c>
      <c r="M155" s="110">
        <f t="shared" si="27"/>
        <v>-11.760912373409578</v>
      </c>
      <c r="N155" s="110">
        <f t="shared" si="29"/>
        <v>0.68359474076260218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912.04190312076639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36.900295842797782</v>
      </c>
      <c r="K156" s="27">
        <f t="shared" si="26"/>
        <v>6.666666666666667</v>
      </c>
      <c r="L156" s="37">
        <f t="shared" si="28"/>
        <v>-1.6612082162073598</v>
      </c>
      <c r="M156" s="110">
        <f t="shared" si="27"/>
        <v>-11.760912373409578</v>
      </c>
      <c r="N156" s="110">
        <f t="shared" si="29"/>
        <v>0.68214889251224542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913.37648455074032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36.912996524633193</v>
      </c>
      <c r="K157" s="27">
        <f t="shared" si="26"/>
        <v>6.666666666666667</v>
      </c>
      <c r="L157" s="37">
        <f t="shared" si="28"/>
        <v>-1.6739088980427717</v>
      </c>
      <c r="M157" s="110">
        <f t="shared" si="27"/>
        <v>-11.760912373409578</v>
      </c>
      <c r="N157" s="110">
        <f t="shared" si="29"/>
        <v>0.6801569031061564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915.06533318592619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36.929042052459046</v>
      </c>
      <c r="K158" s="27">
        <f t="shared" si="26"/>
        <v>6.666666666666667</v>
      </c>
      <c r="L158" s="37">
        <f t="shared" si="28"/>
        <v>-1.6899544258686241</v>
      </c>
      <c r="M158" s="110">
        <f t="shared" si="27"/>
        <v>-11.760912373409578</v>
      </c>
      <c r="N158" s="110">
        <f t="shared" si="29"/>
        <v>0.67764861870382065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917.09028224053043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36.948241831150895</v>
      </c>
      <c r="K159" s="27">
        <f t="shared" si="26"/>
        <v>6.666666666666667</v>
      </c>
      <c r="L159" s="37">
        <f t="shared" ref="L159:L190" si="31">F159-J159+M159</f>
        <v>-1.7091542045604733</v>
      </c>
      <c r="M159" s="110">
        <f t="shared" si="27"/>
        <v>-11.760912373409578</v>
      </c>
      <c r="N159" s="110">
        <f t="shared" ref="N159:N190" si="32">10^(L159/10)</f>
        <v>0.67465940590123197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919.43114499686692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36.970384220854513</v>
      </c>
      <c r="K160" s="27">
        <f t="shared" ref="K160:K223" si="35">4/60*100</f>
        <v>6.666666666666667</v>
      </c>
      <c r="L160" s="37">
        <f t="shared" si="31"/>
        <v>-1.7312965942640908</v>
      </c>
      <c r="M160" s="110">
        <f t="shared" ref="M160:M223" si="36">10*LOG(6.666667/100)</f>
        <v>-11.760912373409578</v>
      </c>
      <c r="N160" s="110">
        <f t="shared" si="32"/>
        <v>0.67122842651175996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922.0665441272854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36.9952452910169</v>
      </c>
      <c r="K161" s="27">
        <f t="shared" si="35"/>
        <v>6.666666666666667</v>
      </c>
      <c r="L161" s="37">
        <f t="shared" si="31"/>
        <v>-1.7561576644264782</v>
      </c>
      <c r="M161" s="110">
        <f t="shared" si="36"/>
        <v>-11.760912373409578</v>
      </c>
      <c r="N161" s="110">
        <f t="shared" si="32"/>
        <v>0.66739697452201341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924.97465278345931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37.022596637329777</v>
      </c>
      <c r="K162" s="27">
        <f t="shared" si="35"/>
        <v>6.666666666666667</v>
      </c>
      <c r="L162" s="37">
        <f t="shared" si="31"/>
        <v>-1.7835090107393547</v>
      </c>
      <c r="M162" s="110">
        <f t="shared" si="36"/>
        <v>-11.760912373409578</v>
      </c>
      <c r="N162" s="110">
        <f t="shared" si="32"/>
        <v>0.66320699615104539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928.13381170067055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37.052211884157551</v>
      </c>
      <c r="K163" s="27">
        <f t="shared" si="35"/>
        <v>6.666666666666667</v>
      </c>
      <c r="L163" s="37">
        <f t="shared" si="31"/>
        <v>-1.8131242575671287</v>
      </c>
      <c r="M163" s="110">
        <f t="shared" si="36"/>
        <v>-11.760912373409578</v>
      </c>
      <c r="N163" s="110">
        <f t="shared" si="32"/>
        <v>0.65869986471192188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931.52300879644793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37.083871730429919</v>
      </c>
      <c r="K164" s="27">
        <f t="shared" si="35"/>
        <v>6.666666666666667</v>
      </c>
      <c r="L164" s="37">
        <f t="shared" si="31"/>
        <v>-1.8447841038394976</v>
      </c>
      <c r="M164" s="110">
        <f t="shared" si="36"/>
        <v>-11.760912373409578</v>
      </c>
      <c r="N164" s="110">
        <f t="shared" si="32"/>
        <v>0.65391543659390738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935.12222489078454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37.11736757844416</v>
      </c>
      <c r="K165" s="27">
        <f t="shared" si="35"/>
        <v>6.666666666666667</v>
      </c>
      <c r="L165" s="37">
        <f t="shared" si="31"/>
        <v>-1.8782799518537381</v>
      </c>
      <c r="M165" s="110">
        <f t="shared" si="36"/>
        <v>-11.760912373409578</v>
      </c>
      <c r="N165" s="110">
        <f t="shared" si="32"/>
        <v>0.64889137980634348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938.9126602252195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37.152503901841811</v>
      </c>
      <c r="K166" s="27">
        <f t="shared" si="35"/>
        <v>6.666666666666667</v>
      </c>
      <c r="L166" s="37">
        <f t="shared" si="31"/>
        <v>-1.9134162752513895</v>
      </c>
      <c r="M166" s="110">
        <f t="shared" si="36"/>
        <v>-11.760912373409578</v>
      </c>
      <c r="N166" s="110">
        <f t="shared" si="32"/>
        <v>0.64366274418240188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942.87686197788207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37.189099567250445</v>
      </c>
      <c r="K167" s="27">
        <f t="shared" si="35"/>
        <v>6.666666666666667</v>
      </c>
      <c r="L167" s="37">
        <f t="shared" si="31"/>
        <v>-1.9500119406600227</v>
      </c>
      <c r="M167" s="110">
        <f t="shared" si="36"/>
        <v>-11.760912373409578</v>
      </c>
      <c r="N167" s="110">
        <f t="shared" si="32"/>
        <v>0.63826173132670994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946.99877430427205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37.226988337969679</v>
      </c>
      <c r="K168" s="27">
        <f t="shared" si="35"/>
        <v>6.666666666666667</v>
      </c>
      <c r="L168" s="37">
        <f t="shared" si="31"/>
        <v>-1.9879007113792575</v>
      </c>
      <c r="M168" s="110">
        <f t="shared" si="36"/>
        <v>-11.760912373409578</v>
      </c>
      <c r="N168" s="110">
        <f t="shared" si="32"/>
        <v>0.63271761992288755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951.26373106745996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37.266018773418352</v>
      </c>
      <c r="K169" s="27">
        <f t="shared" si="35"/>
        <v>6.666666666666667</v>
      </c>
      <c r="L169" s="37">
        <f t="shared" si="31"/>
        <v>-2.0269311468279305</v>
      </c>
      <c r="M169" s="110">
        <f t="shared" si="36"/>
        <v>-11.760912373409578</v>
      </c>
      <c r="N169" s="110">
        <f t="shared" si="32"/>
        <v>0.62705680502866834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955.65840862824484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37.3060537083241</v>
      </c>
      <c r="K170" s="27">
        <f t="shared" si="35"/>
        <v>6.666666666666667</v>
      </c>
      <c r="L170" s="37">
        <f t="shared" si="31"/>
        <v>-2.0669660817336784</v>
      </c>
      <c r="M170" s="110">
        <f t="shared" si="36"/>
        <v>-11.760912373409578</v>
      </c>
      <c r="N170" s="110">
        <f t="shared" si="32"/>
        <v>0.62130291586718811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960.17075276644823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37.346969460582258</v>
      </c>
      <c r="K171" s="27">
        <f t="shared" si="35"/>
        <v>6.666666666666667</v>
      </c>
      <c r="L171" s="37">
        <f t="shared" si="31"/>
        <v>-2.1078818339918364</v>
      </c>
      <c r="M171" s="110">
        <f t="shared" si="36"/>
        <v>-11.760912373409578</v>
      </c>
      <c r="N171" s="110">
        <f t="shared" si="32"/>
        <v>0.61547698348987623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964.78989057654258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37.388654882450851</v>
      </c>
      <c r="K172" s="27">
        <f t="shared" si="35"/>
        <v>6.666666666666667</v>
      </c>
      <c r="L172" s="37">
        <f t="shared" si="31"/>
        <v>-2.1495672558604291</v>
      </c>
      <c r="M172" s="110">
        <f t="shared" si="36"/>
        <v>-11.760912373409578</v>
      </c>
      <c r="N172" s="110">
        <f t="shared" si="32"/>
        <v>0.60959763636377229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969.50603533018898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37.43101033951551</v>
      </c>
      <c r="K173" s="27">
        <f t="shared" si="35"/>
        <v>6.666666666666667</v>
      </c>
      <c r="L173" s="37">
        <f t="shared" si="31"/>
        <v>-2.1919227129250878</v>
      </c>
      <c r="M173" s="110">
        <f t="shared" si="36"/>
        <v>-11.760912373409578</v>
      </c>
      <c r="N173" s="110">
        <f t="shared" si="32"/>
        <v>0.60368130780682583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974.31038994475375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37.473946676914728</v>
      </c>
      <c r="K174" s="27">
        <f t="shared" si="35"/>
        <v>6.666666666666667</v>
      </c>
      <c r="L174" s="37">
        <f t="shared" si="31"/>
        <v>-2.2348590503243067</v>
      </c>
      <c r="M174" s="110">
        <f t="shared" si="36"/>
        <v>-11.760912373409578</v>
      </c>
      <c r="N174" s="110">
        <f t="shared" si="32"/>
        <v>0.59774244402255494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979.19505284765273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37.517384212729212</v>
      </c>
      <c r="K175" s="27">
        <f t="shared" si="35"/>
        <v>6.666666666666667</v>
      </c>
      <c r="L175" s="37">
        <f t="shared" si="31"/>
        <v>-2.27829658613879</v>
      </c>
      <c r="M175" s="110">
        <f t="shared" si="36"/>
        <v>-11.760912373409578</v>
      </c>
      <c r="N175" s="110">
        <f t="shared" si="32"/>
        <v>0.59179370526388175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984.15292863004618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37.561251783660445</v>
      </c>
      <c r="K176" s="27">
        <f t="shared" si="35"/>
        <v>6.666666666666667</v>
      </c>
      <c r="L176" s="37">
        <f t="shared" si="31"/>
        <v>-2.3221641570700235</v>
      </c>
      <c r="M176" s="110">
        <f t="shared" si="36"/>
        <v>-11.760912373409578</v>
      </c>
      <c r="N176" s="110">
        <f t="shared" si="32"/>
        <v>0.58584615549649444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989.17764486505325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37.60548585735463</v>
      </c>
      <c r="K177" s="27">
        <f t="shared" si="35"/>
        <v>6.666666666666667</v>
      </c>
      <c r="L177" s="37">
        <f t="shared" si="31"/>
        <v>-2.366398230764208</v>
      </c>
      <c r="M177" s="110">
        <f t="shared" si="36"/>
        <v>-11.760912373409578</v>
      </c>
      <c r="N177" s="110">
        <f t="shared" si="32"/>
        <v>0.57990943799292605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994.26347574729562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37.650029718139578</v>
      </c>
      <c r="K178" s="27">
        <f t="shared" si="35"/>
        <v>6.666666666666667</v>
      </c>
      <c r="L178" s="37">
        <f t="shared" si="31"/>
        <v>-2.4109420915491562</v>
      </c>
      <c r="M178" s="110">
        <f t="shared" si="36"/>
        <v>-11.760912373409578</v>
      </c>
      <c r="N178" s="110">
        <f t="shared" si="32"/>
        <v>0.57399193573277585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999.40527272145096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37.694832727782554</v>
      </c>
      <c r="K179" s="27">
        <f t="shared" si="35"/>
        <v>6.666666666666667</v>
      </c>
      <c r="L179" s="37">
        <f t="shared" si="31"/>
        <v>-2.4557451011921323</v>
      </c>
      <c r="M179" s="110">
        <f t="shared" si="36"/>
        <v>-11.760912373409578</v>
      </c>
      <c r="N179" s="110">
        <f t="shared" si="32"/>
        <v>0.56810091645922745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1004.5984019482565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37.73984965951648</v>
      </c>
      <c r="K180" s="27">
        <f t="shared" si="35"/>
        <v>6.666666666666667</v>
      </c>
      <c r="L180" s="37">
        <f t="shared" si="31"/>
        <v>-2.5007620329260583</v>
      </c>
      <c r="M180" s="110">
        <f t="shared" si="36"/>
        <v>-11.760912373409578</v>
      </c>
      <c r="N180" s="110">
        <f t="shared" si="32"/>
        <v>0.56224266287013425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1009.8386882597088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37.785040101517865</v>
      </c>
      <c r="K181" s="27">
        <f t="shared" si="35"/>
        <v>6.666666666666667</v>
      </c>
      <c r="L181" s="37">
        <f t="shared" si="31"/>
        <v>-2.5459524749274429</v>
      </c>
      <c r="M181" s="110">
        <f t="shared" si="36"/>
        <v>-11.760912373409578</v>
      </c>
      <c r="N181" s="110">
        <f t="shared" si="32"/>
        <v>0.55642258880120576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1015.1223651446751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37.830367924866842</v>
      </c>
      <c r="K182" s="27">
        <f t="shared" si="35"/>
        <v>6.666666666666667</v>
      </c>
      <c r="L182" s="37">
        <f t="shared" si="31"/>
        <v>-2.5912802982764198</v>
      </c>
      <c r="M182" s="110">
        <f t="shared" si="36"/>
        <v>-11.760912373409578</v>
      </c>
      <c r="N182" s="110">
        <f t="shared" si="32"/>
        <v>0.55064534246403751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1020.4460302545951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37.875800810489558</v>
      </c>
      <c r="K183" s="27">
        <f t="shared" si="35"/>
        <v>6.666666666666667</v>
      </c>
      <c r="L183" s="37">
        <f t="shared" si="31"/>
        <v>-2.6367131838991362</v>
      </c>
      <c r="M183" s="110">
        <f t="shared" si="36"/>
        <v>-11.760912373409578</v>
      </c>
      <c r="N183" s="110">
        <f t="shared" si="32"/>
        <v>0.54491489788865144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1025.8066059065379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37.921309829465429</v>
      </c>
      <c r="K184" s="27">
        <f t="shared" si="35"/>
        <v>6.666666666666667</v>
      </c>
      <c r="L184" s="37">
        <f t="shared" si="31"/>
        <v>-2.6822222028750069</v>
      </c>
      <c r="M184" s="110">
        <f t="shared" si="36"/>
        <v>-11.760912373409578</v>
      </c>
      <c r="N184" s="110">
        <f t="shared" si="32"/>
        <v>0.53923463572944896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1031.2013040734428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37.966869071226988</v>
      </c>
      <c r="K185" s="27">
        <f t="shared" si="35"/>
        <v>6.666666666666667</v>
      </c>
      <c r="L185" s="37">
        <f t="shared" si="31"/>
        <v>-2.727781444636566</v>
      </c>
      <c r="M185" s="110">
        <f t="shared" si="36"/>
        <v>-11.760912373409578</v>
      </c>
      <c r="N185" s="110">
        <f t="shared" si="32"/>
        <v>0.53360741455378169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1036.6275953789366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38.012455314482381</v>
      </c>
      <c r="K186" s="27">
        <f t="shared" si="35"/>
        <v>6.666666666666667</v>
      </c>
      <c r="L186" s="37">
        <f t="shared" si="31"/>
        <v>-2.7733676878919589</v>
      </c>
      <c r="M186" s="110">
        <f t="shared" si="36"/>
        <v>-11.760912373409578</v>
      </c>
      <c r="N186" s="110">
        <f t="shared" si="32"/>
        <v>0.52803563366397321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1042.0831816498926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38.058047736078159</v>
      </c>
      <c r="K187" s="27">
        <f t="shared" si="35"/>
        <v>6.666666666666667</v>
      </c>
      <c r="L187" s="37">
        <f t="shared" si="31"/>
        <v>-2.8189601094877368</v>
      </c>
      <c r="M187" s="110">
        <f t="shared" si="36"/>
        <v>-11.760912373409578</v>
      </c>
      <c r="N187" s="110">
        <f t="shared" si="32"/>
        <v>0.52252128842024437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1047.565971619289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38.103627653445102</v>
      </c>
      <c r="K188" s="27">
        <f t="shared" si="35"/>
        <v>6.666666666666667</v>
      </c>
      <c r="L188" s="37">
        <f t="shared" si="31"/>
        <v>-2.8645400268546801</v>
      </c>
      <c r="M188" s="110">
        <f t="shared" si="36"/>
        <v>-11.760912373409578</v>
      </c>
      <c r="N188" s="110">
        <f t="shared" si="32"/>
        <v>0.51706601894271065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1053.0740594119698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38.149178296700093</v>
      </c>
      <c r="K189" s="27">
        <f t="shared" si="35"/>
        <v>6.666666666666667</v>
      </c>
      <c r="L189" s="37">
        <f t="shared" si="31"/>
        <v>-2.9100906701096712</v>
      </c>
      <c r="M189" s="110">
        <f t="shared" si="36"/>
        <v>-11.760912373409578</v>
      </c>
      <c r="N189" s="110">
        <f t="shared" si="32"/>
        <v>0.51167115298140298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1058.6057054847392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38.194684606894171</v>
      </c>
      <c r="K190" s="27">
        <f t="shared" si="35"/>
        <v>6.666666666666667</v>
      </c>
      <c r="L190" s="37">
        <f t="shared" si="31"/>
        <v>-2.9555969803037492</v>
      </c>
      <c r="M190" s="110">
        <f t="shared" si="36"/>
        <v>-11.760912373409578</v>
      </c>
      <c r="N190" s="110">
        <f t="shared" si="32"/>
        <v>0.50633774365760242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1064.1593197287716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38.240133057288077</v>
      </c>
      <c r="K191" s="27">
        <f t="shared" si="35"/>
        <v>6.666666666666667</v>
      </c>
      <c r="L191" s="37">
        <f t="shared" ref="L191:L222" si="37">F191-J191+M191</f>
        <v>-3.0010454306976548</v>
      </c>
      <c r="M191" s="110">
        <f t="shared" si="36"/>
        <v>-11.760912373409578</v>
      </c>
      <c r="N191" s="110">
        <f t="shared" ref="N191:N222" si="38">10^(L191/10)</f>
        <v>0.50106660269987857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1069.733446475957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38.285511494897463</v>
      </c>
      <c r="K192" s="27">
        <f t="shared" si="35"/>
        <v>6.666666666666667</v>
      </c>
      <c r="L192" s="37">
        <f t="shared" si="37"/>
        <v>-3.0464238683070413</v>
      </c>
      <c r="M192" s="110">
        <f t="shared" si="36"/>
        <v>-11.760912373409578</v>
      </c>
      <c r="N192" s="110">
        <f t="shared" si="38"/>
        <v>0.49585832972494431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1075.3267511813801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38.330808999876623</v>
      </c>
      <c r="K193" s="27">
        <f t="shared" si="35"/>
        <v>6.666666666666667</v>
      </c>
      <c r="L193" s="37">
        <f t="shared" si="37"/>
        <v>-3.0917213732862017</v>
      </c>
      <c r="M193" s="110">
        <f t="shared" si="36"/>
        <v>-11.760912373409578</v>
      </c>
      <c r="N193" s="110">
        <f t="shared" si="38"/>
        <v>0.49071333804728734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1080.9380085815469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38.376015760602868</v>
      </c>
      <c r="K194" s="27">
        <f t="shared" si="35"/>
        <v>6.666666666666667</v>
      </c>
      <c r="L194" s="37">
        <f t="shared" si="37"/>
        <v>-3.1369281340124466</v>
      </c>
      <c r="M194" s="110">
        <f t="shared" si="36"/>
        <v>-11.760912373409578</v>
      </c>
      <c r="N194" s="110">
        <f t="shared" si="38"/>
        <v>0.48563187744234421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1086.5660921524182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38.421122962585216</v>
      </c>
      <c r="K195" s="27">
        <f t="shared" si="35"/>
        <v>6.666666666666667</v>
      </c>
      <c r="L195" s="37">
        <f t="shared" si="37"/>
        <v>-3.1820353359947937</v>
      </c>
      <c r="M195" s="110">
        <f t="shared" si="36"/>
        <v>-11.760912373409578</v>
      </c>
      <c r="N195" s="110">
        <f t="shared" si="38"/>
        <v>0.48061405423537307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1092.209964712938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38.466122689551774</v>
      </c>
      <c r="K196" s="27">
        <f t="shared" si="35"/>
        <v>6.666666666666667</v>
      </c>
      <c r="L196" s="37">
        <f t="shared" si="37"/>
        <v>-3.2270350629613525</v>
      </c>
      <c r="M196" s="110">
        <f t="shared" si="36"/>
        <v>-11.760912373409578</v>
      </c>
      <c r="N196" s="110">
        <f t="shared" si="38"/>
        <v>0.47565984904180492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1097.8686700388075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38.511007835274</v>
      </c>
      <c r="K197" s="27">
        <f t="shared" si="35"/>
        <v>6.666666666666667</v>
      </c>
      <c r="L197" s="37">
        <f t="shared" si="37"/>
        <v>-3.2719202086835786</v>
      </c>
      <c r="M197" s="110">
        <f t="shared" si="36"/>
        <v>-11.760912373409578</v>
      </c>
      <c r="N197" s="110">
        <f t="shared" si="38"/>
        <v>0.47076913244401436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1103.5413253680017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38.555772024864851</v>
      </c>
      <c r="K198" s="27">
        <f t="shared" si="35"/>
        <v>6.666666666666667</v>
      </c>
      <c r="L198" s="37">
        <f t="shared" si="37"/>
        <v>-3.316684398274429</v>
      </c>
      <c r="M198" s="110">
        <f t="shared" si="36"/>
        <v>-11.760912373409578</v>
      </c>
      <c r="N198" s="110">
        <f t="shared" si="38"/>
        <v>0.46594167885367271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1109.2271146941935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38.600409544444254</v>
      </c>
      <c r="K199" s="27">
        <f t="shared" si="35"/>
        <v>6.666666666666667</v>
      </c>
      <c r="L199" s="37">
        <f t="shared" si="37"/>
        <v>-3.3613219178538323</v>
      </c>
      <c r="M199" s="110">
        <f t="shared" si="36"/>
        <v>-11.760912373409578</v>
      </c>
      <c r="N199" s="110">
        <f t="shared" si="38"/>
        <v>0.46117717877757497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1114.9252827570856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38.644915278202362</v>
      </c>
      <c r="K200" s="27">
        <f t="shared" si="35"/>
        <v>6.666666666666667</v>
      </c>
      <c r="L200" s="37">
        <f t="shared" si="37"/>
        <v>-3.4058276516119399</v>
      </c>
      <c r="M200" s="110">
        <f t="shared" si="36"/>
        <v>-11.760912373409578</v>
      </c>
      <c r="N200" s="110">
        <f t="shared" si="38"/>
        <v>0.45647524967750663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1120.6351296498531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38.689284652010755</v>
      </c>
      <c r="K201" s="27">
        <f t="shared" si="35"/>
        <v>6.666666666666667</v>
      </c>
      <c r="L201" s="37">
        <f t="shared" si="37"/>
        <v>-3.4501970254203336</v>
      </c>
      <c r="M201" s="110">
        <f t="shared" si="36"/>
        <v>-11.760912373409578</v>
      </c>
      <c r="N201" s="110">
        <f t="shared" si="38"/>
        <v>0.4518354455908774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1126.3560059736899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38.733513582835862</v>
      </c>
      <c r="K202" s="27">
        <f t="shared" si="35"/>
        <v>6.666666666666667</v>
      </c>
      <c r="L202" s="37">
        <f t="shared" si="37"/>
        <v>-3.4944259562454398</v>
      </c>
      <c r="M202" s="110">
        <f t="shared" si="36"/>
        <v>-11.760912373409578</v>
      </c>
      <c r="N202" s="110">
        <f t="shared" si="38"/>
        <v>0.44725726565811402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1132.0873084779855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38.777598433300192</v>
      </c>
      <c r="K203" s="27">
        <f t="shared" si="35"/>
        <v>6.666666666666667</v>
      </c>
      <c r="L203" s="37">
        <f t="shared" si="37"/>
        <v>-3.5385108067097697</v>
      </c>
      <c r="M203" s="110">
        <f t="shared" si="36"/>
        <v>-11.760912373409578</v>
      </c>
      <c r="N203" s="110">
        <f t="shared" si="38"/>
        <v>0.44274016168468472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1137.8284761321117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38.821535970816242</v>
      </c>
      <c r="K204" s="27">
        <f t="shared" si="35"/>
        <v>6.666666666666667</v>
      </c>
      <c r="L204" s="37">
        <f t="shared" si="37"/>
        <v>-3.5824483442258206</v>
      </c>
      <c r="M204" s="110">
        <f t="shared" si="36"/>
        <v>-11.760912373409578</v>
      </c>
      <c r="N204" s="110">
        <f t="shared" si="38"/>
        <v>0.43828354484988014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1143.5789865812942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38.865323330787312</v>
      </c>
      <c r="K205" s="27">
        <f t="shared" si="35"/>
        <v>6.666666666666667</v>
      </c>
      <c r="L205" s="37">
        <f t="shared" si="37"/>
        <v>-3.6262357041968905</v>
      </c>
      <c r="M205" s="110">
        <f t="shared" si="36"/>
        <v>-11.760912373409578</v>
      </c>
      <c r="N205" s="110">
        <f t="shared" si="38"/>
        <v>0.43388679166073718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1149.3383529447269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38.908957983430014</v>
      </c>
      <c r="K206" s="27">
        <f t="shared" si="35"/>
        <v>6.666666666666667</v>
      </c>
      <c r="L206" s="37">
        <f t="shared" si="37"/>
        <v>-3.6698703568395921</v>
      </c>
      <c r="M206" s="110">
        <f t="shared" si="36"/>
        <v>-11.760912373409578</v>
      </c>
      <c r="N206" s="110">
        <f t="shared" si="38"/>
        <v>0.42954924923751026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1155.1061209190368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38.952437703825971</v>
      </c>
      <c r="K207" s="27">
        <f t="shared" si="35"/>
        <v>6.666666666666667</v>
      </c>
      <c r="L207" s="37">
        <f t="shared" si="37"/>
        <v>-3.7133500772355497</v>
      </c>
      <c r="M207" s="110">
        <f t="shared" si="36"/>
        <v>-11.760912373409578</v>
      </c>
      <c r="N207" s="110">
        <f t="shared" si="38"/>
        <v>0.4252702400066643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1160.881866154544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38.995760544856466</v>
      </c>
      <c r="K208" s="27">
        <f t="shared" si="35"/>
        <v>6.666666666666667</v>
      </c>
      <c r="L208" s="37">
        <f t="shared" si="37"/>
        <v>-3.7566729182660445</v>
      </c>
      <c r="M208" s="110">
        <f t="shared" si="36"/>
        <v>-11.760912373409578</v>
      </c>
      <c r="N208" s="110">
        <f t="shared" si="38"/>
        <v>0.42104906586824403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1166.6651918755506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39.038924812714299</v>
      </c>
      <c r="K209" s="27">
        <f t="shared" si="35"/>
        <v>6.666666666666667</v>
      </c>
      <c r="L209" s="37">
        <f t="shared" si="37"/>
        <v>-3.7998371861238773</v>
      </c>
      <c r="M209" s="110">
        <f t="shared" si="36"/>
        <v>-11.760912373409578</v>
      </c>
      <c r="N209" s="110">
        <f t="shared" si="38"/>
        <v>0.41688501189649368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1172.4557267192099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39.081929044722088</v>
      </c>
      <c r="K210" s="27">
        <f t="shared" si="35"/>
        <v>6.666666666666667</v>
      </c>
      <c r="L210" s="37">
        <f t="shared" si="37"/>
        <v>-3.8428414181316661</v>
      </c>
      <c r="M210" s="110">
        <f t="shared" si="36"/>
        <v>-11.760912373409578</v>
      </c>
      <c r="N210" s="110">
        <f t="shared" si="38"/>
        <v>0.41277734962569024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1002.2975699587026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37.719933548494687</v>
      </c>
      <c r="K211" s="27">
        <f t="shared" si="35"/>
        <v>6.666666666666667</v>
      </c>
      <c r="L211" s="37">
        <f t="shared" si="37"/>
        <v>-2.4808459219042653</v>
      </c>
      <c r="M211" s="110">
        <f t="shared" si="36"/>
        <v>-11.760912373409578</v>
      </c>
      <c r="N211" s="110">
        <f t="shared" si="38"/>
        <v>0.56482694669950606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1002.3953700541954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37.720781040716325</v>
      </c>
      <c r="K212" s="27">
        <f t="shared" si="35"/>
        <v>6.666666666666667</v>
      </c>
      <c r="L212" s="37">
        <f t="shared" si="37"/>
        <v>-2.4816934141259033</v>
      </c>
      <c r="M212" s="110">
        <f t="shared" si="36"/>
        <v>-11.760912373409578</v>
      </c>
      <c r="N212" s="110">
        <f t="shared" si="38"/>
        <v>0.56471673582626314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1002.6884591045604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37.723320325235704</v>
      </c>
      <c r="K213" s="27">
        <f t="shared" si="35"/>
        <v>6.666666666666667</v>
      </c>
      <c r="L213" s="37">
        <f t="shared" si="37"/>
        <v>-2.4842326986452825</v>
      </c>
      <c r="M213" s="110">
        <f t="shared" si="36"/>
        <v>-11.760912373409578</v>
      </c>
      <c r="N213" s="110">
        <f t="shared" si="38"/>
        <v>0.56438664705254937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1003.1759083328886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37.727541877154671</v>
      </c>
      <c r="K214" s="27">
        <f t="shared" si="35"/>
        <v>6.666666666666667</v>
      </c>
      <c r="L214" s="37">
        <f t="shared" si="37"/>
        <v>-2.4884542505642493</v>
      </c>
      <c r="M214" s="110">
        <f t="shared" si="36"/>
        <v>-11.760912373409578</v>
      </c>
      <c r="N214" s="110">
        <f t="shared" si="38"/>
        <v>0.56383830255078127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1003.8561860345939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37.733429991533221</v>
      </c>
      <c r="K215" s="27">
        <f t="shared" si="35"/>
        <v>6.666666666666667</v>
      </c>
      <c r="L215" s="37">
        <f t="shared" si="37"/>
        <v>-2.4943423649427992</v>
      </c>
      <c r="M215" s="110">
        <f t="shared" si="36"/>
        <v>-11.760912373409578</v>
      </c>
      <c r="N215" s="110">
        <f t="shared" si="38"/>
        <v>0.56307437507753488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1004.7271813405858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37.740963031684998</v>
      </c>
      <c r="K216" s="27">
        <f t="shared" si="35"/>
        <v>6.666666666666667</v>
      </c>
      <c r="L216" s="37">
        <f t="shared" si="37"/>
        <v>-2.5018754050945766</v>
      </c>
      <c r="M216" s="110">
        <f t="shared" si="36"/>
        <v>-11.760912373409578</v>
      </c>
      <c r="N216" s="110">
        <f t="shared" si="38"/>
        <v>0.5620985428948958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1005.78623628283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37.750113764148814</v>
      </c>
      <c r="K217" s="27">
        <f t="shared" si="35"/>
        <v>6.666666666666667</v>
      </c>
      <c r="L217" s="37">
        <f t="shared" si="37"/>
        <v>-2.5110261375583924</v>
      </c>
      <c r="M217" s="110">
        <f t="shared" si="36"/>
        <v>-11.760912373409578</v>
      </c>
      <c r="N217" s="110">
        <f t="shared" si="38"/>
        <v>0.56091542901291624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1007.0301850521199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37.760849768671164</v>
      </c>
      <c r="K218" s="27">
        <f t="shared" si="35"/>
        <v>6.666666666666667</v>
      </c>
      <c r="L218" s="37">
        <f t="shared" si="37"/>
        <v>-2.5217621420807426</v>
      </c>
      <c r="M218" s="110">
        <f t="shared" si="36"/>
        <v>-11.760912373409578</v>
      </c>
      <c r="N218" s="110">
        <f t="shared" si="38"/>
        <v>0.55953052692167149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1008.4553991427781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37.773133909488159</v>
      </c>
      <c r="K219" s="27">
        <f t="shared" si="35"/>
        <v>6.666666666666667</v>
      </c>
      <c r="L219" s="37">
        <f t="shared" si="37"/>
        <v>-2.5340462828977373</v>
      </c>
      <c r="M219" s="110">
        <f t="shared" si="36"/>
        <v>-11.760912373409578</v>
      </c>
      <c r="N219" s="110">
        <f t="shared" si="38"/>
        <v>0.55795011535879491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1010.0578369589339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37.786924852939038</v>
      </c>
      <c r="K220" s="27">
        <f t="shared" si="35"/>
        <v>6.666666666666667</v>
      </c>
      <c r="L220" s="37">
        <f t="shared" si="37"/>
        <v>-2.5478372263486158</v>
      </c>
      <c r="M220" s="110">
        <f t="shared" si="36"/>
        <v>-11.760912373409578</v>
      </c>
      <c r="N220" s="110">
        <f t="shared" si="38"/>
        <v>0.55618116488719882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1011.8330964131497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37.802177615989883</v>
      </c>
      <c r="K221" s="27">
        <f t="shared" si="35"/>
        <v>6.666666666666667</v>
      </c>
      <c r="L221" s="37">
        <f t="shared" si="37"/>
        <v>-2.5630899893994616</v>
      </c>
      <c r="M221" s="110">
        <f t="shared" si="36"/>
        <v>-11.760912373409578</v>
      </c>
      <c r="N221" s="110">
        <f t="shared" si="38"/>
        <v>0.55423123913591665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1013.7764690757173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37.818844130543667</v>
      </c>
      <c r="K222" s="27">
        <f t="shared" si="35"/>
        <v>6.666666666666667</v>
      </c>
      <c r="L222" s="37">
        <f t="shared" si="37"/>
        <v>-2.5797565039532451</v>
      </c>
      <c r="M222" s="110">
        <f t="shared" si="36"/>
        <v>-11.760912373409578</v>
      </c>
      <c r="N222" s="110">
        <f t="shared" si="38"/>
        <v>0.55210839349457963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1015.8829945223581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37.8368738093614</v>
      </c>
      <c r="K223" s="27">
        <f t="shared" si="35"/>
        <v>6.666666666666667</v>
      </c>
      <c r="L223" s="37">
        <f t="shared" ref="L223:L254" si="40">F223-J223+M223</f>
        <v>-2.5977861827709781</v>
      </c>
      <c r="M223" s="110">
        <f t="shared" si="36"/>
        <v>-11.760912373409578</v>
      </c>
      <c r="N223" s="110">
        <f t="shared" ref="N223:N254" si="41">10^(L223/10)</f>
        <v>0.54982107386816115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1018.1475136664756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37.856214100882546</v>
      </c>
      <c r="K224" s="27">
        <f t="shared" ref="K224:K268" si="44">4/60*100</f>
        <v>6.666666666666667</v>
      </c>
      <c r="L224" s="37">
        <f t="shared" si="40"/>
        <v>-2.6171264742921245</v>
      </c>
      <c r="M224" s="110">
        <f t="shared" ref="M224:M268" si="45">10*LOG(6.666667/100)</f>
        <v>-11.760912373409578</v>
      </c>
      <c r="N224" s="110">
        <f t="shared" si="41"/>
        <v>0.54737801781919349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1020.5647200350311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37.876811022057581</v>
      </c>
      <c r="K225" s="27">
        <f t="shared" si="44"/>
        <v>6.666666666666667</v>
      </c>
      <c r="L225" s="37">
        <f t="shared" si="40"/>
        <v>-2.6377233954671588</v>
      </c>
      <c r="M225" s="110">
        <f t="shared" si="45"/>
        <v>-11.760912373409578</v>
      </c>
      <c r="N225" s="110">
        <f t="shared" si="41"/>
        <v>0.54478816007873498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1023.1292081399172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37.898609660338401</v>
      </c>
      <c r="K226" s="27">
        <f t="shared" si="44"/>
        <v>6.666666666666667</v>
      </c>
      <c r="L226" s="37">
        <f t="shared" si="40"/>
        <v>-2.6595220337479795</v>
      </c>
      <c r="M226" s="110">
        <f t="shared" si="45"/>
        <v>-11.760912373409578</v>
      </c>
      <c r="N226" s="110">
        <f t="shared" si="41"/>
        <v>0.54206054402397452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1025.8355182958683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37.921554638070162</v>
      </c>
      <c r="K227" s="27">
        <f t="shared" si="44"/>
        <v>6.666666666666667</v>
      </c>
      <c r="L227" s="37">
        <f t="shared" si="40"/>
        <v>-2.6824670114797406</v>
      </c>
      <c r="M227" s="110">
        <f t="shared" si="45"/>
        <v>-11.760912373409578</v>
      </c>
      <c r="N227" s="110">
        <f t="shared" si="41"/>
        <v>0.5392042403263908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1028.6781774300189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37.945590534570016</v>
      </c>
      <c r="K228" s="27">
        <f t="shared" si="44"/>
        <v>6.666666666666667</v>
      </c>
      <c r="L228" s="37">
        <f t="shared" si="40"/>
        <v>-2.7065029079795941</v>
      </c>
      <c r="M228" s="110">
        <f t="shared" si="45"/>
        <v>-11.760912373409578</v>
      </c>
      <c r="N228" s="110">
        <f t="shared" si="41"/>
        <v>0.53622827359251046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1031.6517356082161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37.970662263070977</v>
      </c>
      <c r="K229" s="27">
        <f t="shared" si="44"/>
        <v>6.666666666666667</v>
      </c>
      <c r="L229" s="37">
        <f t="shared" si="40"/>
        <v>-2.7315746364805555</v>
      </c>
      <c r="M229" s="110">
        <f t="shared" si="45"/>
        <v>-11.760912373409578</v>
      </c>
      <c r="N229" s="110">
        <f t="shared" si="41"/>
        <v>0.53314155746698577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1034.7507981628576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37.996715401385231</v>
      </c>
      <c r="K230" s="27">
        <f t="shared" si="44"/>
        <v>6.666666666666667</v>
      </c>
      <c r="L230" s="37">
        <f t="shared" si="40"/>
        <v>-2.757627774794809</v>
      </c>
      <c r="M230" s="110">
        <f t="shared" si="45"/>
        <v>-11.760912373409578</v>
      </c>
      <c r="N230" s="110">
        <f t="shared" si="41"/>
        <v>0.52995283835725948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1037.9700534426383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38.023696476564282</v>
      </c>
      <c r="K231" s="27">
        <f t="shared" si="44"/>
        <v>6.666666666666667</v>
      </c>
      <c r="L231" s="37">
        <f t="shared" si="40"/>
        <v>-2.7846088499738606</v>
      </c>
      <c r="M231" s="110">
        <f t="shared" si="45"/>
        <v>-11.760912373409578</v>
      </c>
      <c r="N231" s="110">
        <f t="shared" si="41"/>
        <v>0.52667064767726979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1041.3042963146581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38.051553204984643</v>
      </c>
      <c r="K232" s="27">
        <f t="shared" si="44"/>
        <v>6.666666666666667</v>
      </c>
      <c r="L232" s="37">
        <f t="shared" si="40"/>
        <v>-2.812465578394221</v>
      </c>
      <c r="M232" s="110">
        <f t="shared" si="45"/>
        <v>-11.760912373409578</v>
      </c>
      <c r="N232" s="110">
        <f t="shared" si="41"/>
        <v>0.5233032622974475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1044.7484476341933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38.080234690174876</v>
      </c>
      <c r="K233" s="27">
        <f t="shared" si="44"/>
        <v>6.666666666666667</v>
      </c>
      <c r="L233" s="37">
        <f t="shared" si="40"/>
        <v>-2.8411470635844545</v>
      </c>
      <c r="M233" s="110">
        <f t="shared" si="45"/>
        <v>-11.760912373409578</v>
      </c>
      <c r="N233" s="110">
        <f t="shared" si="41"/>
        <v>0.5198586727282406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1048.2975699587028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38.109691581336932</v>
      </c>
      <c r="K234" s="27">
        <f t="shared" si="44"/>
        <v>6.666666666666667</v>
      </c>
      <c r="L234" s="37">
        <f t="shared" si="40"/>
        <v>-2.8706039547465103</v>
      </c>
      <c r="M234" s="110">
        <f t="shared" si="45"/>
        <v>-11.760912373409578</v>
      </c>
      <c r="N234" s="110">
        <f t="shared" si="41"/>
        <v>0.51634455845138427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1051.9468798228663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38.139876195930931</v>
      </c>
      <c r="K235" s="27">
        <f t="shared" si="44"/>
        <v>6.666666666666667</v>
      </c>
      <c r="L235" s="37">
        <f t="shared" si="40"/>
        <v>-2.9007885693405093</v>
      </c>
      <c r="M235" s="110">
        <f t="shared" si="45"/>
        <v>-11.760912373409578</v>
      </c>
      <c r="N235" s="110">
        <f t="shared" si="41"/>
        <v>0.5127682697415723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1055.691756913649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38.170742609918861</v>
      </c>
      <c r="K236" s="27">
        <f t="shared" si="44"/>
        <v>6.666666666666667</v>
      </c>
      <c r="L236" s="37">
        <f t="shared" si="40"/>
        <v>-2.9316549833284391</v>
      </c>
      <c r="M236" s="110">
        <f t="shared" si="45"/>
        <v>-11.760912373409578</v>
      </c>
      <c r="N236" s="110">
        <f t="shared" si="41"/>
        <v>0.50913681528498456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1059.5277504917362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38.202246719333658</v>
      </c>
      <c r="K237" s="27">
        <f t="shared" si="44"/>
        <v>6.666666666666667</v>
      </c>
      <c r="L237" s="37">
        <f t="shared" si="40"/>
        <v>-2.9631590927432363</v>
      </c>
      <c r="M237" s="110">
        <f t="shared" si="45"/>
        <v>-11.760912373409578</v>
      </c>
      <c r="N237" s="110">
        <f t="shared" si="41"/>
        <v>0.50545685489369252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1063.450583401328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38.234346276787278</v>
      </c>
      <c r="K238" s="27">
        <f t="shared" si="44"/>
        <v>6.666666666666667</v>
      </c>
      <c r="L238" s="37">
        <f t="shared" si="40"/>
        <v>-2.9952586501968561</v>
      </c>
      <c r="M238" s="110">
        <f t="shared" si="45"/>
        <v>-11.760912373409578</v>
      </c>
      <c r="N238" s="110">
        <f t="shared" si="41"/>
        <v>0.50173469663019254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1067.4561539970616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38.267000906387075</v>
      </c>
      <c r="K239" s="27">
        <f t="shared" si="44"/>
        <v>6.666666666666667</v>
      </c>
      <c r="L239" s="37">
        <f t="shared" si="40"/>
        <v>-3.0279132797966533</v>
      </c>
      <c r="M239" s="110">
        <f t="shared" si="45"/>
        <v>-11.760912373409578</v>
      </c>
      <c r="N239" s="110">
        <f t="shared" si="41"/>
        <v>0.49797629768816426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1071.5405362973554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38.300172100319656</v>
      </c>
      <c r="K240" s="27">
        <f t="shared" si="44"/>
        <v>6.666666666666667</v>
      </c>
      <c r="L240" s="37">
        <f t="shared" si="40"/>
        <v>-3.0610844737292346</v>
      </c>
      <c r="M240" s="110">
        <f t="shared" si="45"/>
        <v>-11.760912373409578</v>
      </c>
      <c r="N240" s="110">
        <f t="shared" si="41"/>
        <v>0.49418726841911931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1075.6999786498413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38.3338232001081</v>
      </c>
      <c r="K241" s="27">
        <f t="shared" si="44"/>
        <v>6.666666666666667</v>
      </c>
      <c r="L241" s="37">
        <f t="shared" si="40"/>
        <v>-3.0947355735176778</v>
      </c>
      <c r="M241" s="110">
        <f t="shared" si="45"/>
        <v>-11.760912373409578</v>
      </c>
      <c r="N241" s="110">
        <f t="shared" si="41"/>
        <v>0.49037287894558607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1079.9309011686232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38.367919365272044</v>
      </c>
      <c r="K242" s="27">
        <f t="shared" si="44"/>
        <v>6.666666666666667</v>
      </c>
      <c r="L242" s="37">
        <f t="shared" si="40"/>
        <v>-3.1288317386816225</v>
      </c>
      <c r="M242" s="110">
        <f t="shared" si="45"/>
        <v>-11.760912373409578</v>
      </c>
      <c r="N242" s="110">
        <f t="shared" si="41"/>
        <v>0.48653806785624759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1084.2298921762172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38.402427531834228</v>
      </c>
      <c r="K243" s="27">
        <f t="shared" si="44"/>
        <v>6.666666666666667</v>
      </c>
      <c r="L243" s="37">
        <f t="shared" si="40"/>
        <v>-3.1633399052438058</v>
      </c>
      <c r="M243" s="110">
        <f t="shared" si="45"/>
        <v>-11.760912373409578</v>
      </c>
      <c r="N243" s="110">
        <f t="shared" si="41"/>
        <v>0.4826874525343941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1088.5937038563225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38.437316362833229</v>
      </c>
      <c r="K244" s="27">
        <f t="shared" si="44"/>
        <v>6.666666666666667</v>
      </c>
      <c r="L244" s="37">
        <f t="shared" si="40"/>
        <v>-3.1982287362428075</v>
      </c>
      <c r="M244" s="110">
        <f t="shared" si="45"/>
        <v>-11.760912373409578</v>
      </c>
      <c r="N244" s="110">
        <f t="shared" si="41"/>
        <v>0.47882534072606564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1093.0192472977869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38.47255619272913</v>
      </c>
      <c r="K245" s="27">
        <f t="shared" si="44"/>
        <v>6.666666666666667</v>
      </c>
      <c r="L245" s="37">
        <f t="shared" si="40"/>
        <v>-3.2334685661387077</v>
      </c>
      <c r="M245" s="110">
        <f t="shared" si="45"/>
        <v>-11.760912373409578</v>
      </c>
      <c r="N245" s="110">
        <f t="shared" si="41"/>
        <v>0.4749557430068071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1097.5035870858412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38.508118967331768</v>
      </c>
      <c r="K246" s="27">
        <f t="shared" si="44"/>
        <v>6.666666666666667</v>
      </c>
      <c r="L246" s="37">
        <f t="shared" si="40"/>
        <v>-3.2690313407413463</v>
      </c>
      <c r="M246" s="110">
        <f t="shared" si="45"/>
        <v>-11.760912373409578</v>
      </c>
      <c r="N246" s="110">
        <f t="shared" si="41"/>
        <v>0.47108238585507628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1102.0439355741937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38.543978180643322</v>
      </c>
      <c r="K247" s="27">
        <f t="shared" si="44"/>
        <v>6.666666666666667</v>
      </c>
      <c r="L247" s="37">
        <f t="shared" si="40"/>
        <v>-3.3048905540528999</v>
      </c>
      <c r="M247" s="110">
        <f t="shared" si="45"/>
        <v>-11.760912373409578</v>
      </c>
      <c r="N247" s="110">
        <f t="shared" si="41"/>
        <v>0.46720872508548816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1106.637646951132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38.580108809791653</v>
      </c>
      <c r="K248" s="27">
        <f t="shared" si="44"/>
        <v>6.666666666666667</v>
      </c>
      <c r="L248" s="37">
        <f t="shared" si="40"/>
        <v>-3.3410211832012315</v>
      </c>
      <c r="M248" s="110">
        <f t="shared" si="45"/>
        <v>-11.760912373409578</v>
      </c>
      <c r="N248" s="110">
        <f t="shared" si="41"/>
        <v>0.46333795943574974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1111.2822111943824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38.616487249036396</v>
      </c>
      <c r="K249" s="27">
        <f t="shared" si="44"/>
        <v>6.666666666666667</v>
      </c>
      <c r="L249" s="37">
        <f t="shared" si="40"/>
        <v>-3.3773996224459744</v>
      </c>
      <c r="M249" s="110">
        <f t="shared" si="45"/>
        <v>-11.760912373409578</v>
      </c>
      <c r="N249" s="110">
        <f t="shared" si="41"/>
        <v>0.45947304413754841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1115.9752479931835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38.653091243658658</v>
      </c>
      <c r="K250" s="27">
        <f t="shared" si="44"/>
        <v>6.666666666666667</v>
      </c>
      <c r="L250" s="37">
        <f t="shared" si="40"/>
        <v>-3.4140036170682357</v>
      </c>
      <c r="M250" s="110">
        <f t="shared" si="45"/>
        <v>-11.760912373409578</v>
      </c>
      <c r="N250" s="110">
        <f t="shared" si="41"/>
        <v>0.45561670433359264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1120.7145007016754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38.689899824393983</v>
      </c>
      <c r="K251" s="27">
        <f t="shared" si="44"/>
        <v>6.666666666666667</v>
      </c>
      <c r="L251" s="37">
        <f t="shared" si="40"/>
        <v>-3.4508121978035611</v>
      </c>
      <c r="M251" s="110">
        <f t="shared" si="45"/>
        <v>-11.760912373409578</v>
      </c>
      <c r="N251" s="110">
        <f t="shared" si="41"/>
        <v>0.4517714482309515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1125.4978303752589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38.726893242937599</v>
      </c>
      <c r="K252" s="27">
        <f t="shared" si="44"/>
        <v>6.666666666666667</v>
      </c>
      <c r="L252" s="37">
        <f t="shared" si="40"/>
        <v>-3.4878056163471776</v>
      </c>
      <c r="M252" s="110">
        <f t="shared" si="45"/>
        <v>-11.760912373409578</v>
      </c>
      <c r="N252" s="110">
        <f t="shared" si="41"/>
        <v>0.44793957990487315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1130.323209930805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38.764052908938261</v>
      </c>
      <c r="K253" s="27">
        <f t="shared" si="44"/>
        <v>6.666666666666667</v>
      </c>
      <c r="L253" s="37">
        <f t="shared" si="40"/>
        <v>-3.5249652823478392</v>
      </c>
      <c r="M253" s="110">
        <f t="shared" si="45"/>
        <v>-11.760912373409578</v>
      </c>
      <c r="N253" s="110">
        <f t="shared" si="41"/>
        <v>0.44412321168782248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1135.188718462412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38.801361328800411</v>
      </c>
      <c r="K254" s="27">
        <f t="shared" si="44"/>
        <v>6.666666666666667</v>
      </c>
      <c r="L254" s="37">
        <f t="shared" si="40"/>
        <v>-3.5622737022099891</v>
      </c>
      <c r="M254" s="110">
        <f t="shared" si="45"/>
        <v>-11.760912373409578</v>
      </c>
      <c r="N254" s="110">
        <f t="shared" si="41"/>
        <v>0.44032427609591857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1140.0925357366029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38.838802046533303</v>
      </c>
      <c r="K255" s="27">
        <f t="shared" si="44"/>
        <v>6.666666666666667</v>
      </c>
      <c r="L255" s="37">
        <f t="shared" ref="L255:L268" si="46">F255-J255+M255</f>
        <v>-3.599714419942881</v>
      </c>
      <c r="M255" s="110">
        <f t="shared" si="45"/>
        <v>-11.760912373409578</v>
      </c>
      <c r="N255" s="110">
        <f t="shared" ref="N255:N268" si="47">10^(L255/10)</f>
        <v>0.4365445372595122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1145.0329368842927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38.876359586817102</v>
      </c>
      <c r="K256" s="27">
        <f t="shared" si="44"/>
        <v>6.666666666666667</v>
      </c>
      <c r="L256" s="37">
        <f t="shared" si="46"/>
        <v>-3.6372719602266805</v>
      </c>
      <c r="M256" s="110">
        <f t="shared" si="45"/>
        <v>-11.760912373409578</v>
      </c>
      <c r="N256" s="110">
        <f t="shared" si="47"/>
        <v>0.43278560183678594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1150.0082873013896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38.914019400399106</v>
      </c>
      <c r="K257" s="27">
        <f t="shared" si="44"/>
        <v>6.666666666666667</v>
      </c>
      <c r="L257" s="37">
        <f t="shared" si="46"/>
        <v>-3.6749317738086837</v>
      </c>
      <c r="M257" s="110">
        <f t="shared" si="45"/>
        <v>-11.760912373409578</v>
      </c>
      <c r="N257" s="110">
        <f t="shared" si="47"/>
        <v>0.42904892939922185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1155.0170377653621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38.951767811886313</v>
      </c>
      <c r="K258" s="27">
        <f t="shared" si="44"/>
        <v>6.666666666666667</v>
      </c>
      <c r="L258" s="37">
        <f t="shared" si="46"/>
        <v>-3.7126801852958913</v>
      </c>
      <c r="M258" s="110">
        <f t="shared" si="45"/>
        <v>-11.760912373409578</v>
      </c>
      <c r="N258" s="110">
        <f t="shared" si="47"/>
        <v>0.42533584228587418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1160.0577197714038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38.989591969962191</v>
      </c>
      <c r="K259" s="27">
        <f t="shared" si="44"/>
        <v>6.666666666666667</v>
      </c>
      <c r="L259" s="37">
        <f t="shared" si="46"/>
        <v>-3.7505043433717695</v>
      </c>
      <c r="M259" s="110">
        <f t="shared" si="45"/>
        <v>-11.760912373409578</v>
      </c>
      <c r="N259" s="110">
        <f t="shared" si="47"/>
        <v>0.42164753492988916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1165.1289410888239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39.027479800024807</v>
      </c>
      <c r="K260" s="27">
        <f t="shared" si="44"/>
        <v>6.666666666666667</v>
      </c>
      <c r="L260" s="37">
        <f t="shared" si="46"/>
        <v>-3.7883921734343851</v>
      </c>
      <c r="M260" s="110">
        <f t="shared" si="45"/>
        <v>-11.760912373409578</v>
      </c>
      <c r="N260" s="110">
        <f t="shared" si="47"/>
        <v>0.41798508266582113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1170.2293815358887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39.065419959218417</v>
      </c>
      <c r="K261" s="27">
        <f t="shared" si="44"/>
        <v>6.666666666666667</v>
      </c>
      <c r="L261" s="37">
        <f t="shared" si="46"/>
        <v>-3.8263323326279952</v>
      </c>
      <c r="M261" s="110">
        <f t="shared" si="45"/>
        <v>-11.760912373409578</v>
      </c>
      <c r="N261" s="110">
        <f t="shared" si="47"/>
        <v>0.41434945003031587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1175.3577889694461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39.103401793811898</v>
      </c>
      <c r="K262" s="27">
        <f t="shared" si="44"/>
        <v>6.666666666666667</v>
      </c>
      <c r="L262" s="37">
        <f t="shared" si="46"/>
        <v>-3.864314167221476</v>
      </c>
      <c r="M262" s="110">
        <f t="shared" si="45"/>
        <v>-11.760912373409578</v>
      </c>
      <c r="N262" s="110">
        <f t="shared" si="47"/>
        <v>0.41074149857168818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1180.5129754841994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39.141415298861943</v>
      </c>
      <c r="K263" s="27">
        <f t="shared" si="44"/>
        <v>6.666666666666667</v>
      </c>
      <c r="L263" s="37">
        <f t="shared" si="46"/>
        <v>-3.9023276722715217</v>
      </c>
      <c r="M263" s="110">
        <f t="shared" si="45"/>
        <v>-11.760912373409578</v>
      </c>
      <c r="N263" s="110">
        <f t="shared" si="47"/>
        <v>0.40716199418618615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1185.6938138153866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39.179451080088512</v>
      </c>
      <c r="K264" s="27">
        <f t="shared" si="44"/>
        <v>6.666666666666667</v>
      </c>
      <c r="L264" s="37">
        <f t="shared" si="46"/>
        <v>-3.9403634534980903</v>
      </c>
      <c r="M264" s="110">
        <f t="shared" si="45"/>
        <v>-11.760912373409578</v>
      </c>
      <c r="N264" s="110">
        <f t="shared" si="47"/>
        <v>0.40361161400021128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1190.8992339378105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39.217500317881374</v>
      </c>
      <c r="K265" s="27">
        <f t="shared" si="44"/>
        <v>6.666666666666667</v>
      </c>
      <c r="L265" s="37">
        <f t="shared" si="46"/>
        <v>-3.9784126912909521</v>
      </c>
      <c r="M265" s="110">
        <f t="shared" si="45"/>
        <v>-11.760912373409578</v>
      </c>
      <c r="N265" s="110">
        <f t="shared" si="47"/>
        <v>0.40009095281881901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1196.1282198535994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39.255554733351772</v>
      </c>
      <c r="K266" s="27">
        <f t="shared" si="44"/>
        <v>6.666666666666667</v>
      </c>
      <c r="L266" s="37">
        <f t="shared" si="46"/>
        <v>-4.0164671067613504</v>
      </c>
      <c r="M266" s="110">
        <f t="shared" si="45"/>
        <v>-11.760912373409578</v>
      </c>
      <c r="N266" s="110">
        <f t="shared" si="47"/>
        <v>0.39660052916131733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1201.3798065607148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39.293606556339327</v>
      </c>
      <c r="K267" s="27">
        <f t="shared" si="44"/>
        <v>6.666666666666667</v>
      </c>
      <c r="L267" s="37">
        <f t="shared" si="46"/>
        <v>-4.0545189297489053</v>
      </c>
      <c r="M267" s="110">
        <f t="shared" si="45"/>
        <v>-11.760912373409578</v>
      </c>
      <c r="N267" s="110">
        <f t="shared" si="47"/>
        <v>0.39314079090502002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1206.6530771940193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39.331648495283062</v>
      </c>
      <c r="K268" s="40">
        <f t="shared" si="44"/>
        <v>6.666666666666667</v>
      </c>
      <c r="L268" s="41">
        <f t="shared" si="46"/>
        <v>-4.0925608686926402</v>
      </c>
      <c r="M268" s="110">
        <f t="shared" si="45"/>
        <v>-11.760912373409578</v>
      </c>
      <c r="N268" s="110">
        <f t="shared" si="47"/>
        <v>0.38971212055808568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19.843624700121957</v>
      </c>
    </row>
  </sheetData>
  <mergeCells count="32">
    <mergeCell ref="I87:L87"/>
    <mergeCell ref="O5:O6"/>
    <mergeCell ref="A61:A85"/>
    <mergeCell ref="A5:A6"/>
    <mergeCell ref="B5:B6"/>
    <mergeCell ref="C5:C6"/>
    <mergeCell ref="D5:D6"/>
    <mergeCell ref="B54:F54"/>
    <mergeCell ref="P5:P6"/>
    <mergeCell ref="Q5:R5"/>
    <mergeCell ref="A46:G46"/>
    <mergeCell ref="B48:B49"/>
    <mergeCell ref="G5:G6"/>
    <mergeCell ref="H5:H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FB92B-267A-46EB-8AF8-D4CAAC30A8AA}">
  <sheetPr codeName="Sheet12"/>
  <dimension ref="A1:W269"/>
  <sheetViews>
    <sheetView view="pageBreakPreview" zoomScale="60" zoomScaleNormal="8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0.5703125" bestFit="1" customWidth="1"/>
    <col min="18" max="18" width="12.140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154</v>
      </c>
      <c r="B2" s="29" t="s">
        <v>119</v>
      </c>
      <c r="C2" s="29">
        <f>NSAs!B12</f>
        <v>258604</v>
      </c>
      <c r="D2" s="30">
        <f>NSAs!C12</f>
        <v>4256307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95" t="s">
        <v>125</v>
      </c>
      <c r="H5" s="189" t="str">
        <f>CONCATENATE("Sound Level @ ", A2, " (dBA)")</f>
        <v>Sound Level @ NSA 10 (dBA)</v>
      </c>
      <c r="O5" s="163" t="s">
        <v>0</v>
      </c>
      <c r="P5" s="165" t="s">
        <v>1</v>
      </c>
      <c r="Q5" s="165" t="s">
        <v>2</v>
      </c>
      <c r="R5" s="166"/>
      <c r="V5" s="143" t="str">
        <f>INDEX(A7:A45,MATCH(W5,H7:H45,0))</f>
        <v>A-30</v>
      </c>
      <c r="W5" s="144">
        <f>MAX(H7:H45)</f>
        <v>33.999443042175344</v>
      </c>
    </row>
    <row r="6" spans="1:23" ht="15.75" thickBot="1" x14ac:dyDescent="0.3">
      <c r="A6" s="194"/>
      <c r="B6" s="181"/>
      <c r="C6" s="181"/>
      <c r="D6" s="181"/>
      <c r="E6" s="181"/>
      <c r="F6" s="181"/>
      <c r="G6" s="196"/>
      <c r="H6" s="190"/>
      <c r="O6" s="164"/>
      <c r="P6" s="168"/>
      <c r="Q6" s="12" t="s">
        <v>3</v>
      </c>
      <c r="R6" s="13" t="s">
        <v>4</v>
      </c>
      <c r="V6" s="145" t="str">
        <f>INDEX(A7:A45,MATCH(W6,H7:H45,0))</f>
        <v>A-33</v>
      </c>
      <c r="W6" s="146">
        <f>LARGE(H7:H45,2)</f>
        <v>30.099358089530767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6666.5489715742342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54.178021474545211</v>
      </c>
      <c r="H7" s="36">
        <f>C7-G7</f>
        <v>14.832278482094601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30.424808138338406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5992.6512867094216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53.252380135394546</v>
      </c>
      <c r="H8" s="37">
        <f t="shared" ref="H8:H44" si="2">C8-G8</f>
        <v>15.757919821245267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37.652340903297279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4480.7274359639514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50.726970528976857</v>
      </c>
      <c r="H9" s="37">
        <f t="shared" si="2"/>
        <v>18.283329427662956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67.349277755082923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3596.6876778642586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48.818054540806315</v>
      </c>
      <c r="H10" s="37">
        <f t="shared" si="2"/>
        <v>20.192245415833497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104.52605065033072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3277.0541129648177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48.009672256197938</v>
      </c>
      <c r="H11" s="37">
        <f t="shared" si="2"/>
        <v>21.000627700441875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125.91073816740797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2960.9972982088316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47.128760222263999</v>
      </c>
      <c r="H12" s="37">
        <f t="shared" si="2"/>
        <v>21.881539734375814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154.22471396183539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4331.7187755091845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50.433205070750518</v>
      </c>
      <c r="H13" s="37">
        <f t="shared" si="2"/>
        <v>18.577094885889295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72.062527204260732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4050.0286935402846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49.849162002081364</v>
      </c>
      <c r="H14" s="37">
        <f t="shared" si="2"/>
        <v>19.161137954558448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82.435408704158363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3426.7444370570011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48.397634328372284</v>
      </c>
      <c r="H15" s="37">
        <f t="shared" si="2"/>
        <v>20.612665628267528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115.15069481549922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3107.8405800169789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47.549174662071437</v>
      </c>
      <c r="H16" s="37">
        <f t="shared" si="2"/>
        <v>21.461125294568376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139.99500147404089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2782.4186569422363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46.588449534833885</v>
      </c>
      <c r="H17" s="37">
        <f t="shared" si="2"/>
        <v>22.421850421805928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174.65661632253187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2540.2154863906962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45.797411187366528</v>
      </c>
      <c r="H18" s="37">
        <f t="shared" si="2"/>
        <v>23.212888769273285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209.55058468191908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2243.3285222187124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44.717857562067522</v>
      </c>
      <c r="H19" s="37">
        <f t="shared" si="2"/>
        <v>24.292442394572291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268.68550601280816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2035.0500945432061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43.871502084649023</v>
      </c>
      <c r="H20" s="37">
        <f t="shared" si="2"/>
        <v>25.138797871990789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326.49744510412324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1827.8775526004929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42.938941989760814</v>
      </c>
      <c r="H21" s="37">
        <f t="shared" si="2"/>
        <v>26.071357966878999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404.7024156545869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4101.5865140820724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49.959037529697341</v>
      </c>
      <c r="H22" s="37">
        <f t="shared" si="2"/>
        <v>19.051262426942472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80.375972876280827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3663.3070892433298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48.977466528211423</v>
      </c>
      <c r="H23" s="37">
        <f t="shared" si="2"/>
        <v>20.03283342842839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100.75888265727394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3323.3654184424595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48.131561929323802</v>
      </c>
      <c r="H24" s="37">
        <f t="shared" si="2"/>
        <v>20.878738027316011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122.4260402048605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2940.2056060927189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47.067554026401844</v>
      </c>
      <c r="H25" s="37">
        <f t="shared" si="2"/>
        <v>21.942745930237969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156.413629246174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2635.3256652261612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46.116685832119614</v>
      </c>
      <c r="H26" s="37">
        <f t="shared" si="2"/>
        <v>22.893614124520198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194.69796508599481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2338.6988369816745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45.079485993617595</v>
      </c>
      <c r="H27" s="37">
        <f t="shared" si="2"/>
        <v>23.930813963022217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247.21874436964316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2061.8732241581311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43.98523917684355</v>
      </c>
      <c r="H28" s="37">
        <f t="shared" si="2"/>
        <v>25.025060779796263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318.05782004175995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1798.9448977111124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42.800357219256753</v>
      </c>
      <c r="H29" s="37">
        <f t="shared" si="2"/>
        <v>26.209942737383059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417.8248575039795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1534.5231108392222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41.419468671053998</v>
      </c>
      <c r="H30" s="37">
        <f t="shared" si="2"/>
        <v>27.590831285585814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574.22636469014071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3420.4252044738219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48.381601960175857</v>
      </c>
      <c r="H31" s="37">
        <f t="shared" si="2"/>
        <v>20.628697996463956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115.57656947051257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3008.5898094123181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47.267259602909064</v>
      </c>
      <c r="H32" s="37">
        <f t="shared" si="2"/>
        <v>21.743040353730748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149.38398320476716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2527.3103373546751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45.753171474927022</v>
      </c>
      <c r="H33" s="37">
        <f t="shared" si="2"/>
        <v>23.25712848171279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211.69609557734816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1632.4735659116898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41.956923152429113</v>
      </c>
      <c r="H34" s="37">
        <f t="shared" si="2"/>
        <v>27.0533768042107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507.38506606143346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1412.325528764612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40.698696187177248</v>
      </c>
      <c r="H35" s="37">
        <f t="shared" si="2"/>
        <v>28.311603769462565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677.89179433788911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733.7410987535045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35.010856914464469</v>
      </c>
      <c r="H36" s="37">
        <f t="shared" si="2"/>
        <v>33.999443042175344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2511.5643171017368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2587.161343963739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45.956470272113407</v>
      </c>
      <c r="H37" s="37">
        <f t="shared" si="2"/>
        <v>23.053829684526406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202.01469793354198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1268.7587476350072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39.767580991435679</v>
      </c>
      <c r="H38" s="37">
        <f t="shared" si="2"/>
        <v>29.242718965204133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839.98570748125053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1149.6008953107876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38.910941867109045</v>
      </c>
      <c r="H39" s="37">
        <f t="shared" si="2"/>
        <v>30.099358089530767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1023.141755281275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6410.2654005041077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53.837520214676914</v>
      </c>
      <c r="H40" s="37">
        <f t="shared" si="2"/>
        <v>12.162479785323086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16.453109138838645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4354.0829705691322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50.477934012323871</v>
      </c>
      <c r="H41" s="37">
        <f t="shared" si="2"/>
        <v>15.522065987676129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35.662074157688352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3446.1785161103253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48.446755413218582</v>
      </c>
      <c r="H42" s="37">
        <f t="shared" si="2"/>
        <v>17.553244586781418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56.927807608546019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3729.7305947346713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49.133549261130142</v>
      </c>
      <c r="H43" s="37">
        <f t="shared" si="2"/>
        <v>16.866450738869858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48.600985297109361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1086.8164518445606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38.423124079849536</v>
      </c>
      <c r="H44" s="37">
        <f t="shared" si="2"/>
        <v>15.576875920150464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36.114997739664311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20.610562135123867</v>
      </c>
      <c r="O45" s="108"/>
      <c r="P45" s="108"/>
      <c r="Q45" s="109"/>
      <c r="R45" s="109"/>
      <c r="U45">
        <f t="shared" ref="U45" si="4">10^(H45/10)</f>
        <v>115.09493540394341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40.442777838695193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40.442777838695193</v>
      </c>
      <c r="D51" s="77">
        <f>10*LOG10(SUM(U7:U44))</f>
        <v>40.397401486174836</v>
      </c>
      <c r="E51" s="77">
        <f>P85</f>
        <v>40.42581721714086</v>
      </c>
      <c r="F51" s="78">
        <f>S85</f>
        <v>46.813693494970238</v>
      </c>
    </row>
    <row r="52" spans="1:19" ht="14.45" customHeight="1" thickBot="1" x14ac:dyDescent="0.3">
      <c r="B52" s="72" t="s">
        <v>141</v>
      </c>
      <c r="C52" s="79">
        <f>10*LOG10(10^(C50/10)+10^(C51/10))</f>
        <v>43.2373292700766</v>
      </c>
      <c r="D52" s="79">
        <f>10*LOG10(10^(D50/10)+10^(D51/10))</f>
        <v>41.293711357769247</v>
      </c>
      <c r="E52" s="79">
        <f>J85</f>
        <v>42.605987858432059</v>
      </c>
      <c r="F52" s="80">
        <f>M85</f>
        <v>48.040285311489157</v>
      </c>
    </row>
    <row r="53" spans="1:19" ht="16.149999999999999" customHeight="1" thickBot="1" x14ac:dyDescent="0.3">
      <c r="B53" s="74" t="s">
        <v>145</v>
      </c>
      <c r="C53" s="81">
        <f>C52-C50</f>
        <v>3.2373292700766001</v>
      </c>
      <c r="D53" s="81">
        <f>D52-D50</f>
        <v>7.2937113577692472</v>
      </c>
      <c r="E53" s="81">
        <f>E52-E50</f>
        <v>4.0375167884606853</v>
      </c>
      <c r="F53" s="82">
        <f>F52-F50</f>
        <v>6.0897133816763329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10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41.293711357769247</v>
      </c>
      <c r="J61" s="62">
        <f>10^(I61/10)</f>
        <v>13470.109798127522</v>
      </c>
      <c r="K61" s="63"/>
      <c r="L61" s="152">
        <f>I61+10</f>
        <v>51.293711357769247</v>
      </c>
      <c r="M61" s="62">
        <f>10^(L61/10)</f>
        <v>134701.09798127538</v>
      </c>
      <c r="N61" s="62"/>
      <c r="O61" s="62">
        <f>D51</f>
        <v>40.397401486174836</v>
      </c>
      <c r="P61" s="62">
        <f>10^(O61/10)</f>
        <v>10958.223366617938</v>
      </c>
      <c r="Q61" s="62"/>
      <c r="R61" s="62">
        <f>O61+10</f>
        <v>50.397401486174836</v>
      </c>
      <c r="S61" s="63">
        <f>10^(R61/10)</f>
        <v>109582.23366617931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41.293711357769247</v>
      </c>
      <c r="J62" s="26">
        <f t="shared" ref="J62:J84" si="9">10^(I62/10)</f>
        <v>13470.109798127522</v>
      </c>
      <c r="K62" s="64"/>
      <c r="L62" s="155">
        <f t="shared" ref="L62:L67" si="10">I62+10</f>
        <v>51.293711357769247</v>
      </c>
      <c r="M62" s="26">
        <f t="shared" ref="M62:M84" si="11">10^(L62/10)</f>
        <v>134701.09798127538</v>
      </c>
      <c r="N62" s="26"/>
      <c r="O62" s="26">
        <f>O61</f>
        <v>40.397401486174836</v>
      </c>
      <c r="P62" s="26">
        <f t="shared" ref="P62:P84" si="12">10^(O62/10)</f>
        <v>10958.223366617938</v>
      </c>
      <c r="Q62" s="26"/>
      <c r="R62" s="26">
        <f t="shared" ref="R62:R67" si="13">O62+10</f>
        <v>50.397401486174836</v>
      </c>
      <c r="S62" s="64">
        <f t="shared" ref="S62:S84" si="14">10^(R62/10)</f>
        <v>109582.23366617931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41.293711357769247</v>
      </c>
      <c r="J63" s="26">
        <f t="shared" si="9"/>
        <v>13470.109798127522</v>
      </c>
      <c r="K63" s="64"/>
      <c r="L63" s="155">
        <f t="shared" si="10"/>
        <v>51.293711357769247</v>
      </c>
      <c r="M63" s="26">
        <f t="shared" si="11"/>
        <v>134701.09798127538</v>
      </c>
      <c r="N63" s="26"/>
      <c r="O63" s="26">
        <f t="shared" ref="O63:O84" si="16">O62</f>
        <v>40.397401486174836</v>
      </c>
      <c r="P63" s="26">
        <f t="shared" si="12"/>
        <v>10958.223366617938</v>
      </c>
      <c r="Q63" s="26"/>
      <c r="R63" s="26">
        <f t="shared" si="13"/>
        <v>50.397401486174836</v>
      </c>
      <c r="S63" s="64">
        <f t="shared" si="14"/>
        <v>109582.23366617931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41.293711357769247</v>
      </c>
      <c r="J64" s="26">
        <f t="shared" si="9"/>
        <v>13470.109798127522</v>
      </c>
      <c r="K64" s="64"/>
      <c r="L64" s="155">
        <f t="shared" si="10"/>
        <v>51.293711357769247</v>
      </c>
      <c r="M64" s="26">
        <f t="shared" si="11"/>
        <v>134701.09798127538</v>
      </c>
      <c r="N64" s="26"/>
      <c r="O64" s="26">
        <f t="shared" si="16"/>
        <v>40.397401486174836</v>
      </c>
      <c r="P64" s="26">
        <f t="shared" si="12"/>
        <v>10958.223366617938</v>
      </c>
      <c r="Q64" s="26"/>
      <c r="R64" s="26">
        <f t="shared" si="13"/>
        <v>50.397401486174836</v>
      </c>
      <c r="S64" s="64">
        <f t="shared" si="14"/>
        <v>109582.23366617931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41.293711357769247</v>
      </c>
      <c r="J65" s="26">
        <f t="shared" si="9"/>
        <v>13470.109798127522</v>
      </c>
      <c r="K65" s="64"/>
      <c r="L65" s="155">
        <f t="shared" si="10"/>
        <v>51.293711357769247</v>
      </c>
      <c r="M65" s="26">
        <f t="shared" si="11"/>
        <v>134701.09798127538</v>
      </c>
      <c r="N65" s="26"/>
      <c r="O65" s="26">
        <f t="shared" si="16"/>
        <v>40.397401486174836</v>
      </c>
      <c r="P65" s="26">
        <f t="shared" si="12"/>
        <v>10958.223366617938</v>
      </c>
      <c r="Q65" s="26"/>
      <c r="R65" s="26">
        <f t="shared" si="13"/>
        <v>50.397401486174836</v>
      </c>
      <c r="S65" s="64">
        <f t="shared" si="14"/>
        <v>109582.23366617931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41.293711357769247</v>
      </c>
      <c r="J66" s="26">
        <f t="shared" si="9"/>
        <v>13470.109798127522</v>
      </c>
      <c r="K66" s="64"/>
      <c r="L66" s="155">
        <f t="shared" si="10"/>
        <v>51.293711357769247</v>
      </c>
      <c r="M66" s="26">
        <f t="shared" si="11"/>
        <v>134701.09798127538</v>
      </c>
      <c r="N66" s="26"/>
      <c r="O66" s="26">
        <f t="shared" si="16"/>
        <v>40.397401486174836</v>
      </c>
      <c r="P66" s="26">
        <f t="shared" si="12"/>
        <v>10958.223366617938</v>
      </c>
      <c r="Q66" s="26"/>
      <c r="R66" s="26">
        <f t="shared" si="13"/>
        <v>50.397401486174836</v>
      </c>
      <c r="S66" s="64">
        <f t="shared" si="14"/>
        <v>109582.23366617931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41.293711357769247</v>
      </c>
      <c r="J67" s="26">
        <f t="shared" si="9"/>
        <v>13470.109798127522</v>
      </c>
      <c r="K67" s="64"/>
      <c r="L67" s="155">
        <f t="shared" si="10"/>
        <v>51.293711357769247</v>
      </c>
      <c r="M67" s="26">
        <f t="shared" si="11"/>
        <v>134701.09798127538</v>
      </c>
      <c r="N67" s="26"/>
      <c r="O67" s="26">
        <f t="shared" si="16"/>
        <v>40.397401486174836</v>
      </c>
      <c r="P67" s="26">
        <f t="shared" si="12"/>
        <v>10958.223366617938</v>
      </c>
      <c r="Q67" s="26"/>
      <c r="R67" s="26">
        <f t="shared" si="13"/>
        <v>50.397401486174836</v>
      </c>
      <c r="S67" s="64">
        <f t="shared" si="14"/>
        <v>109582.23366617931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43.2373292700766</v>
      </c>
      <c r="J68" s="26">
        <f t="shared" si="9"/>
        <v>21073.318302021933</v>
      </c>
      <c r="K68" s="64"/>
      <c r="L68" s="155">
        <f>I68</f>
        <v>43.2373292700766</v>
      </c>
      <c r="M68" s="26">
        <f t="shared" si="11"/>
        <v>21073.318302021933</v>
      </c>
      <c r="N68" s="26"/>
      <c r="O68" s="26">
        <f>H46</f>
        <v>40.442777838695193</v>
      </c>
      <c r="P68" s="26">
        <f t="shared" si="12"/>
        <v>11073.318302021889</v>
      </c>
      <c r="Q68" s="26"/>
      <c r="R68" s="26">
        <f>O68</f>
        <v>40.442777838695193</v>
      </c>
      <c r="S68" s="64">
        <f t="shared" si="14"/>
        <v>11073.318302021889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43.2373292700766</v>
      </c>
      <c r="J69" s="26">
        <f t="shared" si="9"/>
        <v>21073.318302021933</v>
      </c>
      <c r="K69" s="64"/>
      <c r="L69" s="155">
        <f t="shared" ref="L69:L82" si="19">I69</f>
        <v>43.2373292700766</v>
      </c>
      <c r="M69" s="26">
        <f t="shared" si="11"/>
        <v>21073.318302021933</v>
      </c>
      <c r="N69" s="26"/>
      <c r="O69" s="26">
        <f t="shared" si="16"/>
        <v>40.442777838695193</v>
      </c>
      <c r="P69" s="26">
        <f t="shared" si="12"/>
        <v>11073.318302021889</v>
      </c>
      <c r="Q69" s="26"/>
      <c r="R69" s="26">
        <f t="shared" ref="R69:R82" si="20">O69</f>
        <v>40.442777838695193</v>
      </c>
      <c r="S69" s="64">
        <f t="shared" si="14"/>
        <v>11073.318302021889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43.2373292700766</v>
      </c>
      <c r="J70" s="26">
        <f t="shared" si="9"/>
        <v>21073.318302021933</v>
      </c>
      <c r="K70" s="64"/>
      <c r="L70" s="155">
        <f t="shared" si="19"/>
        <v>43.2373292700766</v>
      </c>
      <c r="M70" s="26">
        <f t="shared" si="11"/>
        <v>21073.318302021933</v>
      </c>
      <c r="N70" s="26"/>
      <c r="O70" s="26">
        <f t="shared" si="16"/>
        <v>40.442777838695193</v>
      </c>
      <c r="P70" s="26">
        <f t="shared" si="12"/>
        <v>11073.318302021889</v>
      </c>
      <c r="Q70" s="26"/>
      <c r="R70" s="26">
        <f t="shared" si="20"/>
        <v>40.442777838695193</v>
      </c>
      <c r="S70" s="64">
        <f t="shared" si="14"/>
        <v>11073.318302021889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43.2373292700766</v>
      </c>
      <c r="J71" s="26">
        <f t="shared" si="9"/>
        <v>21073.318302021933</v>
      </c>
      <c r="K71" s="64"/>
      <c r="L71" s="155">
        <f t="shared" si="19"/>
        <v>43.2373292700766</v>
      </c>
      <c r="M71" s="26">
        <f t="shared" si="11"/>
        <v>21073.318302021933</v>
      </c>
      <c r="N71" s="26"/>
      <c r="O71" s="26">
        <f t="shared" si="16"/>
        <v>40.442777838695193</v>
      </c>
      <c r="P71" s="26">
        <f t="shared" si="12"/>
        <v>11073.318302021889</v>
      </c>
      <c r="Q71" s="26"/>
      <c r="R71" s="26">
        <f t="shared" si="20"/>
        <v>40.442777838695193</v>
      </c>
      <c r="S71" s="64">
        <f t="shared" si="14"/>
        <v>11073.318302021889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43.2373292700766</v>
      </c>
      <c r="J72" s="26">
        <f t="shared" si="9"/>
        <v>21073.318302021933</v>
      </c>
      <c r="K72" s="64"/>
      <c r="L72" s="155">
        <f t="shared" si="19"/>
        <v>43.2373292700766</v>
      </c>
      <c r="M72" s="26">
        <f t="shared" si="11"/>
        <v>21073.318302021933</v>
      </c>
      <c r="N72" s="26"/>
      <c r="O72" s="26">
        <f t="shared" si="16"/>
        <v>40.442777838695193</v>
      </c>
      <c r="P72" s="26">
        <f t="shared" si="12"/>
        <v>11073.318302021889</v>
      </c>
      <c r="Q72" s="26"/>
      <c r="R72" s="26">
        <f t="shared" si="20"/>
        <v>40.442777838695193</v>
      </c>
      <c r="S72" s="64">
        <f t="shared" si="14"/>
        <v>11073.318302021889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43.2373292700766</v>
      </c>
      <c r="J73" s="26">
        <f t="shared" si="9"/>
        <v>21073.318302021933</v>
      </c>
      <c r="K73" s="64"/>
      <c r="L73" s="155">
        <f t="shared" si="19"/>
        <v>43.2373292700766</v>
      </c>
      <c r="M73" s="26">
        <f t="shared" si="11"/>
        <v>21073.318302021933</v>
      </c>
      <c r="N73" s="26"/>
      <c r="O73" s="26">
        <f t="shared" si="16"/>
        <v>40.442777838695193</v>
      </c>
      <c r="P73" s="26">
        <f t="shared" si="12"/>
        <v>11073.318302021889</v>
      </c>
      <c r="Q73" s="26"/>
      <c r="R73" s="26">
        <f t="shared" si="20"/>
        <v>40.442777838695193</v>
      </c>
      <c r="S73" s="64">
        <f t="shared" si="14"/>
        <v>11073.318302021889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43.2373292700766</v>
      </c>
      <c r="J74" s="26">
        <f t="shared" si="9"/>
        <v>21073.318302021933</v>
      </c>
      <c r="K74" s="64"/>
      <c r="L74" s="155">
        <f t="shared" si="19"/>
        <v>43.2373292700766</v>
      </c>
      <c r="M74" s="26">
        <f t="shared" si="11"/>
        <v>21073.318302021933</v>
      </c>
      <c r="N74" s="26"/>
      <c r="O74" s="26">
        <f t="shared" si="16"/>
        <v>40.442777838695193</v>
      </c>
      <c r="P74" s="26">
        <f t="shared" si="12"/>
        <v>11073.318302021889</v>
      </c>
      <c r="Q74" s="26"/>
      <c r="R74" s="26">
        <f t="shared" si="20"/>
        <v>40.442777838695193</v>
      </c>
      <c r="S74" s="64">
        <f t="shared" si="14"/>
        <v>11073.318302021889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43.2373292700766</v>
      </c>
      <c r="J75" s="26">
        <f t="shared" si="9"/>
        <v>21073.318302021933</v>
      </c>
      <c r="K75" s="64"/>
      <c r="L75" s="155">
        <f t="shared" si="19"/>
        <v>43.2373292700766</v>
      </c>
      <c r="M75" s="26">
        <f t="shared" si="11"/>
        <v>21073.318302021933</v>
      </c>
      <c r="N75" s="26"/>
      <c r="O75" s="26">
        <f t="shared" si="16"/>
        <v>40.442777838695193</v>
      </c>
      <c r="P75" s="26">
        <f t="shared" si="12"/>
        <v>11073.318302021889</v>
      </c>
      <c r="Q75" s="26"/>
      <c r="R75" s="26">
        <f t="shared" si="20"/>
        <v>40.442777838695193</v>
      </c>
      <c r="S75" s="64">
        <f t="shared" si="14"/>
        <v>11073.318302021889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43.2373292700766</v>
      </c>
      <c r="J76" s="26">
        <f t="shared" si="9"/>
        <v>21073.318302021933</v>
      </c>
      <c r="K76" s="64"/>
      <c r="L76" s="155">
        <f t="shared" si="19"/>
        <v>43.2373292700766</v>
      </c>
      <c r="M76" s="26">
        <f t="shared" si="11"/>
        <v>21073.318302021933</v>
      </c>
      <c r="N76" s="26"/>
      <c r="O76" s="26">
        <f t="shared" si="16"/>
        <v>40.442777838695193</v>
      </c>
      <c r="P76" s="26">
        <f t="shared" si="12"/>
        <v>11073.318302021889</v>
      </c>
      <c r="Q76" s="26"/>
      <c r="R76" s="26">
        <f t="shared" si="20"/>
        <v>40.442777838695193</v>
      </c>
      <c r="S76" s="64">
        <f t="shared" si="14"/>
        <v>11073.318302021889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43.2373292700766</v>
      </c>
      <c r="J77" s="26">
        <f t="shared" si="9"/>
        <v>21073.318302021933</v>
      </c>
      <c r="K77" s="64"/>
      <c r="L77" s="155">
        <f t="shared" si="19"/>
        <v>43.2373292700766</v>
      </c>
      <c r="M77" s="26">
        <f t="shared" si="11"/>
        <v>21073.318302021933</v>
      </c>
      <c r="N77" s="26"/>
      <c r="O77" s="26">
        <f t="shared" si="16"/>
        <v>40.442777838695193</v>
      </c>
      <c r="P77" s="26">
        <f t="shared" si="12"/>
        <v>11073.318302021889</v>
      </c>
      <c r="Q77" s="26"/>
      <c r="R77" s="26">
        <f t="shared" si="20"/>
        <v>40.442777838695193</v>
      </c>
      <c r="S77" s="64">
        <f t="shared" si="14"/>
        <v>11073.318302021889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43.2373292700766</v>
      </c>
      <c r="J78" s="26">
        <f t="shared" si="9"/>
        <v>21073.318302021933</v>
      </c>
      <c r="K78" s="64"/>
      <c r="L78" s="155">
        <f t="shared" si="19"/>
        <v>43.2373292700766</v>
      </c>
      <c r="M78" s="26">
        <f t="shared" si="11"/>
        <v>21073.318302021933</v>
      </c>
      <c r="N78" s="26"/>
      <c r="O78" s="26">
        <f t="shared" si="16"/>
        <v>40.442777838695193</v>
      </c>
      <c r="P78" s="26">
        <f t="shared" si="12"/>
        <v>11073.318302021889</v>
      </c>
      <c r="Q78" s="26"/>
      <c r="R78" s="26">
        <f t="shared" si="20"/>
        <v>40.442777838695193</v>
      </c>
      <c r="S78" s="64">
        <f t="shared" si="14"/>
        <v>11073.318302021889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43.2373292700766</v>
      </c>
      <c r="J79" s="26">
        <f t="shared" si="9"/>
        <v>21073.318302021933</v>
      </c>
      <c r="K79" s="64"/>
      <c r="L79" s="155">
        <f t="shared" si="19"/>
        <v>43.2373292700766</v>
      </c>
      <c r="M79" s="26">
        <f t="shared" si="11"/>
        <v>21073.318302021933</v>
      </c>
      <c r="N79" s="26"/>
      <c r="O79" s="26">
        <f t="shared" si="16"/>
        <v>40.442777838695193</v>
      </c>
      <c r="P79" s="26">
        <f t="shared" si="12"/>
        <v>11073.318302021889</v>
      </c>
      <c r="Q79" s="26"/>
      <c r="R79" s="26">
        <f t="shared" si="20"/>
        <v>40.442777838695193</v>
      </c>
      <c r="S79" s="64">
        <f t="shared" si="14"/>
        <v>11073.318302021889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43.2373292700766</v>
      </c>
      <c r="J80" s="26">
        <f t="shared" si="9"/>
        <v>21073.318302021933</v>
      </c>
      <c r="K80" s="64"/>
      <c r="L80" s="155">
        <f t="shared" si="19"/>
        <v>43.2373292700766</v>
      </c>
      <c r="M80" s="26">
        <f t="shared" si="11"/>
        <v>21073.318302021933</v>
      </c>
      <c r="N80" s="26"/>
      <c r="O80" s="26">
        <f t="shared" si="16"/>
        <v>40.442777838695193</v>
      </c>
      <c r="P80" s="26">
        <f t="shared" si="12"/>
        <v>11073.318302021889</v>
      </c>
      <c r="Q80" s="26"/>
      <c r="R80" s="26">
        <f t="shared" si="20"/>
        <v>40.442777838695193</v>
      </c>
      <c r="S80" s="64">
        <f t="shared" si="14"/>
        <v>11073.318302021889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43.2373292700766</v>
      </c>
      <c r="J81" s="26">
        <f t="shared" si="9"/>
        <v>21073.318302021933</v>
      </c>
      <c r="K81" s="64"/>
      <c r="L81" s="155">
        <f t="shared" si="19"/>
        <v>43.2373292700766</v>
      </c>
      <c r="M81" s="26">
        <f t="shared" si="11"/>
        <v>21073.318302021933</v>
      </c>
      <c r="N81" s="26"/>
      <c r="O81" s="26">
        <f t="shared" si="16"/>
        <v>40.442777838695193</v>
      </c>
      <c r="P81" s="26">
        <f t="shared" si="12"/>
        <v>11073.318302021889</v>
      </c>
      <c r="Q81" s="26"/>
      <c r="R81" s="26">
        <f t="shared" si="20"/>
        <v>40.442777838695193</v>
      </c>
      <c r="S81" s="64">
        <f t="shared" si="14"/>
        <v>11073.318302021889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43.2373292700766</v>
      </c>
      <c r="J82" s="26">
        <f t="shared" si="9"/>
        <v>21073.318302021933</v>
      </c>
      <c r="K82" s="64"/>
      <c r="L82" s="155">
        <f t="shared" si="19"/>
        <v>43.2373292700766</v>
      </c>
      <c r="M82" s="26">
        <f t="shared" si="11"/>
        <v>21073.318302021933</v>
      </c>
      <c r="N82" s="26"/>
      <c r="O82" s="26">
        <f t="shared" si="16"/>
        <v>40.442777838695193</v>
      </c>
      <c r="P82" s="26">
        <f t="shared" si="12"/>
        <v>11073.318302021889</v>
      </c>
      <c r="Q82" s="26"/>
      <c r="R82" s="26">
        <f t="shared" si="20"/>
        <v>40.442777838695193</v>
      </c>
      <c r="S82" s="64">
        <f t="shared" si="14"/>
        <v>11073.318302021889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41.293711357769247</v>
      </c>
      <c r="J83" s="26">
        <f t="shared" si="9"/>
        <v>13470.109798127522</v>
      </c>
      <c r="K83" s="64"/>
      <c r="L83" s="155">
        <f>I83+10</f>
        <v>51.293711357769247</v>
      </c>
      <c r="M83" s="26">
        <f t="shared" si="11"/>
        <v>134701.09798127538</v>
      </c>
      <c r="N83" s="26"/>
      <c r="O83" s="26">
        <f>D51</f>
        <v>40.397401486174836</v>
      </c>
      <c r="P83" s="26">
        <f t="shared" si="12"/>
        <v>10958.223366617938</v>
      </c>
      <c r="Q83" s="26"/>
      <c r="R83" s="26">
        <f>O83+10</f>
        <v>50.397401486174836</v>
      </c>
      <c r="S83" s="64">
        <f t="shared" si="14"/>
        <v>109582.23366617931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41.293711357769247</v>
      </c>
      <c r="J84" s="65">
        <f t="shared" si="9"/>
        <v>13470.109798127522</v>
      </c>
      <c r="K84" s="66"/>
      <c r="L84" s="158">
        <f>I84+10</f>
        <v>51.293711357769247</v>
      </c>
      <c r="M84" s="65">
        <f t="shared" si="11"/>
        <v>134701.09798127538</v>
      </c>
      <c r="N84" s="65"/>
      <c r="O84" s="65">
        <f t="shared" si="16"/>
        <v>40.397401486174836</v>
      </c>
      <c r="P84" s="65">
        <f t="shared" si="12"/>
        <v>10958.223366617938</v>
      </c>
      <c r="Q84" s="65"/>
      <c r="R84" s="65">
        <f>O84+10</f>
        <v>50.397401486174836</v>
      </c>
      <c r="S84" s="66">
        <f t="shared" si="14"/>
        <v>109582.23366617931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42.605987858432059</v>
      </c>
      <c r="K85" s="67"/>
      <c r="L85" s="67" t="s">
        <v>134</v>
      </c>
      <c r="M85" s="67">
        <f>10*LOG10(SUM(M61:M84)/24)</f>
        <v>48.040285311489157</v>
      </c>
      <c r="N85" s="67"/>
      <c r="O85" s="67" t="s">
        <v>135</v>
      </c>
      <c r="P85" s="67">
        <f>10*LOG10(SUM(P61:P84)/24)</f>
        <v>40.42581721714086</v>
      </c>
      <c r="Q85" s="67"/>
      <c r="R85" s="67" t="s">
        <v>134</v>
      </c>
      <c r="S85" s="68">
        <f>10*LOG10(SUM(S61:S84)/24)</f>
        <v>46.813693494970238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10</v>
      </c>
      <c r="C89" s="22">
        <f>C2</f>
        <v>258604</v>
      </c>
      <c r="D89" s="23">
        <f>D2</f>
        <v>4256307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40.442777838695193</v>
      </c>
      <c r="J89" s="86">
        <f>D51</f>
        <v>40.397401486174836</v>
      </c>
      <c r="K89" s="86">
        <f>E51</f>
        <v>40.42581721714086</v>
      </c>
      <c r="L89" s="87">
        <f>F51</f>
        <v>46.813693494970238</v>
      </c>
      <c r="M89" s="89">
        <f>C52</f>
        <v>43.2373292700766</v>
      </c>
      <c r="N89" s="86">
        <f>D52</f>
        <v>41.293711357769247</v>
      </c>
      <c r="O89" s="86">
        <f>E52</f>
        <v>42.605987858432059</v>
      </c>
      <c r="P89" s="87">
        <f>F52</f>
        <v>48.040285311489157</v>
      </c>
      <c r="Q89" s="89">
        <f>C53</f>
        <v>3.2373292700766001</v>
      </c>
      <c r="R89" s="86">
        <f>D53</f>
        <v>7.2937113577692472</v>
      </c>
      <c r="S89" s="86">
        <f>E53</f>
        <v>4.0375167884606853</v>
      </c>
      <c r="T89" s="87">
        <f>F53</f>
        <v>6.0897133816763329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10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733.7410987535045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31.351157574392833</v>
      </c>
      <c r="K95" s="35">
        <f>4/60*100</f>
        <v>6.666666666666667</v>
      </c>
      <c r="L95" s="36">
        <f t="shared" ref="L95:L126" si="22">F95-J95+M95</f>
        <v>3.8879300521975892</v>
      </c>
      <c r="M95" s="110">
        <f>10*LOG(6.666667/100)</f>
        <v>-11.760912373409578</v>
      </c>
      <c r="N95" s="110">
        <f t="shared" ref="N95:N126" si="23">10^(L95/10)</f>
        <v>2.4478962398739439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739.7410987535045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35.081594960654954</v>
      </c>
      <c r="K96" s="27">
        <f t="shared" ref="K96:K159" si="26">4/60*100</f>
        <v>6.666666666666667</v>
      </c>
      <c r="L96" s="37">
        <f t="shared" si="22"/>
        <v>0.15749266593546807</v>
      </c>
      <c r="M96" s="110">
        <f t="shared" ref="M96:M159" si="27">10*LOG(6.666667/100)</f>
        <v>-11.760912373409578</v>
      </c>
      <c r="N96" s="110">
        <f t="shared" si="23"/>
        <v>1.0369295872248883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745.7410987535045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35.151761565581609</v>
      </c>
      <c r="K97" s="27">
        <f t="shared" si="26"/>
        <v>6.666666666666667</v>
      </c>
      <c r="L97" s="37">
        <f t="shared" si="22"/>
        <v>8.7326061008813127E-2</v>
      </c>
      <c r="M97" s="110">
        <f t="shared" si="27"/>
        <v>-11.760912373409578</v>
      </c>
      <c r="N97" s="110">
        <f t="shared" si="23"/>
        <v>1.0203110875907144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751.7410987535045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35.221365887825648</v>
      </c>
      <c r="K98" s="27">
        <f t="shared" si="26"/>
        <v>6.666666666666667</v>
      </c>
      <c r="L98" s="37">
        <f t="shared" si="22"/>
        <v>1.7721738764773676E-2</v>
      </c>
      <c r="M98" s="110">
        <f t="shared" si="27"/>
        <v>-11.760912373409578</v>
      </c>
      <c r="N98" s="110">
        <f t="shared" si="23"/>
        <v>1.0040889180573835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757.7410987535045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35.290416867538411</v>
      </c>
      <c r="K99" s="27">
        <f t="shared" si="26"/>
        <v>6.666666666666667</v>
      </c>
      <c r="L99" s="37">
        <f t="shared" si="22"/>
        <v>-5.1329240947989518E-2</v>
      </c>
      <c r="M99" s="110">
        <f t="shared" si="27"/>
        <v>-11.760912373409578</v>
      </c>
      <c r="N99" s="110">
        <f t="shared" si="23"/>
        <v>0.98825057545931683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763.7410987535045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35.358923233332682</v>
      </c>
      <c r="K100" s="27">
        <f t="shared" si="26"/>
        <v>6.666666666666667</v>
      </c>
      <c r="L100" s="37">
        <f t="shared" si="22"/>
        <v>-0.11983560674226013</v>
      </c>
      <c r="M100" s="110">
        <f t="shared" si="27"/>
        <v>-11.760912373409578</v>
      </c>
      <c r="N100" s="110">
        <f t="shared" si="23"/>
        <v>0.97278404582245881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769.7410987535045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35.426893508904215</v>
      </c>
      <c r="K101" s="27">
        <f t="shared" si="26"/>
        <v>6.666666666666667</v>
      </c>
      <c r="L101" s="37">
        <f t="shared" si="22"/>
        <v>-0.18780588231379269</v>
      </c>
      <c r="M101" s="110">
        <f t="shared" si="27"/>
        <v>-11.760912373409578</v>
      </c>
      <c r="N101" s="110">
        <f t="shared" si="23"/>
        <v>0.95767778157495487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775.7410987535045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35.494336019396357</v>
      </c>
      <c r="K102" s="27">
        <f t="shared" si="26"/>
        <v>6.666666666666667</v>
      </c>
      <c r="L102" s="37">
        <f t="shared" si="22"/>
        <v>-0.25524839280593525</v>
      </c>
      <c r="M102" s="110">
        <f t="shared" si="27"/>
        <v>-11.760912373409578</v>
      </c>
      <c r="N102" s="110">
        <f t="shared" si="23"/>
        <v>0.94292067998683993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781.7410987535045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35.561258897519281</v>
      </c>
      <c r="K103" s="27">
        <f t="shared" si="26"/>
        <v>6.666666666666667</v>
      </c>
      <c r="L103" s="37">
        <f t="shared" si="22"/>
        <v>-0.32217127092885889</v>
      </c>
      <c r="M103" s="110">
        <f t="shared" si="27"/>
        <v>-11.760912373409578</v>
      </c>
      <c r="N103" s="110">
        <f t="shared" si="23"/>
        <v>0.92850206276365066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787.7410987535045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35.627670089435483</v>
      </c>
      <c r="K104" s="27">
        <f t="shared" si="26"/>
        <v>6.666666666666667</v>
      </c>
      <c r="L104" s="37">
        <f t="shared" si="22"/>
        <v>-0.38858246284506137</v>
      </c>
      <c r="M104" s="110">
        <f t="shared" si="27"/>
        <v>-11.760912373409578</v>
      </c>
      <c r="N104" s="110">
        <f t="shared" si="23"/>
        <v>0.91441165672382996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793.7410987535045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35.693577360421784</v>
      </c>
      <c r="K105" s="27">
        <f t="shared" si="26"/>
        <v>6.666666666666667</v>
      </c>
      <c r="L105" s="37">
        <f t="shared" si="22"/>
        <v>-0.45448973383136249</v>
      </c>
      <c r="M105" s="110">
        <f t="shared" si="27"/>
        <v>-11.760912373409578</v>
      </c>
      <c r="N105" s="110">
        <f t="shared" si="23"/>
        <v>0.90063957549471929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799.7410987535045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35.758988300318315</v>
      </c>
      <c r="K106" s="27">
        <f t="shared" si="26"/>
        <v>6.666666666666667</v>
      </c>
      <c r="L106" s="37">
        <f t="shared" si="22"/>
        <v>-0.51990067372789284</v>
      </c>
      <c r="M106" s="110">
        <f t="shared" si="27"/>
        <v>-11.760912373409578</v>
      </c>
      <c r="N106" s="110">
        <f t="shared" si="23"/>
        <v>0.88717630216615562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805.7410987535045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35.823910328773685</v>
      </c>
      <c r="K107" s="27">
        <f t="shared" si="26"/>
        <v>6.666666666666667</v>
      </c>
      <c r="L107" s="37">
        <f t="shared" si="22"/>
        <v>-0.58482270218326349</v>
      </c>
      <c r="M107" s="110">
        <f t="shared" si="27"/>
        <v>-11.760912373409578</v>
      </c>
      <c r="N107" s="110">
        <f t="shared" si="23"/>
        <v>0.87401267284491324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811.7410987535045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35.888350700295732</v>
      </c>
      <c r="K108" s="27">
        <f t="shared" si="26"/>
        <v>6.666666666666667</v>
      </c>
      <c r="L108" s="37">
        <f t="shared" si="22"/>
        <v>-0.64926307370530978</v>
      </c>
      <c r="M108" s="110">
        <f t="shared" si="27"/>
        <v>-11.760912373409578</v>
      </c>
      <c r="N108" s="110">
        <f t="shared" si="23"/>
        <v>0.86113986105685258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817.7410987535045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35.95231650911618</v>
      </c>
      <c r="K109" s="27">
        <f t="shared" si="26"/>
        <v>6.666666666666667</v>
      </c>
      <c r="L109" s="37">
        <f t="shared" si="22"/>
        <v>-0.71322888252575822</v>
      </c>
      <c r="M109" s="110">
        <f t="shared" si="27"/>
        <v>-11.760912373409578</v>
      </c>
      <c r="N109" s="110">
        <f t="shared" si="23"/>
        <v>0.8485493629472548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823.7410987535045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36.01581469387753</v>
      </c>
      <c r="K110" s="27">
        <f t="shared" si="26"/>
        <v>6.666666666666667</v>
      </c>
      <c r="L110" s="37">
        <f t="shared" si="22"/>
        <v>-0.7767270672871085</v>
      </c>
      <c r="M110" s="110">
        <f t="shared" si="27"/>
        <v>-11.760912373409578</v>
      </c>
      <c r="N110" s="110">
        <f t="shared" si="23"/>
        <v>0.83623298323297091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829.7410987535045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36.078852042149855</v>
      </c>
      <c r="K111" s="27">
        <f t="shared" si="26"/>
        <v>6.666666666666667</v>
      </c>
      <c r="L111" s="37">
        <f t="shared" si="22"/>
        <v>-0.83976441555943282</v>
      </c>
      <c r="M111" s="110">
        <f t="shared" si="27"/>
        <v>-11.760912373409578</v>
      </c>
      <c r="N111" s="110">
        <f t="shared" si="23"/>
        <v>0.82418282186306313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835.7410987535045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36.141435194784876</v>
      </c>
      <c r="K112" s="27">
        <f t="shared" si="26"/>
        <v>6.666666666666667</v>
      </c>
      <c r="L112" s="37">
        <f t="shared" si="22"/>
        <v>-0.90234756819445394</v>
      </c>
      <c r="M112" s="110">
        <f t="shared" si="27"/>
        <v>-11.760912373409578</v>
      </c>
      <c r="N112" s="110">
        <f t="shared" si="23"/>
        <v>0.81239126134739059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841.7410987535045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36.203570650114322</v>
      </c>
      <c r="K113" s="27">
        <f t="shared" si="26"/>
        <v>6.666666666666667</v>
      </c>
      <c r="L113" s="37">
        <f t="shared" si="22"/>
        <v>-0.96448302352390058</v>
      </c>
      <c r="M113" s="110">
        <f t="shared" si="27"/>
        <v>-11.760912373409578</v>
      </c>
      <c r="N113" s="110">
        <f t="shared" si="23"/>
        <v>0.80085095471518575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847.7410987535045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36.265264767999113</v>
      </c>
      <c r="K114" s="27">
        <f t="shared" si="26"/>
        <v>6.666666666666667</v>
      </c>
      <c r="L114" s="37">
        <f t="shared" si="22"/>
        <v>-1.0261771414086915</v>
      </c>
      <c r="M114" s="110">
        <f t="shared" si="27"/>
        <v>-11.760912373409578</v>
      </c>
      <c r="N114" s="110">
        <f t="shared" si="23"/>
        <v>0.78955481406809114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853.7410987535045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36.32652377373585</v>
      </c>
      <c r="K115" s="27">
        <f t="shared" si="26"/>
        <v>6.666666666666667</v>
      </c>
      <c r="L115" s="37">
        <f t="shared" si="22"/>
        <v>-1.0874361471454286</v>
      </c>
      <c r="M115" s="110">
        <f t="shared" si="27"/>
        <v>-11.760912373409578</v>
      </c>
      <c r="N115" s="110">
        <f t="shared" si="23"/>
        <v>0.77849599969432559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859.7410987535045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36.387353761826432</v>
      </c>
      <c r="K116" s="27">
        <f t="shared" si="26"/>
        <v>6.666666666666667</v>
      </c>
      <c r="L116" s="37">
        <f t="shared" si="22"/>
        <v>-1.1482661352360104</v>
      </c>
      <c r="M116" s="110">
        <f t="shared" si="27"/>
        <v>-11.760912373409578</v>
      </c>
      <c r="N116" s="110">
        <f t="shared" si="23"/>
        <v>0.76766790971278998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865.7410987535045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36.447760699616616</v>
      </c>
      <c r="K117" s="27">
        <f t="shared" si="26"/>
        <v>6.666666666666667</v>
      </c>
      <c r="L117" s="37">
        <f t="shared" si="22"/>
        <v>-1.2086730730261941</v>
      </c>
      <c r="M117" s="110">
        <f t="shared" si="27"/>
        <v>-11.760912373409578</v>
      </c>
      <c r="N117" s="110">
        <f t="shared" si="23"/>
        <v>0.7570641702178178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871.7410987535045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36.507750430808947</v>
      </c>
      <c r="K118" s="27">
        <f t="shared" si="26"/>
        <v>6.666666666666667</v>
      </c>
      <c r="L118" s="37">
        <f t="shared" si="22"/>
        <v>-1.2686628042185255</v>
      </c>
      <c r="M118" s="110">
        <f t="shared" si="27"/>
        <v>-11.760912373409578</v>
      </c>
      <c r="N118" s="110">
        <f t="shared" si="23"/>
        <v>0.74667862589709688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877.7410987535045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36.567328678855176</v>
      </c>
      <c r="K119" s="27">
        <f t="shared" si="26"/>
        <v>6.666666666666667</v>
      </c>
      <c r="L119" s="37">
        <f t="shared" si="22"/>
        <v>-1.3282410522647545</v>
      </c>
      <c r="M119" s="110">
        <f t="shared" si="27"/>
        <v>-11.760912373409578</v>
      </c>
      <c r="N119" s="110">
        <f t="shared" si="23"/>
        <v>0.73650533109698879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883.7410987535045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36.626501050233131</v>
      </c>
      <c r="K120" s="27">
        <f t="shared" si="26"/>
        <v>6.666666666666667</v>
      </c>
      <c r="L120" s="37">
        <f t="shared" si="22"/>
        <v>-1.3874134236427089</v>
      </c>
      <c r="M120" s="110">
        <f t="shared" si="27"/>
        <v>-11.760912373409578</v>
      </c>
      <c r="N120" s="110">
        <f t="shared" si="23"/>
        <v>0.72653854131101614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889.7410987535045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36.68527303761271</v>
      </c>
      <c r="K121" s="27">
        <f t="shared" si="26"/>
        <v>6.666666666666667</v>
      </c>
      <c r="L121" s="37">
        <f t="shared" si="22"/>
        <v>-1.446185411022288</v>
      </c>
      <c r="M121" s="110">
        <f t="shared" si="27"/>
        <v>-11.760912373409578</v>
      </c>
      <c r="N121" s="110">
        <f t="shared" si="23"/>
        <v>0.71677270506877666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895.7410987535045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36.743650022915517</v>
      </c>
      <c r="K122" s="27">
        <f t="shared" si="26"/>
        <v>6.666666666666667</v>
      </c>
      <c r="L122" s="37">
        <f t="shared" si="22"/>
        <v>-1.5045623963250954</v>
      </c>
      <c r="M122" s="110">
        <f t="shared" si="27"/>
        <v>-11.760912373409578</v>
      </c>
      <c r="N122" s="110">
        <f t="shared" si="23"/>
        <v>0.70720245620388544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901.7410987535045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36.801637280272345</v>
      </c>
      <c r="K123" s="27">
        <f t="shared" si="26"/>
        <v>6.666666666666667</v>
      </c>
      <c r="L123" s="37">
        <f t="shared" si="22"/>
        <v>-1.5625496536819234</v>
      </c>
      <c r="M123" s="110">
        <f t="shared" si="27"/>
        <v>-11.760912373409578</v>
      </c>
      <c r="N123" s="110">
        <f t="shared" si="23"/>
        <v>0.69782260648084871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907.7410987535045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36.859239978882549</v>
      </c>
      <c r="K124" s="27">
        <f t="shared" si="26"/>
        <v>6.666666666666667</v>
      </c>
      <c r="L124" s="37">
        <f t="shared" si="22"/>
        <v>-1.6201523522921271</v>
      </c>
      <c r="M124" s="110">
        <f t="shared" si="27"/>
        <v>-11.760912373409578</v>
      </c>
      <c r="N124" s="110">
        <f t="shared" si="23"/>
        <v>0.68862813856195526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913.7410987535045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36.916463185779314</v>
      </c>
      <c r="K125" s="27">
        <f t="shared" si="26"/>
        <v>6.666666666666667</v>
      </c>
      <c r="L125" s="37">
        <f t="shared" si="22"/>
        <v>-1.6773755591888921</v>
      </c>
      <c r="M125" s="110">
        <f t="shared" si="27"/>
        <v>-11.760912373409578</v>
      </c>
      <c r="N125" s="110">
        <f t="shared" si="23"/>
        <v>0.67961419929636313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919.7410987535045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36.973311868504368</v>
      </c>
      <c r="K126" s="27">
        <f t="shared" si="26"/>
        <v>6.666666666666667</v>
      </c>
      <c r="L126" s="37">
        <f t="shared" si="22"/>
        <v>-1.734224241913946</v>
      </c>
      <c r="M126" s="110">
        <f t="shared" si="27"/>
        <v>-11.760912373409578</v>
      </c>
      <c r="N126" s="110">
        <f t="shared" si="23"/>
        <v>0.67077609331464438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925.7410987535045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37.029790897695712</v>
      </c>
      <c r="K127" s="27">
        <f t="shared" si="26"/>
        <v>6.666666666666667</v>
      </c>
      <c r="L127" s="37">
        <f t="shared" ref="L127:L158" si="28">F127-J127+M127</f>
        <v>-1.7907032711052899</v>
      </c>
      <c r="M127" s="110">
        <f t="shared" si="27"/>
        <v>-11.760912373409578</v>
      </c>
      <c r="N127" s="110">
        <f t="shared" ref="N127:N158" si="29">10^(L127/10)</f>
        <v>0.66210927691299637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931.7410987535045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37.085905049591858</v>
      </c>
      <c r="K128" s="27">
        <f t="shared" si="26"/>
        <v>6.666666666666667</v>
      </c>
      <c r="L128" s="37">
        <f t="shared" si="28"/>
        <v>-1.8468174230014363</v>
      </c>
      <c r="M128" s="110">
        <f t="shared" si="27"/>
        <v>-11.760912373409578</v>
      </c>
      <c r="N128" s="110">
        <f t="shared" si="29"/>
        <v>0.65360935221222549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937.7410987535045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37.141659008455591</v>
      </c>
      <c r="K129" s="27">
        <f t="shared" si="26"/>
        <v>6.666666666666667</v>
      </c>
      <c r="L129" s="37">
        <f t="shared" si="28"/>
        <v>-1.9025713818651688</v>
      </c>
      <c r="M129" s="110">
        <f t="shared" si="27"/>
        <v>-11.760912373409578</v>
      </c>
      <c r="N129" s="110">
        <f t="shared" si="29"/>
        <v>0.6452720615775156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943.7410987535045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37.197057368920454</v>
      </c>
      <c r="K130" s="27">
        <f t="shared" si="26"/>
        <v>6.666666666666667</v>
      </c>
      <c r="L130" s="37">
        <f t="shared" si="28"/>
        <v>-1.9579697423300324</v>
      </c>
      <c r="M130" s="110">
        <f t="shared" si="27"/>
        <v>-11.760912373409578</v>
      </c>
      <c r="N130" s="110">
        <f t="shared" si="29"/>
        <v>0.63709328228574102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949.7410987535045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37.252104638262971</v>
      </c>
      <c r="K131" s="27">
        <f t="shared" si="26"/>
        <v>6.666666666666667</v>
      </c>
      <c r="L131" s="37">
        <f t="shared" si="28"/>
        <v>-2.0130170116725488</v>
      </c>
      <c r="M131" s="110">
        <f t="shared" si="27"/>
        <v>-11.760912373409578</v>
      </c>
      <c r="N131" s="110">
        <f t="shared" si="29"/>
        <v>0.62906902142784205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955.7410987535045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37.306805238603175</v>
      </c>
      <c r="K132" s="27">
        <f t="shared" si="26"/>
        <v>6.666666666666667</v>
      </c>
      <c r="L132" s="37">
        <f t="shared" si="28"/>
        <v>-2.0677176120127534</v>
      </c>
      <c r="M132" s="110">
        <f t="shared" si="27"/>
        <v>-11.760912373409578</v>
      </c>
      <c r="N132" s="110">
        <f t="shared" si="29"/>
        <v>0.62119541103452891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961.7410987535045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37.361163509036395</v>
      </c>
      <c r="K133" s="27">
        <f t="shared" si="26"/>
        <v>6.666666666666667</v>
      </c>
      <c r="L133" s="37">
        <f t="shared" si="28"/>
        <v>-2.1220758824459729</v>
      </c>
      <c r="M133" s="110">
        <f t="shared" si="27"/>
        <v>-11.760912373409578</v>
      </c>
      <c r="N133" s="110">
        <f t="shared" si="29"/>
        <v>0.61346870341416759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967.7410987535045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37.415183707698674</v>
      </c>
      <c r="K134" s="27">
        <f t="shared" si="26"/>
        <v>6.666666666666667</v>
      </c>
      <c r="L134" s="37">
        <f t="shared" si="28"/>
        <v>-2.1760960811082519</v>
      </c>
      <c r="M134" s="110">
        <f t="shared" si="27"/>
        <v>-11.760912373409578</v>
      </c>
      <c r="N134" s="110">
        <f t="shared" si="29"/>
        <v>0.60588526669237952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973.7410987535045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37.468870013768438</v>
      </c>
      <c r="K135" s="27">
        <f t="shared" si="26"/>
        <v>6.666666666666667</v>
      </c>
      <c r="L135" s="37">
        <f t="shared" si="28"/>
        <v>-2.229782387178016</v>
      </c>
      <c r="M135" s="110">
        <f t="shared" si="27"/>
        <v>-11.760912373409578</v>
      </c>
      <c r="N135" s="110">
        <f t="shared" si="29"/>
        <v>0.59844158054342411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979.7410987535045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37.522226529406566</v>
      </c>
      <c r="K136" s="27">
        <f t="shared" si="26"/>
        <v>6.666666666666667</v>
      </c>
      <c r="L136" s="37">
        <f t="shared" si="28"/>
        <v>-2.2831389028161446</v>
      </c>
      <c r="M136" s="110">
        <f t="shared" si="27"/>
        <v>-11.760912373409578</v>
      </c>
      <c r="N136" s="110">
        <f t="shared" si="29"/>
        <v>0.59113423210402327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985.7410987535045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37.575257281637377</v>
      </c>
      <c r="K137" s="27">
        <f t="shared" si="26"/>
        <v>6.666666666666667</v>
      </c>
      <c r="L137" s="37">
        <f t="shared" si="28"/>
        <v>-2.3361696550469553</v>
      </c>
      <c r="M137" s="110">
        <f t="shared" si="27"/>
        <v>-11.760912373409578</v>
      </c>
      <c r="N137" s="110">
        <f t="shared" si="29"/>
        <v>0.58395991206073539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991.7410987535045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37.627966224172397</v>
      </c>
      <c r="K138" s="27">
        <f t="shared" si="26"/>
        <v>6.666666666666667</v>
      </c>
      <c r="L138" s="37">
        <f t="shared" si="28"/>
        <v>-2.3888785975819751</v>
      </c>
      <c r="M138" s="110">
        <f t="shared" si="27"/>
        <v>-11.760912373409578</v>
      </c>
      <c r="N138" s="110">
        <f t="shared" si="29"/>
        <v>0.57691541090254461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997.7410987535045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37.680357239179273</v>
      </c>
      <c r="K139" s="27">
        <f t="shared" si="26"/>
        <v>6.666666666666667</v>
      </c>
      <c r="L139" s="37">
        <f t="shared" si="28"/>
        <v>-2.4412696125888509</v>
      </c>
      <c r="M139" s="110">
        <f t="shared" si="27"/>
        <v>-11.760912373409578</v>
      </c>
      <c r="N139" s="110">
        <f t="shared" si="29"/>
        <v>0.56999761533069981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1003.7410987535045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37.732434138997498</v>
      </c>
      <c r="K140" s="27">
        <f t="shared" si="26"/>
        <v>6.666666666666667</v>
      </c>
      <c r="L140" s="37">
        <f t="shared" si="28"/>
        <v>-2.4933465124070757</v>
      </c>
      <c r="M140" s="110">
        <f t="shared" si="27"/>
        <v>-11.760912373409578</v>
      </c>
      <c r="N140" s="110">
        <f t="shared" si="29"/>
        <v>0.56320350481834969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1009.7410987535045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37.784200667803148</v>
      </c>
      <c r="K141" s="27">
        <f t="shared" si="26"/>
        <v>6.666666666666667</v>
      </c>
      <c r="L141" s="37">
        <f t="shared" si="28"/>
        <v>-2.5451130412127263</v>
      </c>
      <c r="M141" s="110">
        <f t="shared" si="27"/>
        <v>-11.760912373409578</v>
      </c>
      <c r="N141" s="110">
        <f t="shared" si="29"/>
        <v>0.55653014831283221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1015.7410987535045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37.835660503224247</v>
      </c>
      <c r="K142" s="27">
        <f t="shared" si="26"/>
        <v>6.666666666666667</v>
      </c>
      <c r="L142" s="37">
        <f t="shared" si="28"/>
        <v>-2.5965728766338252</v>
      </c>
      <c r="M142" s="110">
        <f t="shared" si="27"/>
        <v>-11.760912373409578</v>
      </c>
      <c r="N142" s="110">
        <f t="shared" si="29"/>
        <v>0.54997470107392543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1021.7410987535045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37.886817257908518</v>
      </c>
      <c r="K143" s="27">
        <f t="shared" si="26"/>
        <v>6.666666666666667</v>
      </c>
      <c r="L143" s="37">
        <f t="shared" si="28"/>
        <v>-2.6477296313180965</v>
      </c>
      <c r="M143" s="110">
        <f t="shared" si="27"/>
        <v>-11.760912373409578</v>
      </c>
      <c r="N143" s="110">
        <f t="shared" si="29"/>
        <v>0.54353440164168676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1027.7410987535045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37.937674481045299</v>
      </c>
      <c r="K144" s="27">
        <f t="shared" si="26"/>
        <v>6.666666666666667</v>
      </c>
      <c r="L144" s="37">
        <f t="shared" si="28"/>
        <v>-2.6985868544548772</v>
      </c>
      <c r="M144" s="110">
        <f t="shared" si="27"/>
        <v>-11.760912373409578</v>
      </c>
      <c r="N144" s="110">
        <f t="shared" si="29"/>
        <v>0.53720656892783547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1033.7410987535045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37.988235659843191</v>
      </c>
      <c r="K145" s="27">
        <f t="shared" si="26"/>
        <v>6.666666666666667</v>
      </c>
      <c r="L145" s="37">
        <f t="shared" si="28"/>
        <v>-2.7491480332527694</v>
      </c>
      <c r="M145" s="110">
        <f t="shared" si="27"/>
        <v>-11.760912373409578</v>
      </c>
      <c r="N145" s="110">
        <f t="shared" si="29"/>
        <v>0.53098859942496057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1039.7410987535045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38.038504220964818</v>
      </c>
      <c r="K146" s="27">
        <f t="shared" si="26"/>
        <v>6.666666666666667</v>
      </c>
      <c r="L146" s="37">
        <f t="shared" si="28"/>
        <v>-2.7994165943743958</v>
      </c>
      <c r="M146" s="110">
        <f t="shared" si="27"/>
        <v>-11.760912373409578</v>
      </c>
      <c r="N146" s="110">
        <f t="shared" si="29"/>
        <v>0.52487796452815139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1045.7410987535045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38.088483531920438</v>
      </c>
      <c r="K147" s="27">
        <f t="shared" si="26"/>
        <v>6.666666666666667</v>
      </c>
      <c r="L147" s="37">
        <f t="shared" si="28"/>
        <v>-2.8493959053300166</v>
      </c>
      <c r="M147" s="110">
        <f t="shared" si="27"/>
        <v>-11.760912373409578</v>
      </c>
      <c r="N147" s="110">
        <f t="shared" si="29"/>
        <v>0.51887220796387257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1051.7410987535045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38.138176902421641</v>
      </c>
      <c r="K148" s="27">
        <f t="shared" si="26"/>
        <v>6.666666666666667</v>
      </c>
      <c r="L148" s="37">
        <f t="shared" si="28"/>
        <v>-2.8990892758312192</v>
      </c>
      <c r="M148" s="110">
        <f t="shared" si="27"/>
        <v>-11.760912373409578</v>
      </c>
      <c r="N148" s="110">
        <f t="shared" si="29"/>
        <v>0.51296894332122711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1057.7410987535045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38.187587585696505</v>
      </c>
      <c r="K149" s="27">
        <f t="shared" si="26"/>
        <v>6.666666666666667</v>
      </c>
      <c r="L149" s="37">
        <f t="shared" si="28"/>
        <v>-2.9484999591060834</v>
      </c>
      <c r="M149" s="110">
        <f t="shared" si="27"/>
        <v>-11.760912373409578</v>
      </c>
      <c r="N149" s="110">
        <f t="shared" si="29"/>
        <v>0.50716585168096828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1063.7410987535045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38.236718779767642</v>
      </c>
      <c r="K150" s="27">
        <f t="shared" si="26"/>
        <v>6.666666666666667</v>
      </c>
      <c r="L150" s="37">
        <f t="shared" si="28"/>
        <v>-2.9976311531772204</v>
      </c>
      <c r="M150" s="110">
        <f t="shared" si="27"/>
        <v>-11.760912373409578</v>
      </c>
      <c r="N150" s="110">
        <f t="shared" si="29"/>
        <v>0.50146067933785321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1069.7410987535045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38.285573628694209</v>
      </c>
      <c r="K151" s="27">
        <f t="shared" si="26"/>
        <v>6.666666666666667</v>
      </c>
      <c r="L151" s="37">
        <f t="shared" si="28"/>
        <v>-3.0464860021037872</v>
      </c>
      <c r="M151" s="110">
        <f t="shared" si="27"/>
        <v>-11.760912373409578</v>
      </c>
      <c r="N151" s="110">
        <f t="shared" si="29"/>
        <v>0.4958512356121787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1075.7410987535045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38.334155223779227</v>
      </c>
      <c r="K152" s="27">
        <f t="shared" si="26"/>
        <v>6.666666666666667</v>
      </c>
      <c r="L152" s="37">
        <f t="shared" si="28"/>
        <v>-3.0950675971888053</v>
      </c>
      <c r="M152" s="110">
        <f t="shared" si="27"/>
        <v>-11.760912373409578</v>
      </c>
      <c r="N152" s="110">
        <f t="shared" si="29"/>
        <v>0.49033539074651633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825.7410987535045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36.036878016434741</v>
      </c>
      <c r="K153" s="27">
        <f t="shared" si="26"/>
        <v>6.666666666666667</v>
      </c>
      <c r="L153" s="37">
        <f t="shared" si="28"/>
        <v>-0.79779038984431949</v>
      </c>
      <c r="M153" s="110">
        <f t="shared" si="27"/>
        <v>-11.760912373409578</v>
      </c>
      <c r="N153" s="110">
        <f t="shared" si="29"/>
        <v>0.83218706482841698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825.93654332643337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36.038933635467771</v>
      </c>
      <c r="K154" s="27">
        <f t="shared" si="26"/>
        <v>6.666666666666667</v>
      </c>
      <c r="L154" s="37">
        <f t="shared" si="28"/>
        <v>-0.79984600887734913</v>
      </c>
      <c r="M154" s="110">
        <f t="shared" si="27"/>
        <v>-11.760912373409578</v>
      </c>
      <c r="N154" s="110">
        <f t="shared" si="29"/>
        <v>0.83179326411099763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826.52040679145011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36.045071615439369</v>
      </c>
      <c r="K155" s="27">
        <f t="shared" si="26"/>
        <v>6.666666666666667</v>
      </c>
      <c r="L155" s="37">
        <f t="shared" si="28"/>
        <v>-0.80598398884894706</v>
      </c>
      <c r="M155" s="110">
        <f t="shared" si="27"/>
        <v>-11.760912373409578</v>
      </c>
      <c r="N155" s="110">
        <f t="shared" si="29"/>
        <v>0.83061850264664616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827.48543191556826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36.055207133079044</v>
      </c>
      <c r="K156" s="27">
        <f t="shared" si="26"/>
        <v>6.666666666666667</v>
      </c>
      <c r="L156" s="37">
        <f t="shared" si="28"/>
        <v>-0.81611950648862219</v>
      </c>
      <c r="M156" s="110">
        <f t="shared" si="27"/>
        <v>-11.760912373409578</v>
      </c>
      <c r="N156" s="110">
        <f t="shared" si="29"/>
        <v>0.82868227442328612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828.82001334554218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36.069204586937111</v>
      </c>
      <c r="K157" s="27">
        <f t="shared" si="26"/>
        <v>6.666666666666667</v>
      </c>
      <c r="L157" s="37">
        <f t="shared" si="28"/>
        <v>-0.83011696034668958</v>
      </c>
      <c r="M157" s="110">
        <f t="shared" si="27"/>
        <v>-11.760912373409578</v>
      </c>
      <c r="N157" s="110">
        <f t="shared" si="29"/>
        <v>0.82601570375365529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830.50886198072806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36.086885419403778</v>
      </c>
      <c r="K158" s="27">
        <f t="shared" si="26"/>
        <v>6.666666666666667</v>
      </c>
      <c r="L158" s="37">
        <f t="shared" si="28"/>
        <v>-0.84779779281335621</v>
      </c>
      <c r="M158" s="110">
        <f t="shared" si="27"/>
        <v>-11.760912373409578</v>
      </c>
      <c r="N158" s="110">
        <f t="shared" si="29"/>
        <v>0.82265969596547805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832.53381103533229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36.10803760387693</v>
      </c>
      <c r="K159" s="27">
        <f t="shared" si="26"/>
        <v>6.666666666666667</v>
      </c>
      <c r="L159" s="37">
        <f t="shared" ref="L159:L190" si="31">F159-J159+M159</f>
        <v>-0.86894997728650836</v>
      </c>
      <c r="M159" s="110">
        <f t="shared" si="27"/>
        <v>-11.760912373409578</v>
      </c>
      <c r="N159" s="110">
        <f t="shared" ref="N159:N190" si="32">10^(L159/10)</f>
        <v>0.81866269774547018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834.87467379166878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36.132425735642229</v>
      </c>
      <c r="K160" s="27">
        <f t="shared" ref="K160:K223" si="35">4/60*100</f>
        <v>6.666666666666667</v>
      </c>
      <c r="L160" s="37">
        <f t="shared" si="31"/>
        <v>-0.89333810905180755</v>
      </c>
      <c r="M160" s="110">
        <f t="shared" ref="M160:M223" si="36">10*LOG(6.666667/100)</f>
        <v>-11.760912373409578</v>
      </c>
      <c r="N160" s="110">
        <f t="shared" si="32"/>
        <v>0.81407832008242187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837.51007292208726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36.1598007819549</v>
      </c>
      <c r="K161" s="27">
        <f t="shared" si="35"/>
        <v>6.666666666666667</v>
      </c>
      <c r="L161" s="37">
        <f t="shared" si="31"/>
        <v>-0.92071315536447784</v>
      </c>
      <c r="M161" s="110">
        <f t="shared" si="36"/>
        <v>-11.760912373409578</v>
      </c>
      <c r="N161" s="110">
        <f t="shared" si="32"/>
        <v>0.80896304837507027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840.41818157826117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36.18990878695098</v>
      </c>
      <c r="K162" s="27">
        <f t="shared" si="35"/>
        <v>6.666666666666667</v>
      </c>
      <c r="L162" s="37">
        <f t="shared" si="31"/>
        <v>-0.95082116036055808</v>
      </c>
      <c r="M162" s="110">
        <f t="shared" si="36"/>
        <v>-11.760912373409578</v>
      </c>
      <c r="N162" s="110">
        <f t="shared" si="32"/>
        <v>0.80337420650347768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843.5773404954723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36.222498111013586</v>
      </c>
      <c r="K163" s="27">
        <f t="shared" si="35"/>
        <v>6.666666666666667</v>
      </c>
      <c r="L163" s="37">
        <f t="shared" si="31"/>
        <v>-0.98341048442316392</v>
      </c>
      <c r="M163" s="110">
        <f t="shared" si="36"/>
        <v>-11.760912373409578</v>
      </c>
      <c r="N163" s="110">
        <f t="shared" si="32"/>
        <v>0.79736827357008977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846.96653759124979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36.257325046601217</v>
      </c>
      <c r="K164" s="27">
        <f t="shared" si="35"/>
        <v>6.666666666666667</v>
      </c>
      <c r="L164" s="37">
        <f t="shared" si="31"/>
        <v>-1.0182374200107951</v>
      </c>
      <c r="M164" s="110">
        <f t="shared" si="36"/>
        <v>-11.760912373409578</v>
      </c>
      <c r="N164" s="110">
        <f t="shared" si="32"/>
        <v>0.79099958928911784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850.5657536855864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36.294157854774141</v>
      </c>
      <c r="K165" s="27">
        <f t="shared" si="35"/>
        <v>6.666666666666667</v>
      </c>
      <c r="L165" s="37">
        <f t="shared" si="31"/>
        <v>-1.0550702281837196</v>
      </c>
      <c r="M165" s="110">
        <f t="shared" si="36"/>
        <v>-11.760912373409578</v>
      </c>
      <c r="N165" s="110">
        <f t="shared" si="32"/>
        <v>0.78431943583460995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854.35618902002136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36.332779396810238</v>
      </c>
      <c r="K166" s="27">
        <f t="shared" si="35"/>
        <v>6.666666666666667</v>
      </c>
      <c r="L166" s="37">
        <f t="shared" si="31"/>
        <v>-1.0936917702198166</v>
      </c>
      <c r="M166" s="110">
        <f t="shared" si="36"/>
        <v>-11.760912373409578</v>
      </c>
      <c r="N166" s="110">
        <f t="shared" si="32"/>
        <v>0.77737545314309087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858.32039077268405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36.372988600140076</v>
      </c>
      <c r="K167" s="27">
        <f t="shared" si="35"/>
        <v>6.666666666666667</v>
      </c>
      <c r="L167" s="37">
        <f t="shared" si="31"/>
        <v>-1.1339009735496539</v>
      </c>
      <c r="M167" s="110">
        <f t="shared" si="36"/>
        <v>-11.760912373409578</v>
      </c>
      <c r="N167" s="110">
        <f t="shared" si="32"/>
        <v>0.77021132952402882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862.4423030990738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36.414601013251954</v>
      </c>
      <c r="K168" s="27">
        <f t="shared" si="35"/>
        <v>6.666666666666667</v>
      </c>
      <c r="L168" s="37">
        <f t="shared" si="31"/>
        <v>-1.1755133866615317</v>
      </c>
      <c r="M168" s="110">
        <f t="shared" si="36"/>
        <v>-11.760912373409578</v>
      </c>
      <c r="N168" s="110">
        <f t="shared" si="32"/>
        <v>0.7628667061011174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866.70725986226182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36.457448687823046</v>
      </c>
      <c r="K169" s="27">
        <f t="shared" si="35"/>
        <v>6.666666666666667</v>
      </c>
      <c r="L169" s="37">
        <f t="shared" si="31"/>
        <v>-1.2183610612326241</v>
      </c>
      <c r="M169" s="110">
        <f t="shared" si="36"/>
        <v>-11.760912373409578</v>
      </c>
      <c r="N169" s="110">
        <f t="shared" si="32"/>
        <v>0.75537723784144728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871.10193742304671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36.50137959314781</v>
      </c>
      <c r="K170" s="27">
        <f t="shared" si="35"/>
        <v>6.666666666666667</v>
      </c>
      <c r="L170" s="37">
        <f t="shared" si="31"/>
        <v>-1.2622919665573882</v>
      </c>
      <c r="M170" s="110">
        <f t="shared" si="36"/>
        <v>-11.760912373409578</v>
      </c>
      <c r="N170" s="110">
        <f t="shared" si="32"/>
        <v>0.74777476211532512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875.6142815612501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36.546256728832958</v>
      </c>
      <c r="K171" s="27">
        <f t="shared" si="35"/>
        <v>6.666666666666667</v>
      </c>
      <c r="L171" s="37">
        <f t="shared" si="31"/>
        <v>-1.3071691022425362</v>
      </c>
      <c r="M171" s="110">
        <f t="shared" si="36"/>
        <v>-11.760912373409578</v>
      </c>
      <c r="N171" s="110">
        <f t="shared" si="32"/>
        <v>0.74008753526239657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880.23341937134444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36.591957063521491</v>
      </c>
      <c r="K172" s="27">
        <f t="shared" si="35"/>
        <v>6.666666666666667</v>
      </c>
      <c r="L172" s="37">
        <f t="shared" si="31"/>
        <v>-1.3528694369310692</v>
      </c>
      <c r="M172" s="110">
        <f t="shared" si="36"/>
        <v>-11.760912373409578</v>
      </c>
      <c r="N172" s="110">
        <f t="shared" si="32"/>
        <v>0.73234050689654617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884.94956412499096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36.63837039369929</v>
      </c>
      <c r="K173" s="27">
        <f t="shared" si="35"/>
        <v>6.666666666666667</v>
      </c>
      <c r="L173" s="37">
        <f t="shared" si="31"/>
        <v>-1.3992827671088683</v>
      </c>
      <c r="M173" s="110">
        <f t="shared" si="36"/>
        <v>-11.760912373409578</v>
      </c>
      <c r="N173" s="110">
        <f t="shared" si="32"/>
        <v>0.72455560981195866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889.75391873955562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36.685398188830227</v>
      </c>
      <c r="K174" s="27">
        <f t="shared" si="35"/>
        <v>6.666666666666667</v>
      </c>
      <c r="L174" s="37">
        <f t="shared" si="31"/>
        <v>-1.4463105622398054</v>
      </c>
      <c r="M174" s="110">
        <f t="shared" si="36"/>
        <v>-11.760912373409578</v>
      </c>
      <c r="N174" s="110">
        <f t="shared" si="32"/>
        <v>0.71675205003217068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894.6385816424546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36.732952467233893</v>
      </c>
      <c r="K175" s="27">
        <f t="shared" si="35"/>
        <v>6.666666666666667</v>
      </c>
      <c r="L175" s="37">
        <f t="shared" si="31"/>
        <v>-1.4938648406434716</v>
      </c>
      <c r="M175" s="110">
        <f t="shared" si="36"/>
        <v>-11.760912373409578</v>
      </c>
      <c r="N175" s="110">
        <f t="shared" si="32"/>
        <v>0.70894658676646483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899.59645742484804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36.780954730650521</v>
      </c>
      <c r="K176" s="27">
        <f t="shared" si="35"/>
        <v>6.666666666666667</v>
      </c>
      <c r="L176" s="37">
        <f t="shared" si="31"/>
        <v>-1.5418671040600991</v>
      </c>
      <c r="M176" s="110">
        <f t="shared" si="36"/>
        <v>-11.760912373409578</v>
      </c>
      <c r="N176" s="110">
        <f t="shared" si="32"/>
        <v>0.70115379595981608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904.62117365985512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36.829334973438307</v>
      </c>
      <c r="K177" s="27">
        <f t="shared" si="35"/>
        <v>6.666666666666667</v>
      </c>
      <c r="L177" s="37">
        <f t="shared" si="31"/>
        <v>-1.5902473468478853</v>
      </c>
      <c r="M177" s="110">
        <f t="shared" si="36"/>
        <v>-11.760912373409578</v>
      </c>
      <c r="N177" s="110">
        <f t="shared" si="32"/>
        <v>0.69338631396443773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909.70700454209759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36.878030773895986</v>
      </c>
      <c r="K178" s="27">
        <f t="shared" si="35"/>
        <v>6.666666666666667</v>
      </c>
      <c r="L178" s="37">
        <f t="shared" si="31"/>
        <v>-1.6389431473055645</v>
      </c>
      <c r="M178" s="110">
        <f t="shared" si="36"/>
        <v>-11.760912373409578</v>
      </c>
      <c r="N178" s="110">
        <f t="shared" si="32"/>
        <v>0.68565505984910302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914.84880151625282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36.926986469457589</v>
      </c>
      <c r="K179" s="27">
        <f t="shared" si="35"/>
        <v>6.666666666666667</v>
      </c>
      <c r="L179" s="37">
        <f t="shared" si="31"/>
        <v>-1.6878988428671668</v>
      </c>
      <c r="M179" s="110">
        <f t="shared" si="36"/>
        <v>-11.760912373409578</v>
      </c>
      <c r="N179" s="110">
        <f t="shared" si="32"/>
        <v>0.67796943620142003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920.0419307430584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36.976152413766776</v>
      </c>
      <c r="K180" s="27">
        <f t="shared" si="35"/>
        <v>6.666666666666667</v>
      </c>
      <c r="L180" s="37">
        <f t="shared" si="31"/>
        <v>-1.7370647871763545</v>
      </c>
      <c r="M180" s="110">
        <f t="shared" si="36"/>
        <v>-11.760912373409578</v>
      </c>
      <c r="N180" s="110">
        <f t="shared" si="32"/>
        <v>0.67033750913815449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925.28221705451051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37.025484311342097</v>
      </c>
      <c r="K181" s="27">
        <f t="shared" si="35"/>
        <v>6.666666666666667</v>
      </c>
      <c r="L181" s="37">
        <f t="shared" si="31"/>
        <v>-1.7863966847516757</v>
      </c>
      <c r="M181" s="110">
        <f t="shared" si="36"/>
        <v>-11.760912373409578</v>
      </c>
      <c r="N181" s="110">
        <f t="shared" si="32"/>
        <v>0.66276616875537064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930.56589393947695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37.074942624264786</v>
      </c>
      <c r="K182" s="27">
        <f t="shared" si="35"/>
        <v>6.666666666666667</v>
      </c>
      <c r="L182" s="37">
        <f t="shared" si="31"/>
        <v>-1.8358549976743639</v>
      </c>
      <c r="M182" s="110">
        <f t="shared" si="36"/>
        <v>-11.760912373409578</v>
      </c>
      <c r="N182" s="110">
        <f t="shared" si="32"/>
        <v>0.65526127152676616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935.88955904939689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37.124492044733586</v>
      </c>
      <c r="K183" s="27">
        <f t="shared" si="35"/>
        <v>6.666666666666667</v>
      </c>
      <c r="L183" s="37">
        <f t="shared" si="31"/>
        <v>-1.885404418143164</v>
      </c>
      <c r="M183" s="110">
        <f t="shared" si="36"/>
        <v>-11.760912373409578</v>
      </c>
      <c r="N183" s="110">
        <f t="shared" si="32"/>
        <v>0.6478277662726436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941.25013470133979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37.174101027203974</v>
      </c>
      <c r="K184" s="27">
        <f t="shared" si="35"/>
        <v>6.666666666666667</v>
      </c>
      <c r="L184" s="37">
        <f t="shared" si="31"/>
        <v>-1.9350134006135526</v>
      </c>
      <c r="M184" s="110">
        <f t="shared" si="36"/>
        <v>-11.760912373409578</v>
      </c>
      <c r="N184" s="110">
        <f t="shared" si="32"/>
        <v>0.64046980532926689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946.64483286824475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37.223741373994173</v>
      </c>
      <c r="K185" s="27">
        <f t="shared" si="35"/>
        <v>6.666666666666667</v>
      </c>
      <c r="L185" s="37">
        <f t="shared" si="31"/>
        <v>-1.9846537474037511</v>
      </c>
      <c r="M185" s="110">
        <f t="shared" si="36"/>
        <v>-11.760912373409578</v>
      </c>
      <c r="N185" s="110">
        <f t="shared" si="32"/>
        <v>0.63319084248885971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952.07112417373844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37.273387868579945</v>
      </c>
      <c r="K186" s="27">
        <f t="shared" si="35"/>
        <v>6.666666666666667</v>
      </c>
      <c r="L186" s="37">
        <f t="shared" si="31"/>
        <v>-2.0343002419895235</v>
      </c>
      <c r="M186" s="110">
        <f t="shared" si="36"/>
        <v>-11.760912373409578</v>
      </c>
      <c r="N186" s="110">
        <f t="shared" si="32"/>
        <v>0.6259937191820234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957.52671044469434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37.323017951235002</v>
      </c>
      <c r="K187" s="27">
        <f t="shared" si="35"/>
        <v>6.666666666666667</v>
      </c>
      <c r="L187" s="37">
        <f t="shared" si="31"/>
        <v>-2.0839303246445802</v>
      </c>
      <c r="M187" s="110">
        <f t="shared" si="36"/>
        <v>-11.760912373409578</v>
      </c>
      <c r="N187" s="110">
        <f t="shared" si="32"/>
        <v>0.61888074025566919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963.00950041409101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37.372611432149327</v>
      </c>
      <c r="K188" s="27">
        <f t="shared" si="35"/>
        <v>6.666666666666667</v>
      </c>
      <c r="L188" s="37">
        <f t="shared" si="31"/>
        <v>-2.1335238055589052</v>
      </c>
      <c r="M188" s="110">
        <f t="shared" si="36"/>
        <v>-11.760912373409578</v>
      </c>
      <c r="N188" s="110">
        <f t="shared" si="32"/>
        <v>0.61185374057334119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968.51758820677151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37.4221502376393</v>
      </c>
      <c r="K189" s="27">
        <f t="shared" si="35"/>
        <v>6.666666666666667</v>
      </c>
      <c r="L189" s="37">
        <f t="shared" si="31"/>
        <v>-2.1830626110488787</v>
      </c>
      <c r="M189" s="110">
        <f t="shared" si="36"/>
        <v>-11.760912373409578</v>
      </c>
      <c r="N189" s="110">
        <f t="shared" si="32"/>
        <v>0.60491414353905471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974.04923427954122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37.471618185529692</v>
      </c>
      <c r="K190" s="27">
        <f t="shared" si="35"/>
        <v>6.666666666666667</v>
      </c>
      <c r="L190" s="37">
        <f t="shared" si="31"/>
        <v>-2.2325305589392705</v>
      </c>
      <c r="M190" s="110">
        <f t="shared" si="36"/>
        <v>-11.760912373409578</v>
      </c>
      <c r="N190" s="110">
        <f t="shared" si="32"/>
        <v>0.59806301252538829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979.60284852357347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37.521000786225251</v>
      </c>
      <c r="K191" s="27">
        <f t="shared" si="35"/>
        <v>6.666666666666667</v>
      </c>
      <c r="L191" s="37">
        <f t="shared" ref="L191:L222" si="37">F191-J191+M191</f>
        <v>-2.2819131596348292</v>
      </c>
      <c r="M191" s="110">
        <f t="shared" si="36"/>
        <v>-11.760912373409578</v>
      </c>
      <c r="N191" s="110">
        <f t="shared" ref="N191:N222" si="38">10^(L191/10)</f>
        <v>0.59130109607439751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985.17697527075893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37.570285066392351</v>
      </c>
      <c r="K192" s="27">
        <f t="shared" si="35"/>
        <v>6.666666666666667</v>
      </c>
      <c r="L192" s="37">
        <f t="shared" si="37"/>
        <v>-2.3311974398019295</v>
      </c>
      <c r="M192" s="110">
        <f t="shared" si="36"/>
        <v>-11.760912373409578</v>
      </c>
      <c r="N192" s="110">
        <f t="shared" si="38"/>
        <v>0.58462886763730948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990.770279976182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37.619459412536528</v>
      </c>
      <c r="K193" s="27">
        <f t="shared" si="35"/>
        <v>6.666666666666667</v>
      </c>
      <c r="L193" s="37">
        <f t="shared" si="37"/>
        <v>-2.3803717859461067</v>
      </c>
      <c r="M193" s="110">
        <f t="shared" si="36"/>
        <v>-11.760912373409578</v>
      </c>
      <c r="N193" s="110">
        <f t="shared" si="38"/>
        <v>0.57804656052631098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996.38153737634866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37.668513432089455</v>
      </c>
      <c r="K194" s="27">
        <f t="shared" si="35"/>
        <v>6.666666666666667</v>
      </c>
      <c r="L194" s="37">
        <f t="shared" si="37"/>
        <v>-2.429425805499033</v>
      </c>
      <c r="M194" s="110">
        <f t="shared" si="36"/>
        <v>-11.760912373409578</v>
      </c>
      <c r="N194" s="110">
        <f t="shared" si="38"/>
        <v>0.57155419866895307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1002.0096209472199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37.717437829910551</v>
      </c>
      <c r="K195" s="27">
        <f t="shared" si="35"/>
        <v>6.666666666666667</v>
      </c>
      <c r="L195" s="37">
        <f t="shared" si="37"/>
        <v>-2.4783502033201295</v>
      </c>
      <c r="M195" s="110">
        <f t="shared" si="36"/>
        <v>-11.760912373409578</v>
      </c>
      <c r="N195" s="110">
        <f t="shared" si="38"/>
        <v>0.56515162368225413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1007.6534935077398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37.766224298366666</v>
      </c>
      <c r="K196" s="27">
        <f t="shared" si="35"/>
        <v>6.666666666666667</v>
      </c>
      <c r="L196" s="37">
        <f t="shared" si="37"/>
        <v>-2.527136671776244</v>
      </c>
      <c r="M196" s="110">
        <f t="shared" si="36"/>
        <v>-11.760912373409578</v>
      </c>
      <c r="N196" s="110">
        <f t="shared" si="38"/>
        <v>0.55883851871874946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1013.3121988336093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37.814865419380666</v>
      </c>
      <c r="K197" s="27">
        <f t="shared" si="35"/>
        <v>6.666666666666667</v>
      </c>
      <c r="L197" s="37">
        <f t="shared" si="37"/>
        <v>-2.5757777927902445</v>
      </c>
      <c r="M197" s="110">
        <f t="shared" si="36"/>
        <v>-11.760912373409578</v>
      </c>
      <c r="N197" s="110">
        <f t="shared" si="38"/>
        <v>0.55261442947978345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1018.9848541628035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37.863354577039175</v>
      </c>
      <c r="K198" s="27">
        <f t="shared" si="35"/>
        <v>6.666666666666667</v>
      </c>
      <c r="L198" s="37">
        <f t="shared" si="37"/>
        <v>-2.624266950448753</v>
      </c>
      <c r="M198" s="110">
        <f t="shared" si="36"/>
        <v>-11.760912373409578</v>
      </c>
      <c r="N198" s="110">
        <f t="shared" si="38"/>
        <v>0.54647878274148443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1024.6706434889954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37.911685879524896</v>
      </c>
      <c r="K199" s="27">
        <f t="shared" si="35"/>
        <v>6.666666666666667</v>
      </c>
      <c r="L199" s="37">
        <f t="shared" si="37"/>
        <v>-2.6725982529344741</v>
      </c>
      <c r="M199" s="110">
        <f t="shared" si="36"/>
        <v>-11.760912373409578</v>
      </c>
      <c r="N199" s="110">
        <f t="shared" si="38"/>
        <v>0.54043090269520955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1030.3688115518876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37.959854089291639</v>
      </c>
      <c r="K200" s="27">
        <f t="shared" si="35"/>
        <v>6.666666666666667</v>
      </c>
      <c r="L200" s="37">
        <f t="shared" si="37"/>
        <v>-2.7207664627012171</v>
      </c>
      <c r="M200" s="110">
        <f t="shared" si="36"/>
        <v>-11.760912373409578</v>
      </c>
      <c r="N200" s="110">
        <f t="shared" si="38"/>
        <v>0.53447002536623256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1036.078658444655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38.007854560533666</v>
      </c>
      <c r="K201" s="27">
        <f t="shared" si="35"/>
        <v>6.666666666666667</v>
      </c>
      <c r="L201" s="37">
        <f t="shared" si="37"/>
        <v>-2.7687669339432439</v>
      </c>
      <c r="M201" s="110">
        <f t="shared" si="36"/>
        <v>-11.760912373409578</v>
      </c>
      <c r="N201" s="110">
        <f t="shared" si="38"/>
        <v>0.52859531134127535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1041.7995347684919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38.055683183117637</v>
      </c>
      <c r="K202" s="27">
        <f t="shared" si="35"/>
        <v>6.666666666666667</v>
      </c>
      <c r="L202" s="37">
        <f t="shared" si="37"/>
        <v>-2.8165955565272149</v>
      </c>
      <c r="M202" s="110">
        <f t="shared" si="36"/>
        <v>-11.760912373409578</v>
      </c>
      <c r="N202" s="110">
        <f t="shared" si="38"/>
        <v>0.52280585700658033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1047.5308372727875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38.103336332246997</v>
      </c>
      <c r="K203" s="27">
        <f t="shared" si="35"/>
        <v>6.666666666666667</v>
      </c>
      <c r="L203" s="37">
        <f t="shared" si="37"/>
        <v>-2.8642487056565749</v>
      </c>
      <c r="M203" s="110">
        <f t="shared" si="36"/>
        <v>-11.760912373409578</v>
      </c>
      <c r="N203" s="110">
        <f t="shared" si="38"/>
        <v>0.51710070447307621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1053.2720049269137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38.150810823217292</v>
      </c>
      <c r="K204" s="27">
        <f t="shared" si="35"/>
        <v>6.666666666666667</v>
      </c>
      <c r="L204" s="37">
        <f t="shared" si="37"/>
        <v>-2.9117231966268697</v>
      </c>
      <c r="M204" s="110">
        <f t="shared" si="36"/>
        <v>-11.760912373409578</v>
      </c>
      <c r="N204" s="110">
        <f t="shared" si="38"/>
        <v>0.51147885034328167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1059.0225153760962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38.198103870698333</v>
      </c>
      <c r="K205" s="27">
        <f t="shared" si="35"/>
        <v>6.666666666666667</v>
      </c>
      <c r="L205" s="37">
        <f t="shared" si="37"/>
        <v>-2.9590162441079109</v>
      </c>
      <c r="M205" s="110">
        <f t="shared" si="36"/>
        <v>-11.760912373409578</v>
      </c>
      <c r="N205" s="110">
        <f t="shared" si="38"/>
        <v>0.50593925345551027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1064.7818817395287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38.24521305204668</v>
      </c>
      <c r="K206" s="27">
        <f t="shared" si="35"/>
        <v>6.666666666666667</v>
      </c>
      <c r="L206" s="37">
        <f t="shared" si="37"/>
        <v>-3.0061254254562577</v>
      </c>
      <c r="M206" s="110">
        <f t="shared" si="36"/>
        <v>-11.760912373409578</v>
      </c>
      <c r="N206" s="110">
        <f t="shared" si="38"/>
        <v>0.50048084172431206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1070.5496497138386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38.29213627421079</v>
      </c>
      <c r="K207" s="27">
        <f t="shared" si="35"/>
        <v>6.666666666666667</v>
      </c>
      <c r="L207" s="37">
        <f t="shared" si="37"/>
        <v>-3.0530486476203684</v>
      </c>
      <c r="M207" s="110">
        <f t="shared" si="36"/>
        <v>-11.760912373409578</v>
      </c>
      <c r="N207" s="110">
        <f t="shared" si="38"/>
        <v>0.4951025181816131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1076.325394949346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38.338871743842688</v>
      </c>
      <c r="K208" s="27">
        <f t="shared" si="35"/>
        <v>6.666666666666667</v>
      </c>
      <c r="L208" s="37">
        <f t="shared" si="37"/>
        <v>-3.0997841172522662</v>
      </c>
      <c r="M208" s="110">
        <f t="shared" si="36"/>
        <v>-11.760912373409578</v>
      </c>
      <c r="N208" s="110">
        <f t="shared" si="38"/>
        <v>0.48980316631037929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1082.1087206703526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38.385417940275374</v>
      </c>
      <c r="K209" s="27">
        <f t="shared" si="35"/>
        <v>6.666666666666667</v>
      </c>
      <c r="L209" s="37">
        <f t="shared" si="37"/>
        <v>-3.1463303136849525</v>
      </c>
      <c r="M209" s="110">
        <f t="shared" si="36"/>
        <v>-11.760912373409578</v>
      </c>
      <c r="N209" s="110">
        <f t="shared" si="38"/>
        <v>0.48458165475156617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1087.8992555140117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38.431773591064207</v>
      </c>
      <c r="K210" s="27">
        <f t="shared" si="35"/>
        <v>6.666666666666667</v>
      </c>
      <c r="L210" s="37">
        <f t="shared" si="37"/>
        <v>-3.1926859644737853</v>
      </c>
      <c r="M210" s="110">
        <f t="shared" si="36"/>
        <v>-11.760912373409578</v>
      </c>
      <c r="N210" s="110">
        <f t="shared" si="38"/>
        <v>0.47943684145553317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917.7410987535045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36.954403618770129</v>
      </c>
      <c r="K211" s="27">
        <f t="shared" si="35"/>
        <v>6.666666666666667</v>
      </c>
      <c r="L211" s="37">
        <f t="shared" si="37"/>
        <v>-1.7153159921797076</v>
      </c>
      <c r="M211" s="110">
        <f t="shared" si="36"/>
        <v>-11.760912373409578</v>
      </c>
      <c r="N211" s="110">
        <f t="shared" si="38"/>
        <v>0.67370287514133875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917.83889884899725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36.955329190892243</v>
      </c>
      <c r="K212" s="27">
        <f t="shared" si="35"/>
        <v>6.666666666666667</v>
      </c>
      <c r="L212" s="37">
        <f t="shared" si="37"/>
        <v>-1.7162415643018214</v>
      </c>
      <c r="M212" s="110">
        <f t="shared" si="36"/>
        <v>-11.760912373409578</v>
      </c>
      <c r="N212" s="110">
        <f t="shared" si="38"/>
        <v>0.67355931030604044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918.13198789936223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36.958102371213997</v>
      </c>
      <c r="K213" s="27">
        <f t="shared" si="35"/>
        <v>6.666666666666667</v>
      </c>
      <c r="L213" s="37">
        <f t="shared" si="37"/>
        <v>-1.7190147446235748</v>
      </c>
      <c r="M213" s="110">
        <f t="shared" si="36"/>
        <v>-11.760912373409578</v>
      </c>
      <c r="N213" s="110">
        <f t="shared" si="38"/>
        <v>0.67312934739909625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918.61943712769039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36.962712608879393</v>
      </c>
      <c r="K214" s="27">
        <f t="shared" si="35"/>
        <v>6.666666666666667</v>
      </c>
      <c r="L214" s="37">
        <f t="shared" si="37"/>
        <v>-1.7236249822889711</v>
      </c>
      <c r="M214" s="110">
        <f t="shared" si="36"/>
        <v>-11.760912373409578</v>
      </c>
      <c r="N214" s="110">
        <f t="shared" si="38"/>
        <v>0.67241516846251637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919.29971482939573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36.969142507935395</v>
      </c>
      <c r="K215" s="27">
        <f t="shared" si="35"/>
        <v>6.666666666666667</v>
      </c>
      <c r="L215" s="37">
        <f t="shared" si="37"/>
        <v>-1.730054881344973</v>
      </c>
      <c r="M215" s="110">
        <f t="shared" si="36"/>
        <v>-11.760912373409578</v>
      </c>
      <c r="N215" s="110">
        <f t="shared" si="38"/>
        <v>0.67142036820251916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920.17071013538771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36.97736810326527</v>
      </c>
      <c r="K216" s="27">
        <f t="shared" si="35"/>
        <v>6.666666666666667</v>
      </c>
      <c r="L216" s="37">
        <f t="shared" si="37"/>
        <v>-1.7382804766748485</v>
      </c>
      <c r="M216" s="110">
        <f t="shared" si="36"/>
        <v>-11.760912373409578</v>
      </c>
      <c r="N216" s="110">
        <f t="shared" si="38"/>
        <v>0.67014989261130076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921.22976507763201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36.987359232828965</v>
      </c>
      <c r="K217" s="27">
        <f t="shared" si="35"/>
        <v>6.666666666666667</v>
      </c>
      <c r="L217" s="37">
        <f t="shared" si="37"/>
        <v>-1.7482716062385428</v>
      </c>
      <c r="M217" s="110">
        <f t="shared" si="36"/>
        <v>-11.760912373409578</v>
      </c>
      <c r="N217" s="110">
        <f t="shared" si="38"/>
        <v>0.66860995625902719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922.47371384692178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36.999079993231589</v>
      </c>
      <c r="K218" s="27">
        <f t="shared" si="35"/>
        <v>6.666666666666667</v>
      </c>
      <c r="L218" s="37">
        <f t="shared" si="37"/>
        <v>-1.7599923666411676</v>
      </c>
      <c r="M218" s="110">
        <f t="shared" si="36"/>
        <v>-11.760912373409578</v>
      </c>
      <c r="N218" s="110">
        <f t="shared" si="38"/>
        <v>0.66680794122478659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923.89892793757986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37.012489263365431</v>
      </c>
      <c r="K219" s="27">
        <f t="shared" si="35"/>
        <v>6.666666666666667</v>
      </c>
      <c r="L219" s="37">
        <f t="shared" si="37"/>
        <v>-1.7734016367750094</v>
      </c>
      <c r="M219" s="110">
        <f t="shared" si="36"/>
        <v>-11.760912373409578</v>
      </c>
      <c r="N219" s="110">
        <f t="shared" si="38"/>
        <v>0.66475228115075413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925.50136575373585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37.027541279474271</v>
      </c>
      <c r="K220" s="27">
        <f t="shared" si="35"/>
        <v>6.666666666666667</v>
      </c>
      <c r="L220" s="37">
        <f t="shared" si="37"/>
        <v>-1.7884536528838488</v>
      </c>
      <c r="M220" s="110">
        <f t="shared" si="36"/>
        <v>-11.760912373409578</v>
      </c>
      <c r="N220" s="110">
        <f t="shared" si="38"/>
        <v>0.66245233421551275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927.27662520795161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37.044186244486028</v>
      </c>
      <c r="K221" s="27">
        <f t="shared" si="35"/>
        <v>6.666666666666667</v>
      </c>
      <c r="L221" s="37">
        <f t="shared" si="37"/>
        <v>-1.8050986178956059</v>
      </c>
      <c r="M221" s="110">
        <f t="shared" si="36"/>
        <v>-11.760912373409578</v>
      </c>
      <c r="N221" s="110">
        <f t="shared" si="38"/>
        <v>0.65991824892743844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929.21999787051914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37.062370954792982</v>
      </c>
      <c r="K222" s="27">
        <f t="shared" si="35"/>
        <v>6.666666666666667</v>
      </c>
      <c r="L222" s="37">
        <f t="shared" si="37"/>
        <v>-1.8232833282025602</v>
      </c>
      <c r="M222" s="110">
        <f t="shared" si="36"/>
        <v>-11.760912373409578</v>
      </c>
      <c r="N222" s="110">
        <f t="shared" si="38"/>
        <v>0.6571608265511476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931.32652331715997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37.082039428716357</v>
      </c>
      <c r="K223" s="27">
        <f t="shared" si="35"/>
        <v>6.666666666666667</v>
      </c>
      <c r="L223" s="37">
        <f t="shared" ref="L223:L254" si="40">F223-J223+M223</f>
        <v>-1.8429518021259348</v>
      </c>
      <c r="M223" s="110">
        <f t="shared" si="36"/>
        <v>-11.760912373409578</v>
      </c>
      <c r="N223" s="110">
        <f t="shared" ref="N223:N254" si="41">10^(L223/10)</f>
        <v>0.65419138372571728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933.59104246127742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37.103133522522171</v>
      </c>
      <c r="K224" s="27">
        <f t="shared" ref="K224:K268" si="44">4/60*100</f>
        <v>6.666666666666667</v>
      </c>
      <c r="L224" s="37">
        <f t="shared" si="40"/>
        <v>-1.8640458959317492</v>
      </c>
      <c r="M224" s="110">
        <f t="shared" ref="M224:M268" si="45">10*LOG(6.666667/100)</f>
        <v>-11.760912373409578</v>
      </c>
      <c r="N224" s="110">
        <f t="shared" si="41"/>
        <v>0.6510216184483788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936.00824882983306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37.125593521888028</v>
      </c>
      <c r="K225" s="27">
        <f t="shared" si="44"/>
        <v>6.666666666666667</v>
      </c>
      <c r="L225" s="37">
        <f t="shared" si="40"/>
        <v>-1.8865058952976064</v>
      </c>
      <c r="M225" s="110">
        <f t="shared" si="45"/>
        <v>-11.760912373409578</v>
      </c>
      <c r="N225" s="110">
        <f t="shared" si="41"/>
        <v>0.64766348212148617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938.57273693471905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37.149358698983328</v>
      </c>
      <c r="K226" s="27">
        <f t="shared" si="44"/>
        <v>6.666666666666667</v>
      </c>
      <c r="L226" s="37">
        <f t="shared" si="40"/>
        <v>-1.9102710723929057</v>
      </c>
      <c r="M226" s="110">
        <f t="shared" si="45"/>
        <v>-11.760912373409578</v>
      </c>
      <c r="N226" s="110">
        <f t="shared" si="41"/>
        <v>0.6441290598339785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941.27904709067002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37.174367827660873</v>
      </c>
      <c r="K227" s="27">
        <f t="shared" si="44"/>
        <v>6.666666666666667</v>
      </c>
      <c r="L227" s="37">
        <f t="shared" si="40"/>
        <v>-1.9352802010704515</v>
      </c>
      <c r="M227" s="110">
        <f t="shared" si="45"/>
        <v>-11.760912373409578</v>
      </c>
      <c r="N227" s="110">
        <f t="shared" si="41"/>
        <v>0.64043046050791874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944.12170622482063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37.200559651530561</v>
      </c>
      <c r="K228" s="27">
        <f t="shared" si="44"/>
        <v>6.666666666666667</v>
      </c>
      <c r="L228" s="37">
        <f t="shared" si="40"/>
        <v>-1.9614720249401394</v>
      </c>
      <c r="M228" s="110">
        <f t="shared" si="45"/>
        <v>-11.760912373409578</v>
      </c>
      <c r="N228" s="110">
        <f t="shared" si="41"/>
        <v>0.63657971801724877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947.09526440301784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37.227873301791405</v>
      </c>
      <c r="K229" s="27">
        <f t="shared" si="44"/>
        <v>6.666666666666667</v>
      </c>
      <c r="L229" s="37">
        <f t="shared" si="40"/>
        <v>-1.9887856752009831</v>
      </c>
      <c r="M229" s="110">
        <f t="shared" si="45"/>
        <v>-11.760912373409578</v>
      </c>
      <c r="N229" s="110">
        <f t="shared" si="41"/>
        <v>0.63258870390359978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950.19432695765954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37.256248663563568</v>
      </c>
      <c r="K230" s="27">
        <f t="shared" si="44"/>
        <v>6.666666666666667</v>
      </c>
      <c r="L230" s="37">
        <f t="shared" si="40"/>
        <v>-2.0171610369731461</v>
      </c>
      <c r="M230" s="110">
        <f t="shared" si="45"/>
        <v>-11.760912373409578</v>
      </c>
      <c r="N230" s="110">
        <f t="shared" si="41"/>
        <v>0.62846905188942515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953.41358223744021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37.285626691043376</v>
      </c>
      <c r="K231" s="27">
        <f t="shared" si="44"/>
        <v>6.666666666666667</v>
      </c>
      <c r="L231" s="37">
        <f t="shared" si="40"/>
        <v>-2.0465390644529542</v>
      </c>
      <c r="M231" s="110">
        <f t="shared" si="45"/>
        <v>-11.760912373409578</v>
      </c>
      <c r="N231" s="110">
        <f t="shared" si="41"/>
        <v>0.62423209403154778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956.74782510946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37.315949673085505</v>
      </c>
      <c r="K232" s="27">
        <f t="shared" si="44"/>
        <v>6.666666666666667</v>
      </c>
      <c r="L232" s="37">
        <f t="shared" si="40"/>
        <v>-2.0768620464950835</v>
      </c>
      <c r="M232" s="110">
        <f t="shared" si="45"/>
        <v>-11.760912373409578</v>
      </c>
      <c r="N232" s="110">
        <f t="shared" si="41"/>
        <v>0.61988880807172297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960.19197642899508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37.347161451801213</v>
      </c>
      <c r="K233" s="27">
        <f t="shared" si="44"/>
        <v>6.666666666666667</v>
      </c>
      <c r="L233" s="37">
        <f t="shared" si="40"/>
        <v>-2.1080738252107913</v>
      </c>
      <c r="M233" s="110">
        <f t="shared" si="45"/>
        <v>-11.760912373409578</v>
      </c>
      <c r="N233" s="110">
        <f t="shared" si="41"/>
        <v>0.6154497753236805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963.7410987535045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37.379207597468991</v>
      </c>
      <c r="K234" s="27">
        <f t="shared" si="44"/>
        <v>6.666666666666667</v>
      </c>
      <c r="L234" s="37">
        <f t="shared" si="40"/>
        <v>-2.140119970878569</v>
      </c>
      <c r="M234" s="110">
        <f t="shared" si="45"/>
        <v>-11.760912373409578</v>
      </c>
      <c r="N234" s="110">
        <f t="shared" si="41"/>
        <v>0.61092514828333055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967.3904086176683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37.412035543515749</v>
      </c>
      <c r="K235" s="27">
        <f t="shared" si="44"/>
        <v>6.666666666666667</v>
      </c>
      <c r="L235" s="37">
        <f t="shared" si="40"/>
        <v>-2.1729479169253274</v>
      </c>
      <c r="M235" s="110">
        <f t="shared" si="45"/>
        <v>-11.760912373409578</v>
      </c>
      <c r="N235" s="110">
        <f t="shared" si="41"/>
        <v>0.60632462705287071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971.13528570845085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37.445594685576523</v>
      </c>
      <c r="K236" s="27">
        <f t="shared" si="44"/>
        <v>6.666666666666667</v>
      </c>
      <c r="L236" s="37">
        <f t="shared" si="40"/>
        <v>-2.2065070589861016</v>
      </c>
      <c r="M236" s="110">
        <f t="shared" si="45"/>
        <v>-11.760912373409578</v>
      </c>
      <c r="N236" s="110">
        <f t="shared" si="41"/>
        <v>0.60165744362206974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974.97127928653811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37.47983644871762</v>
      </c>
      <c r="K237" s="27">
        <f t="shared" si="44"/>
        <v>6.666666666666667</v>
      </c>
      <c r="L237" s="37">
        <f t="shared" si="40"/>
        <v>-2.2407488221271983</v>
      </c>
      <c r="M237" s="110">
        <f t="shared" si="45"/>
        <v>-11.760912373409578</v>
      </c>
      <c r="N237" s="110">
        <f t="shared" si="41"/>
        <v>0.59693235304187964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978.89411219612975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37.514714326848647</v>
      </c>
      <c r="K238" s="27">
        <f t="shared" si="44"/>
        <v>6.666666666666667</v>
      </c>
      <c r="L238" s="37">
        <f t="shared" si="40"/>
        <v>-2.2756267002582256</v>
      </c>
      <c r="M238" s="110">
        <f t="shared" si="45"/>
        <v>-11.760912373409578</v>
      </c>
      <c r="N238" s="110">
        <f t="shared" si="41"/>
        <v>0.59215763054809811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982.89968279186348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37.550183898186006</v>
      </c>
      <c r="K239" s="27">
        <f t="shared" si="44"/>
        <v>6.666666666666667</v>
      </c>
      <c r="L239" s="37">
        <f t="shared" si="40"/>
        <v>-2.3110962715955843</v>
      </c>
      <c r="M239" s="110">
        <f t="shared" si="45"/>
        <v>-11.760912373409578</v>
      </c>
      <c r="N239" s="110">
        <f t="shared" si="41"/>
        <v>0.58734107373822231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986.98406509215727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37.586202820395556</v>
      </c>
      <c r="K240" s="27">
        <f t="shared" si="44"/>
        <v>6.666666666666667</v>
      </c>
      <c r="L240" s="37">
        <f t="shared" si="40"/>
        <v>-2.3471151938051342</v>
      </c>
      <c r="M240" s="110">
        <f t="shared" si="45"/>
        <v>-11.760912373409578</v>
      </c>
      <c r="N240" s="110">
        <f t="shared" si="41"/>
        <v>0.58249000896572312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991.14350744464321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37.622730808759556</v>
      </c>
      <c r="K241" s="27">
        <f t="shared" si="44"/>
        <v>6.666666666666667</v>
      </c>
      <c r="L241" s="37">
        <f t="shared" si="40"/>
        <v>-2.3836431821691342</v>
      </c>
      <c r="M241" s="110">
        <f t="shared" si="45"/>
        <v>-11.760912373409578</v>
      </c>
      <c r="N241" s="110">
        <f t="shared" si="41"/>
        <v>0.5776113011870041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995.37442996342509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37.659729600403971</v>
      </c>
      <c r="K242" s="27">
        <f t="shared" si="44"/>
        <v>6.666666666666667</v>
      </c>
      <c r="L242" s="37">
        <f t="shared" si="40"/>
        <v>-2.4206419738135487</v>
      </c>
      <c r="M242" s="110">
        <f t="shared" si="45"/>
        <v>-11.760912373409578</v>
      </c>
      <c r="N242" s="110">
        <f t="shared" si="41"/>
        <v>0.57271136657242283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999.67342097101914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37.697162907303465</v>
      </c>
      <c r="K243" s="27">
        <f t="shared" si="44"/>
        <v>6.666666666666667</v>
      </c>
      <c r="L243" s="37">
        <f t="shared" si="40"/>
        <v>-2.458075280713043</v>
      </c>
      <c r="M243" s="110">
        <f t="shared" si="45"/>
        <v>-11.760912373409578</v>
      </c>
      <c r="N243" s="110">
        <f t="shared" si="41"/>
        <v>0.56779618727019021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1004.0372326511242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37.734996360465104</v>
      </c>
      <c r="K244" s="27">
        <f t="shared" si="44"/>
        <v>6.666666666666667</v>
      </c>
      <c r="L244" s="37">
        <f t="shared" si="40"/>
        <v>-2.4959087338746819</v>
      </c>
      <c r="M244" s="110">
        <f t="shared" si="45"/>
        <v>-11.760912373409578</v>
      </c>
      <c r="N244" s="110">
        <f t="shared" si="41"/>
        <v>0.5628713277879277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1008.4627760925889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37.773197447387417</v>
      </c>
      <c r="K245" s="27">
        <f t="shared" si="44"/>
        <v>6.666666666666667</v>
      </c>
      <c r="L245" s="37">
        <f t="shared" si="40"/>
        <v>-2.5341098207969956</v>
      </c>
      <c r="M245" s="110">
        <f t="shared" si="45"/>
        <v>-11.760912373409578</v>
      </c>
      <c r="N245" s="110">
        <f t="shared" si="41"/>
        <v>0.55794195252910828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1012.9471158806431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37.811735444604494</v>
      </c>
      <c r="K246" s="27">
        <f t="shared" si="44"/>
        <v>6.666666666666667</v>
      </c>
      <c r="L246" s="37">
        <f t="shared" si="40"/>
        <v>-2.5726478180140724</v>
      </c>
      <c r="M246" s="110">
        <f t="shared" si="45"/>
        <v>-11.760912373409578</v>
      </c>
      <c r="N246" s="110">
        <f t="shared" si="41"/>
        <v>0.55301284408928575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1017.4874643689957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37.850581346860949</v>
      </c>
      <c r="K247" s="27">
        <f t="shared" si="44"/>
        <v>6.666666666666667</v>
      </c>
      <c r="L247" s="37">
        <f t="shared" si="40"/>
        <v>-2.6114937202705271</v>
      </c>
      <c r="M247" s="110">
        <f t="shared" si="45"/>
        <v>-11.760912373409578</v>
      </c>
      <c r="N247" s="110">
        <f t="shared" si="41"/>
        <v>0.54808842197886254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1022.0811757459337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37.889707794222559</v>
      </c>
      <c r="K248" s="27">
        <f t="shared" si="44"/>
        <v>6.666666666666667</v>
      </c>
      <c r="L248" s="37">
        <f t="shared" si="40"/>
        <v>-2.6506201676321375</v>
      </c>
      <c r="M248" s="110">
        <f t="shared" si="45"/>
        <v>-11.760912373409578</v>
      </c>
      <c r="N248" s="110">
        <f t="shared" si="41"/>
        <v>0.54317276149511484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1026.7257399891844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37.929088998211839</v>
      </c>
      <c r="K249" s="27">
        <f t="shared" si="44"/>
        <v>6.666666666666667</v>
      </c>
      <c r="L249" s="37">
        <f t="shared" si="40"/>
        <v>-2.6900013716214168</v>
      </c>
      <c r="M249" s="110">
        <f t="shared" si="45"/>
        <v>-11.760912373409578</v>
      </c>
      <c r="N249" s="110">
        <f t="shared" si="41"/>
        <v>0.53826961251591399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1031.4187767879853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37.968700667866941</v>
      </c>
      <c r="K250" s="27">
        <f t="shared" si="44"/>
        <v>6.666666666666667</v>
      </c>
      <c r="L250" s="37">
        <f t="shared" si="40"/>
        <v>-2.7296130412765187</v>
      </c>
      <c r="M250" s="110">
        <f t="shared" si="45"/>
        <v>-11.760912373409578</v>
      </c>
      <c r="N250" s="110">
        <f t="shared" si="41"/>
        <v>0.53338241803129594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1036.1580294964774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38.008519936454221</v>
      </c>
      <c r="K251" s="27">
        <f t="shared" si="44"/>
        <v>6.666666666666667</v>
      </c>
      <c r="L251" s="37">
        <f t="shared" si="40"/>
        <v>-2.7694323098637987</v>
      </c>
      <c r="M251" s="110">
        <f t="shared" si="45"/>
        <v>-11.760912373409578</v>
      </c>
      <c r="N251" s="110">
        <f t="shared" si="41"/>
        <v>0.5285143322671475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1040.9413591700609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38.048525289419395</v>
      </c>
      <c r="K252" s="27">
        <f t="shared" si="44"/>
        <v>6.666666666666667</v>
      </c>
      <c r="L252" s="37">
        <f t="shared" si="40"/>
        <v>-2.809437662828973</v>
      </c>
      <c r="M252" s="110">
        <f t="shared" si="45"/>
        <v>-11.760912373409578</v>
      </c>
      <c r="N252" s="110">
        <f t="shared" si="41"/>
        <v>0.52366823828801112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1045.7667387256067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38.08869649403708</v>
      </c>
      <c r="K253" s="27">
        <f t="shared" si="44"/>
        <v>6.666666666666667</v>
      </c>
      <c r="L253" s="37">
        <f t="shared" si="40"/>
        <v>-2.8496088674466584</v>
      </c>
      <c r="M253" s="110">
        <f t="shared" si="45"/>
        <v>-11.760912373409578</v>
      </c>
      <c r="N253" s="110">
        <f t="shared" si="41"/>
        <v>0.518846764993938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1050.632247257214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38.129014531111004</v>
      </c>
      <c r="K254" s="27">
        <f t="shared" si="44"/>
        <v>6.666666666666667</v>
      </c>
      <c r="L254" s="37">
        <f t="shared" si="40"/>
        <v>-2.889926904520582</v>
      </c>
      <c r="M254" s="110">
        <f t="shared" si="45"/>
        <v>-11.760912373409578</v>
      </c>
      <c r="N254" s="110">
        <f t="shared" si="41"/>
        <v>0.51405230344997799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1055.5360645314047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38.169461528987306</v>
      </c>
      <c r="K255" s="27">
        <f t="shared" si="44"/>
        <v>6.666666666666667</v>
      </c>
      <c r="L255" s="37">
        <f t="shared" ref="L255:L268" si="46">F255-J255+M255</f>
        <v>-2.9303739023968838</v>
      </c>
      <c r="M255" s="110">
        <f t="shared" si="45"/>
        <v>-11.760912373409578</v>
      </c>
      <c r="N255" s="110">
        <f t="shared" ref="N255:N268" si="47">10^(L255/10)</f>
        <v>0.50928702250655211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1060.4764656790946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38.210020700066892</v>
      </c>
      <c r="K256" s="27">
        <f t="shared" si="44"/>
        <v>6.666666666666667</v>
      </c>
      <c r="L256" s="37">
        <f t="shared" si="46"/>
        <v>-2.9709330734764698</v>
      </c>
      <c r="M256" s="110">
        <f t="shared" si="45"/>
        <v>-11.760912373409578</v>
      </c>
      <c r="N256" s="110">
        <f t="shared" si="47"/>
        <v>0.504552883685363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1065.4518160961916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38.250676279939917</v>
      </c>
      <c r="K257" s="27">
        <f t="shared" si="44"/>
        <v>6.666666666666667</v>
      </c>
      <c r="L257" s="37">
        <f t="shared" si="46"/>
        <v>-3.0115886533494951</v>
      </c>
      <c r="M257" s="110">
        <f t="shared" si="45"/>
        <v>-11.760912373409578</v>
      </c>
      <c r="N257" s="110">
        <f t="shared" si="47"/>
        <v>0.49985165531884268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1070.4605665601639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38.29141346921341</v>
      </c>
      <c r="K258" s="27">
        <f t="shared" si="44"/>
        <v>6.666666666666667</v>
      </c>
      <c r="L258" s="37">
        <f t="shared" si="46"/>
        <v>-3.052325842622988</v>
      </c>
      <c r="M258" s="110">
        <f t="shared" si="45"/>
        <v>-11.760912373409578</v>
      </c>
      <c r="N258" s="110">
        <f t="shared" si="47"/>
        <v>0.49518492594197266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1075.5012485662057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38.332218378060489</v>
      </c>
      <c r="K259" s="27">
        <f t="shared" si="44"/>
        <v>6.666666666666667</v>
      </c>
      <c r="L259" s="37">
        <f t="shared" si="46"/>
        <v>-3.093130751470067</v>
      </c>
      <c r="M259" s="110">
        <f t="shared" si="45"/>
        <v>-11.760912373409578</v>
      </c>
      <c r="N259" s="110">
        <f t="shared" si="47"/>
        <v>0.49055411694397005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1080.5724698836259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38.373077973485493</v>
      </c>
      <c r="K260" s="27">
        <f t="shared" si="44"/>
        <v>6.666666666666667</v>
      </c>
      <c r="L260" s="37">
        <f t="shared" si="46"/>
        <v>-3.1339903468950716</v>
      </c>
      <c r="M260" s="110">
        <f t="shared" si="45"/>
        <v>-11.760912373409578</v>
      </c>
      <c r="N260" s="110">
        <f t="shared" si="47"/>
        <v>0.48596049449410406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1085.6729103306907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38.413980029272075</v>
      </c>
      <c r="K261" s="27">
        <f t="shared" si="44"/>
        <v>6.666666666666667</v>
      </c>
      <c r="L261" s="37">
        <f t="shared" si="46"/>
        <v>-3.1748924026816532</v>
      </c>
      <c r="M261" s="110">
        <f t="shared" si="45"/>
        <v>-11.760912373409578</v>
      </c>
      <c r="N261" s="110">
        <f t="shared" si="47"/>
        <v>0.48140518076113298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1090.8013177642479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38.454913078560089</v>
      </c>
      <c r="K262" s="27">
        <f t="shared" si="44"/>
        <v>6.666666666666667</v>
      </c>
      <c r="L262" s="37">
        <f t="shared" si="46"/>
        <v>-3.2158254519696676</v>
      </c>
      <c r="M262" s="110">
        <f t="shared" si="45"/>
        <v>-11.760912373409578</v>
      </c>
      <c r="N262" s="110">
        <f t="shared" si="47"/>
        <v>0.47688916444974561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1095.9565042790011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38.495866368980543</v>
      </c>
      <c r="K263" s="27">
        <f t="shared" si="44"/>
        <v>6.666666666666667</v>
      </c>
      <c r="L263" s="37">
        <f t="shared" si="46"/>
        <v>-3.2567787423901216</v>
      </c>
      <c r="M263" s="110">
        <f t="shared" si="45"/>
        <v>-11.760912373409578</v>
      </c>
      <c r="N263" s="110">
        <f t="shared" si="47"/>
        <v>0.4724133106802354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1101.1373426101884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38.536829820266057</v>
      </c>
      <c r="K264" s="27">
        <f t="shared" si="44"/>
        <v>6.666666666666667</v>
      </c>
      <c r="L264" s="37">
        <f t="shared" si="46"/>
        <v>-3.297742193675635</v>
      </c>
      <c r="M264" s="110">
        <f t="shared" si="45"/>
        <v>-11.760912373409578</v>
      </c>
      <c r="N264" s="110">
        <f t="shared" si="47"/>
        <v>0.46797837023950684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1106.3427627326123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38.577793984245055</v>
      </c>
      <c r="K265" s="27">
        <f t="shared" si="44"/>
        <v>6.666666666666667</v>
      </c>
      <c r="L265" s="37">
        <f t="shared" si="46"/>
        <v>-3.3387063576546332</v>
      </c>
      <c r="M265" s="110">
        <f t="shared" si="45"/>
        <v>-11.760912373409578</v>
      </c>
      <c r="N265" s="110">
        <f t="shared" si="47"/>
        <v>0.4635849882327529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1111.5717486484011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38.618750007122486</v>
      </c>
      <c r="K266" s="27">
        <f t="shared" si="44"/>
        <v>6.666666666666667</v>
      </c>
      <c r="L266" s="37">
        <f t="shared" si="46"/>
        <v>-3.3796623805320642</v>
      </c>
      <c r="M266" s="110">
        <f t="shared" si="45"/>
        <v>-11.760912373409578</v>
      </c>
      <c r="N266" s="110">
        <f t="shared" si="47"/>
        <v>0.45923371216567604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1116.8233353555165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38.659689593945927</v>
      </c>
      <c r="K267" s="27">
        <f t="shared" si="44"/>
        <v>6.666666666666667</v>
      </c>
      <c r="L267" s="37">
        <f t="shared" si="46"/>
        <v>-3.4206019673555055</v>
      </c>
      <c r="M267" s="110">
        <f t="shared" si="45"/>
        <v>-11.760912373409578</v>
      </c>
      <c r="N267" s="110">
        <f t="shared" si="47"/>
        <v>0.45492499948727289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1122.096605988821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38.700604975154228</v>
      </c>
      <c r="K268" s="40">
        <f t="shared" si="44"/>
        <v>6.666666666666667</v>
      </c>
      <c r="L268" s="41">
        <f t="shared" si="46"/>
        <v>-3.461517348563806</v>
      </c>
      <c r="M268" s="110">
        <f t="shared" si="45"/>
        <v>-11.760912373409578</v>
      </c>
      <c r="N268" s="110">
        <f t="shared" si="47"/>
        <v>0.45065922462293628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20.610562135123867</v>
      </c>
    </row>
  </sheetData>
  <mergeCells count="32">
    <mergeCell ref="I87:L87"/>
    <mergeCell ref="O5:O6"/>
    <mergeCell ref="A61:A85"/>
    <mergeCell ref="A5:A6"/>
    <mergeCell ref="B5:B6"/>
    <mergeCell ref="C5:C6"/>
    <mergeCell ref="D5:D6"/>
    <mergeCell ref="B54:F54"/>
    <mergeCell ref="P5:P6"/>
    <mergeCell ref="Q5:R5"/>
    <mergeCell ref="A46:G46"/>
    <mergeCell ref="B48:B49"/>
    <mergeCell ref="G5:G6"/>
    <mergeCell ref="H5:H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BD80F-A7CD-4912-9E46-C79383735B69}">
  <sheetPr codeName="Sheet13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155</v>
      </c>
      <c r="B2" s="29" t="s">
        <v>119</v>
      </c>
      <c r="C2" s="29">
        <f>NSAs!B13</f>
        <v>258893.51</v>
      </c>
      <c r="D2" s="30">
        <f>NSAs!C13</f>
        <v>4256485.62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11 (dBA)</v>
      </c>
      <c r="O5" s="216" t="s">
        <v>0</v>
      </c>
      <c r="P5" s="219" t="s">
        <v>1</v>
      </c>
      <c r="Q5" s="170" t="s">
        <v>2</v>
      </c>
      <c r="R5" s="218"/>
      <c r="V5" s="143" t="str">
        <f>INDEX(A7:A45,MATCH(W5,H7:H45,0))</f>
        <v>A-30</v>
      </c>
      <c r="W5" s="144">
        <f>MAX(H7:H45)</f>
        <v>34.913847345484001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O6" s="217"/>
      <c r="P6" s="220"/>
      <c r="Q6" s="12" t="s">
        <v>3</v>
      </c>
      <c r="R6" s="13" t="s">
        <v>4</v>
      </c>
      <c r="V6" s="145" t="str">
        <f>INDEX(A7:A45,MATCH(W6,H7:H45,0))</f>
        <v>A-33</v>
      </c>
      <c r="W6" s="146">
        <f>LARGE(H7:H45,2)</f>
        <v>29.164370807706135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6862.6468740637656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54.429833046176725</v>
      </c>
      <c r="H7" s="36">
        <f>C7-G7</f>
        <v>14.580466910463088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28.710892365442756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6181.2342359272925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53.521504027129183</v>
      </c>
      <c r="H8" s="37">
        <f t="shared" ref="H8:H44" si="2">C8-G8</f>
        <v>15.48879592951063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35.389920981806938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4668.6274401048286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51.083784365905103</v>
      </c>
      <c r="H9" s="37">
        <f t="shared" si="2"/>
        <v>17.926515590734709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62.037110153948817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3767.0952238827481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49.220131967028635</v>
      </c>
      <c r="H10" s="37">
        <f t="shared" si="2"/>
        <v>19.790167989611177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95.283301988055925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3431.5018394282351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48.4096847205345</v>
      </c>
      <c r="H11" s="37">
        <f t="shared" si="2"/>
        <v>20.600615236105313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114.83162843048765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3086.989090440662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47.490701893368552</v>
      </c>
      <c r="H12" s="37">
        <f t="shared" si="2"/>
        <v>21.51959806327126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141.89261949122189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4547.9625669522275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50.85633762940369</v>
      </c>
      <c r="H13" s="37">
        <f t="shared" si="2"/>
        <v>18.153962327236123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65.372671446851712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4260.0453842652259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50.288284517411014</v>
      </c>
      <c r="H14" s="37">
        <f t="shared" si="2"/>
        <v>18.722015439228798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74.507766339292559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3618.3126727524159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48.870121865089949</v>
      </c>
      <c r="H15" s="37">
        <f t="shared" si="2"/>
        <v>20.140178091549863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103.28037571746087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3286.2643043583666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48.034049790065552</v>
      </c>
      <c r="H16" s="37">
        <f t="shared" si="2"/>
        <v>20.97625016657426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125.2059640917232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2943.2081920244718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47.076419672501594</v>
      </c>
      <c r="H17" s="37">
        <f t="shared" si="2"/>
        <v>21.933880284138219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156.09465364406026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2683.7183244519115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46.274738631163302</v>
      </c>
      <c r="H18" s="37">
        <f t="shared" si="2"/>
        <v>22.73556132547651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187.73970562026312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2357.6578121728621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45.149615446316744</v>
      </c>
      <c r="H19" s="37">
        <f t="shared" si="2"/>
        <v>23.860684510323068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243.25873894831645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2120.2619480620774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44.227790384331712</v>
      </c>
      <c r="H20" s="37">
        <f t="shared" si="2"/>
        <v>24.782509572308101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300.78138669356832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1870.5368189908456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43.139325222373103</v>
      </c>
      <c r="H21" s="37">
        <f t="shared" si="2"/>
        <v>25.87097473426671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386.45370332246716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4336.4354470001972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50.442657715690068</v>
      </c>
      <c r="H22" s="37">
        <f t="shared" si="2"/>
        <v>18.567642240949745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71.905849941350766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3890.4498394144862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49.499996404305691</v>
      </c>
      <c r="H23" s="37">
        <f t="shared" si="2"/>
        <v>19.510303552334122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89.336792395595552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3542.8349768228222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48.687018472436336</v>
      </c>
      <c r="H24" s="37">
        <f t="shared" si="2"/>
        <v>20.323281484203477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107.72788869785344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3148.4931564478643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47.662055073167167</v>
      </c>
      <c r="H25" s="37">
        <f t="shared" si="2"/>
        <v>21.348244883472645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136.40317783207075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2831.8180703745033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46.741306974913826</v>
      </c>
      <c r="H26" s="37">
        <f t="shared" si="2"/>
        <v>22.268992981725987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168.61620020403038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2519.87308573256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45.727573358852922</v>
      </c>
      <c r="H27" s="37">
        <f t="shared" si="2"/>
        <v>23.28272659778689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212.94755587247641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2223.271780507283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44.639851112368831</v>
      </c>
      <c r="H28" s="37">
        <f t="shared" si="2"/>
        <v>24.370448844270982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273.55514315200577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1933.2215099415073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43.425632373211599</v>
      </c>
      <c r="H29" s="37">
        <f t="shared" si="2"/>
        <v>25.584667583428214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361.79849698454069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1625.503338476901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41.919757315838325</v>
      </c>
      <c r="H30" s="37">
        <f t="shared" si="2"/>
        <v>27.090542640801488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511.74577298369888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3668.8126602076254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48.990510720726569</v>
      </c>
      <c r="H31" s="37">
        <f t="shared" si="2"/>
        <v>20.019789235913244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100.45670372316354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3250.6031851949679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47.939279131549526</v>
      </c>
      <c r="H32" s="37">
        <f t="shared" si="2"/>
        <v>21.071020825090287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127.96820627659602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2758.8353198405575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46.51451554768407</v>
      </c>
      <c r="H33" s="37">
        <f t="shared" si="2"/>
        <v>22.495784408955743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177.65541148971081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1823.724792204195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42.919186041199147</v>
      </c>
      <c r="H34" s="37">
        <f t="shared" si="2"/>
        <v>26.091113915440665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406.5475905789994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1583.1247847532675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41.690302961731085</v>
      </c>
      <c r="H35" s="37">
        <f t="shared" si="2"/>
        <v>27.319996994908728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539.51024920204918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660.42367045699052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34.096452611155811</v>
      </c>
      <c r="H36" s="37">
        <f t="shared" si="2"/>
        <v>34.913847345484001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3100.1644692979048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2852.3657171548298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46.804104159639252</v>
      </c>
      <c r="H37" s="37">
        <f t="shared" si="2"/>
        <v>22.206195797000561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166.19562218457267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1505.6549247421137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41.254508979757937</v>
      </c>
      <c r="H38" s="37">
        <f t="shared" si="2"/>
        <v>27.755790976881876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596.4569421426653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1280.2549316442405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39.845929148933678</v>
      </c>
      <c r="H39" s="37">
        <f t="shared" si="2"/>
        <v>29.164370807706135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824.96795803706539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6601.0445378591121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54.092253259731585</v>
      </c>
      <c r="H40" s="37">
        <f t="shared" si="2"/>
        <v>11.907746740268415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15.515817904537359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4592.5528627224303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50.941083279334912</v>
      </c>
      <c r="H41" s="37">
        <f t="shared" si="2"/>
        <v>15.058916720665088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32.05469670744273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3717.6472431902744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49.105363568835642</v>
      </c>
      <c r="H42" s="37">
        <f t="shared" si="2"/>
        <v>16.894636431164358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48.917431228167878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3931.2062986568953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49.590516699436343</v>
      </c>
      <c r="H43" s="37">
        <f t="shared" si="2"/>
        <v>16.409483300563657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43.747005430636413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1178.3978464423078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39.12583880298007</v>
      </c>
      <c r="H44" s="37">
        <f t="shared" si="2"/>
        <v>14.87416119701993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30.71963984161108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21.337415286502363</v>
      </c>
      <c r="O45" s="108"/>
      <c r="P45" s="108"/>
      <c r="Q45" s="109"/>
      <c r="R45" s="109"/>
      <c r="U45">
        <f t="shared" ref="U45" si="4">10^(H45/10)</f>
        <v>136.06346566315332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40.171092726836683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40.171092726836683</v>
      </c>
      <c r="D51" s="77">
        <f>10*LOG10(SUM(U7:U44))</f>
        <v>40.113908978776109</v>
      </c>
      <c r="E51" s="77">
        <f>P85</f>
        <v>40.149736959249907</v>
      </c>
      <c r="F51" s="78">
        <f>S85</f>
        <v>46.531904902346525</v>
      </c>
    </row>
    <row r="52" spans="1:19" ht="14.45" customHeight="1" thickBot="1" x14ac:dyDescent="0.3">
      <c r="B52" s="72" t="s">
        <v>141</v>
      </c>
      <c r="C52" s="79">
        <f>10*LOG10(10^(C50/10)+10^(C51/10))</f>
        <v>43.096688802222054</v>
      </c>
      <c r="D52" s="79">
        <f>10*LOG10(10^(D50/10)+10^(D51/10))</f>
        <v>41.064506988016191</v>
      </c>
      <c r="E52" s="79">
        <f>J85</f>
        <v>42.440977272915461</v>
      </c>
      <c r="F52" s="80">
        <f>M85</f>
        <v>47.829546110874546</v>
      </c>
    </row>
    <row r="53" spans="1:19" ht="16.149999999999999" customHeight="1" thickBot="1" x14ac:dyDescent="0.3">
      <c r="B53" s="74" t="s">
        <v>145</v>
      </c>
      <c r="C53" s="81">
        <f>C52-C50</f>
        <v>3.0966888022220544</v>
      </c>
      <c r="D53" s="81">
        <f>D52-D50</f>
        <v>7.0645069880161913</v>
      </c>
      <c r="E53" s="81">
        <f>E52-E50</f>
        <v>3.8725062029440878</v>
      </c>
      <c r="F53" s="82">
        <f>F52-F50</f>
        <v>5.8789741810617215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11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41.064506988016191</v>
      </c>
      <c r="J61" s="62">
        <f>10^(I61/10)</f>
        <v>12777.641492853301</v>
      </c>
      <c r="K61" s="63"/>
      <c r="L61" s="152">
        <f>I61+10</f>
        <v>51.064506988016191</v>
      </c>
      <c r="M61" s="62">
        <f>10^(L61/10)</f>
        <v>127776.41492853315</v>
      </c>
      <c r="N61" s="62"/>
      <c r="O61" s="62">
        <f>D51</f>
        <v>40.113908978776109</v>
      </c>
      <c r="P61" s="62">
        <f>10^(O61/10)</f>
        <v>10265.755061343729</v>
      </c>
      <c r="Q61" s="62"/>
      <c r="R61" s="62">
        <f>O61+10</f>
        <v>50.113908978776109</v>
      </c>
      <c r="S61" s="63">
        <f>10^(R61/10)</f>
        <v>102657.55061343721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41.064506988016191</v>
      </c>
      <c r="J62" s="26">
        <f t="shared" ref="J62:J84" si="9">10^(I62/10)</f>
        <v>12777.641492853301</v>
      </c>
      <c r="K62" s="64"/>
      <c r="L62" s="155">
        <f t="shared" ref="L62:L67" si="10">I62+10</f>
        <v>51.064506988016191</v>
      </c>
      <c r="M62" s="26">
        <f t="shared" ref="M62:M84" si="11">10^(L62/10)</f>
        <v>127776.41492853315</v>
      </c>
      <c r="N62" s="26"/>
      <c r="O62" s="26">
        <f>O61</f>
        <v>40.113908978776109</v>
      </c>
      <c r="P62" s="26">
        <f t="shared" ref="P62:P84" si="12">10^(O62/10)</f>
        <v>10265.755061343729</v>
      </c>
      <c r="Q62" s="26"/>
      <c r="R62" s="26">
        <f t="shared" ref="R62:R67" si="13">O62+10</f>
        <v>50.113908978776109</v>
      </c>
      <c r="S62" s="64">
        <f t="shared" ref="S62:S84" si="14">10^(R62/10)</f>
        <v>102657.55061343721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41.064506988016191</v>
      </c>
      <c r="J63" s="26">
        <f t="shared" si="9"/>
        <v>12777.641492853301</v>
      </c>
      <c r="K63" s="64"/>
      <c r="L63" s="155">
        <f t="shared" si="10"/>
        <v>51.064506988016191</v>
      </c>
      <c r="M63" s="26">
        <f t="shared" si="11"/>
        <v>127776.41492853315</v>
      </c>
      <c r="N63" s="26"/>
      <c r="O63" s="26">
        <f t="shared" ref="O63:O84" si="16">O62</f>
        <v>40.113908978776109</v>
      </c>
      <c r="P63" s="26">
        <f t="shared" si="12"/>
        <v>10265.755061343729</v>
      </c>
      <c r="Q63" s="26"/>
      <c r="R63" s="26">
        <f t="shared" si="13"/>
        <v>50.113908978776109</v>
      </c>
      <c r="S63" s="64">
        <f t="shared" si="14"/>
        <v>102657.55061343721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41.064506988016191</v>
      </c>
      <c r="J64" s="26">
        <f t="shared" si="9"/>
        <v>12777.641492853301</v>
      </c>
      <c r="K64" s="64"/>
      <c r="L64" s="155">
        <f t="shared" si="10"/>
        <v>51.064506988016191</v>
      </c>
      <c r="M64" s="26">
        <f t="shared" si="11"/>
        <v>127776.41492853315</v>
      </c>
      <c r="N64" s="26"/>
      <c r="O64" s="26">
        <f t="shared" si="16"/>
        <v>40.113908978776109</v>
      </c>
      <c r="P64" s="26">
        <f t="shared" si="12"/>
        <v>10265.755061343729</v>
      </c>
      <c r="Q64" s="26"/>
      <c r="R64" s="26">
        <f t="shared" si="13"/>
        <v>50.113908978776109</v>
      </c>
      <c r="S64" s="64">
        <f t="shared" si="14"/>
        <v>102657.55061343721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41.064506988016191</v>
      </c>
      <c r="J65" s="26">
        <f t="shared" si="9"/>
        <v>12777.641492853301</v>
      </c>
      <c r="K65" s="64"/>
      <c r="L65" s="155">
        <f t="shared" si="10"/>
        <v>51.064506988016191</v>
      </c>
      <c r="M65" s="26">
        <f t="shared" si="11"/>
        <v>127776.41492853315</v>
      </c>
      <c r="N65" s="26"/>
      <c r="O65" s="26">
        <f t="shared" si="16"/>
        <v>40.113908978776109</v>
      </c>
      <c r="P65" s="26">
        <f t="shared" si="12"/>
        <v>10265.755061343729</v>
      </c>
      <c r="Q65" s="26"/>
      <c r="R65" s="26">
        <f t="shared" si="13"/>
        <v>50.113908978776109</v>
      </c>
      <c r="S65" s="64">
        <f t="shared" si="14"/>
        <v>102657.55061343721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41.064506988016191</v>
      </c>
      <c r="J66" s="26">
        <f t="shared" si="9"/>
        <v>12777.641492853301</v>
      </c>
      <c r="K66" s="64"/>
      <c r="L66" s="155">
        <f t="shared" si="10"/>
        <v>51.064506988016191</v>
      </c>
      <c r="M66" s="26">
        <f t="shared" si="11"/>
        <v>127776.41492853315</v>
      </c>
      <c r="N66" s="26"/>
      <c r="O66" s="26">
        <f t="shared" si="16"/>
        <v>40.113908978776109</v>
      </c>
      <c r="P66" s="26">
        <f t="shared" si="12"/>
        <v>10265.755061343729</v>
      </c>
      <c r="Q66" s="26"/>
      <c r="R66" s="26">
        <f t="shared" si="13"/>
        <v>50.113908978776109</v>
      </c>
      <c r="S66" s="64">
        <f t="shared" si="14"/>
        <v>102657.55061343721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41.064506988016191</v>
      </c>
      <c r="J67" s="26">
        <f t="shared" si="9"/>
        <v>12777.641492853301</v>
      </c>
      <c r="K67" s="64"/>
      <c r="L67" s="155">
        <f t="shared" si="10"/>
        <v>51.064506988016191</v>
      </c>
      <c r="M67" s="26">
        <f t="shared" si="11"/>
        <v>127776.41492853315</v>
      </c>
      <c r="N67" s="26"/>
      <c r="O67" s="26">
        <f t="shared" si="16"/>
        <v>40.113908978776109</v>
      </c>
      <c r="P67" s="26">
        <f t="shared" si="12"/>
        <v>10265.755061343729</v>
      </c>
      <c r="Q67" s="26"/>
      <c r="R67" s="26">
        <f t="shared" si="13"/>
        <v>50.113908978776109</v>
      </c>
      <c r="S67" s="64">
        <f t="shared" si="14"/>
        <v>102657.55061343721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43.096688802222054</v>
      </c>
      <c r="J68" s="26">
        <f t="shared" si="9"/>
        <v>20401.818527006883</v>
      </c>
      <c r="K68" s="64"/>
      <c r="L68" s="155">
        <f>I68</f>
        <v>43.096688802222054</v>
      </c>
      <c r="M68" s="26">
        <f t="shared" si="11"/>
        <v>20401.818527006883</v>
      </c>
      <c r="N68" s="26"/>
      <c r="O68" s="26">
        <f>H46</f>
        <v>40.171092726836683</v>
      </c>
      <c r="P68" s="26">
        <f t="shared" si="12"/>
        <v>10401.818527006872</v>
      </c>
      <c r="Q68" s="26"/>
      <c r="R68" s="26">
        <f>O68</f>
        <v>40.171092726836683</v>
      </c>
      <c r="S68" s="64">
        <f t="shared" si="14"/>
        <v>10401.818527006872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43.096688802222054</v>
      </c>
      <c r="J69" s="26">
        <f t="shared" si="9"/>
        <v>20401.818527006883</v>
      </c>
      <c r="K69" s="64"/>
      <c r="L69" s="155">
        <f t="shared" ref="L69:L82" si="19">I69</f>
        <v>43.096688802222054</v>
      </c>
      <c r="M69" s="26">
        <f t="shared" si="11"/>
        <v>20401.818527006883</v>
      </c>
      <c r="N69" s="26"/>
      <c r="O69" s="26">
        <f t="shared" si="16"/>
        <v>40.171092726836683</v>
      </c>
      <c r="P69" s="26">
        <f t="shared" si="12"/>
        <v>10401.818527006872</v>
      </c>
      <c r="Q69" s="26"/>
      <c r="R69" s="26">
        <f t="shared" ref="R69:R82" si="20">O69</f>
        <v>40.171092726836683</v>
      </c>
      <c r="S69" s="64">
        <f t="shared" si="14"/>
        <v>10401.818527006872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43.096688802222054</v>
      </c>
      <c r="J70" s="26">
        <f t="shared" si="9"/>
        <v>20401.818527006883</v>
      </c>
      <c r="K70" s="64"/>
      <c r="L70" s="155">
        <f t="shared" si="19"/>
        <v>43.096688802222054</v>
      </c>
      <c r="M70" s="26">
        <f t="shared" si="11"/>
        <v>20401.818527006883</v>
      </c>
      <c r="N70" s="26"/>
      <c r="O70" s="26">
        <f t="shared" si="16"/>
        <v>40.171092726836683</v>
      </c>
      <c r="P70" s="26">
        <f t="shared" si="12"/>
        <v>10401.818527006872</v>
      </c>
      <c r="Q70" s="26"/>
      <c r="R70" s="26">
        <f t="shared" si="20"/>
        <v>40.171092726836683</v>
      </c>
      <c r="S70" s="64">
        <f t="shared" si="14"/>
        <v>10401.818527006872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43.096688802222054</v>
      </c>
      <c r="J71" s="26">
        <f t="shared" si="9"/>
        <v>20401.818527006883</v>
      </c>
      <c r="K71" s="64"/>
      <c r="L71" s="155">
        <f t="shared" si="19"/>
        <v>43.096688802222054</v>
      </c>
      <c r="M71" s="26">
        <f t="shared" si="11"/>
        <v>20401.818527006883</v>
      </c>
      <c r="N71" s="26"/>
      <c r="O71" s="26">
        <f t="shared" si="16"/>
        <v>40.171092726836683</v>
      </c>
      <c r="P71" s="26">
        <f t="shared" si="12"/>
        <v>10401.818527006872</v>
      </c>
      <c r="Q71" s="26"/>
      <c r="R71" s="26">
        <f t="shared" si="20"/>
        <v>40.171092726836683</v>
      </c>
      <c r="S71" s="64">
        <f t="shared" si="14"/>
        <v>10401.818527006872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43.096688802222054</v>
      </c>
      <c r="J72" s="26">
        <f t="shared" si="9"/>
        <v>20401.818527006883</v>
      </c>
      <c r="K72" s="64"/>
      <c r="L72" s="155">
        <f t="shared" si="19"/>
        <v>43.096688802222054</v>
      </c>
      <c r="M72" s="26">
        <f t="shared" si="11"/>
        <v>20401.818527006883</v>
      </c>
      <c r="N72" s="26"/>
      <c r="O72" s="26">
        <f t="shared" si="16"/>
        <v>40.171092726836683</v>
      </c>
      <c r="P72" s="26">
        <f t="shared" si="12"/>
        <v>10401.818527006872</v>
      </c>
      <c r="Q72" s="26"/>
      <c r="R72" s="26">
        <f t="shared" si="20"/>
        <v>40.171092726836683</v>
      </c>
      <c r="S72" s="64">
        <f t="shared" si="14"/>
        <v>10401.818527006872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43.096688802222054</v>
      </c>
      <c r="J73" s="26">
        <f t="shared" si="9"/>
        <v>20401.818527006883</v>
      </c>
      <c r="K73" s="64"/>
      <c r="L73" s="155">
        <f t="shared" si="19"/>
        <v>43.096688802222054</v>
      </c>
      <c r="M73" s="26">
        <f t="shared" si="11"/>
        <v>20401.818527006883</v>
      </c>
      <c r="N73" s="26"/>
      <c r="O73" s="26">
        <f t="shared" si="16"/>
        <v>40.171092726836683</v>
      </c>
      <c r="P73" s="26">
        <f t="shared" si="12"/>
        <v>10401.818527006872</v>
      </c>
      <c r="Q73" s="26"/>
      <c r="R73" s="26">
        <f t="shared" si="20"/>
        <v>40.171092726836683</v>
      </c>
      <c r="S73" s="64">
        <f t="shared" si="14"/>
        <v>10401.818527006872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43.096688802222054</v>
      </c>
      <c r="J74" s="26">
        <f t="shared" si="9"/>
        <v>20401.818527006883</v>
      </c>
      <c r="K74" s="64"/>
      <c r="L74" s="155">
        <f t="shared" si="19"/>
        <v>43.096688802222054</v>
      </c>
      <c r="M74" s="26">
        <f t="shared" si="11"/>
        <v>20401.818527006883</v>
      </c>
      <c r="N74" s="26"/>
      <c r="O74" s="26">
        <f t="shared" si="16"/>
        <v>40.171092726836683</v>
      </c>
      <c r="P74" s="26">
        <f t="shared" si="12"/>
        <v>10401.818527006872</v>
      </c>
      <c r="Q74" s="26"/>
      <c r="R74" s="26">
        <f t="shared" si="20"/>
        <v>40.171092726836683</v>
      </c>
      <c r="S74" s="64">
        <f t="shared" si="14"/>
        <v>10401.818527006872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43.096688802222054</v>
      </c>
      <c r="J75" s="26">
        <f t="shared" si="9"/>
        <v>20401.818527006883</v>
      </c>
      <c r="K75" s="64"/>
      <c r="L75" s="155">
        <f t="shared" si="19"/>
        <v>43.096688802222054</v>
      </c>
      <c r="M75" s="26">
        <f t="shared" si="11"/>
        <v>20401.818527006883</v>
      </c>
      <c r="N75" s="26"/>
      <c r="O75" s="26">
        <f t="shared" si="16"/>
        <v>40.171092726836683</v>
      </c>
      <c r="P75" s="26">
        <f t="shared" si="12"/>
        <v>10401.818527006872</v>
      </c>
      <c r="Q75" s="26"/>
      <c r="R75" s="26">
        <f t="shared" si="20"/>
        <v>40.171092726836683</v>
      </c>
      <c r="S75" s="64">
        <f t="shared" si="14"/>
        <v>10401.818527006872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43.096688802222054</v>
      </c>
      <c r="J76" s="26">
        <f t="shared" si="9"/>
        <v>20401.818527006883</v>
      </c>
      <c r="K76" s="64"/>
      <c r="L76" s="155">
        <f t="shared" si="19"/>
        <v>43.096688802222054</v>
      </c>
      <c r="M76" s="26">
        <f t="shared" si="11"/>
        <v>20401.818527006883</v>
      </c>
      <c r="N76" s="26"/>
      <c r="O76" s="26">
        <f t="shared" si="16"/>
        <v>40.171092726836683</v>
      </c>
      <c r="P76" s="26">
        <f t="shared" si="12"/>
        <v>10401.818527006872</v>
      </c>
      <c r="Q76" s="26"/>
      <c r="R76" s="26">
        <f t="shared" si="20"/>
        <v>40.171092726836683</v>
      </c>
      <c r="S76" s="64">
        <f t="shared" si="14"/>
        <v>10401.818527006872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43.096688802222054</v>
      </c>
      <c r="J77" s="26">
        <f t="shared" si="9"/>
        <v>20401.818527006883</v>
      </c>
      <c r="K77" s="64"/>
      <c r="L77" s="155">
        <f t="shared" si="19"/>
        <v>43.096688802222054</v>
      </c>
      <c r="M77" s="26">
        <f t="shared" si="11"/>
        <v>20401.818527006883</v>
      </c>
      <c r="N77" s="26"/>
      <c r="O77" s="26">
        <f t="shared" si="16"/>
        <v>40.171092726836683</v>
      </c>
      <c r="P77" s="26">
        <f t="shared" si="12"/>
        <v>10401.818527006872</v>
      </c>
      <c r="Q77" s="26"/>
      <c r="R77" s="26">
        <f t="shared" si="20"/>
        <v>40.171092726836683</v>
      </c>
      <c r="S77" s="64">
        <f t="shared" si="14"/>
        <v>10401.818527006872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43.096688802222054</v>
      </c>
      <c r="J78" s="26">
        <f t="shared" si="9"/>
        <v>20401.818527006883</v>
      </c>
      <c r="K78" s="64"/>
      <c r="L78" s="155">
        <f t="shared" si="19"/>
        <v>43.096688802222054</v>
      </c>
      <c r="M78" s="26">
        <f t="shared" si="11"/>
        <v>20401.818527006883</v>
      </c>
      <c r="N78" s="26"/>
      <c r="O78" s="26">
        <f t="shared" si="16"/>
        <v>40.171092726836683</v>
      </c>
      <c r="P78" s="26">
        <f t="shared" si="12"/>
        <v>10401.818527006872</v>
      </c>
      <c r="Q78" s="26"/>
      <c r="R78" s="26">
        <f t="shared" si="20"/>
        <v>40.171092726836683</v>
      </c>
      <c r="S78" s="64">
        <f t="shared" si="14"/>
        <v>10401.818527006872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43.096688802222054</v>
      </c>
      <c r="J79" s="26">
        <f t="shared" si="9"/>
        <v>20401.818527006883</v>
      </c>
      <c r="K79" s="64"/>
      <c r="L79" s="155">
        <f t="shared" si="19"/>
        <v>43.096688802222054</v>
      </c>
      <c r="M79" s="26">
        <f t="shared" si="11"/>
        <v>20401.818527006883</v>
      </c>
      <c r="N79" s="26"/>
      <c r="O79" s="26">
        <f t="shared" si="16"/>
        <v>40.171092726836683</v>
      </c>
      <c r="P79" s="26">
        <f t="shared" si="12"/>
        <v>10401.818527006872</v>
      </c>
      <c r="Q79" s="26"/>
      <c r="R79" s="26">
        <f t="shared" si="20"/>
        <v>40.171092726836683</v>
      </c>
      <c r="S79" s="64">
        <f t="shared" si="14"/>
        <v>10401.818527006872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43.096688802222054</v>
      </c>
      <c r="J80" s="26">
        <f t="shared" si="9"/>
        <v>20401.818527006883</v>
      </c>
      <c r="K80" s="64"/>
      <c r="L80" s="155">
        <f t="shared" si="19"/>
        <v>43.096688802222054</v>
      </c>
      <c r="M80" s="26">
        <f t="shared" si="11"/>
        <v>20401.818527006883</v>
      </c>
      <c r="N80" s="26"/>
      <c r="O80" s="26">
        <f t="shared" si="16"/>
        <v>40.171092726836683</v>
      </c>
      <c r="P80" s="26">
        <f t="shared" si="12"/>
        <v>10401.818527006872</v>
      </c>
      <c r="Q80" s="26"/>
      <c r="R80" s="26">
        <f t="shared" si="20"/>
        <v>40.171092726836683</v>
      </c>
      <c r="S80" s="64">
        <f t="shared" si="14"/>
        <v>10401.818527006872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43.096688802222054</v>
      </c>
      <c r="J81" s="26">
        <f t="shared" si="9"/>
        <v>20401.818527006883</v>
      </c>
      <c r="K81" s="64"/>
      <c r="L81" s="155">
        <f t="shared" si="19"/>
        <v>43.096688802222054</v>
      </c>
      <c r="M81" s="26">
        <f t="shared" si="11"/>
        <v>20401.818527006883</v>
      </c>
      <c r="N81" s="26"/>
      <c r="O81" s="26">
        <f t="shared" si="16"/>
        <v>40.171092726836683</v>
      </c>
      <c r="P81" s="26">
        <f t="shared" si="12"/>
        <v>10401.818527006872</v>
      </c>
      <c r="Q81" s="26"/>
      <c r="R81" s="26">
        <f t="shared" si="20"/>
        <v>40.171092726836683</v>
      </c>
      <c r="S81" s="64">
        <f t="shared" si="14"/>
        <v>10401.818527006872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43.096688802222054</v>
      </c>
      <c r="J82" s="26">
        <f t="shared" si="9"/>
        <v>20401.818527006883</v>
      </c>
      <c r="K82" s="64"/>
      <c r="L82" s="155">
        <f t="shared" si="19"/>
        <v>43.096688802222054</v>
      </c>
      <c r="M82" s="26">
        <f t="shared" si="11"/>
        <v>20401.818527006883</v>
      </c>
      <c r="N82" s="26"/>
      <c r="O82" s="26">
        <f t="shared" si="16"/>
        <v>40.171092726836683</v>
      </c>
      <c r="P82" s="26">
        <f t="shared" si="12"/>
        <v>10401.818527006872</v>
      </c>
      <c r="Q82" s="26"/>
      <c r="R82" s="26">
        <f t="shared" si="20"/>
        <v>40.171092726836683</v>
      </c>
      <c r="S82" s="64">
        <f t="shared" si="14"/>
        <v>10401.818527006872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41.064506988016191</v>
      </c>
      <c r="J83" s="26">
        <f t="shared" si="9"/>
        <v>12777.641492853301</v>
      </c>
      <c r="K83" s="64"/>
      <c r="L83" s="155">
        <f>I83+10</f>
        <v>51.064506988016191</v>
      </c>
      <c r="M83" s="26">
        <f t="shared" si="11"/>
        <v>127776.41492853315</v>
      </c>
      <c r="N83" s="26"/>
      <c r="O83" s="26">
        <f>D51</f>
        <v>40.113908978776109</v>
      </c>
      <c r="P83" s="26">
        <f t="shared" si="12"/>
        <v>10265.755061343729</v>
      </c>
      <c r="Q83" s="26"/>
      <c r="R83" s="26">
        <f>O83+10</f>
        <v>50.113908978776109</v>
      </c>
      <c r="S83" s="64">
        <f t="shared" si="14"/>
        <v>102657.55061343721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41.064506988016191</v>
      </c>
      <c r="J84" s="65">
        <f t="shared" si="9"/>
        <v>12777.641492853301</v>
      </c>
      <c r="K84" s="66"/>
      <c r="L84" s="158">
        <f>I84+10</f>
        <v>51.064506988016191</v>
      </c>
      <c r="M84" s="65">
        <f t="shared" si="11"/>
        <v>127776.41492853315</v>
      </c>
      <c r="N84" s="65"/>
      <c r="O84" s="65">
        <f t="shared" si="16"/>
        <v>40.113908978776109</v>
      </c>
      <c r="P84" s="65">
        <f t="shared" si="12"/>
        <v>10265.755061343729</v>
      </c>
      <c r="Q84" s="65"/>
      <c r="R84" s="65">
        <f>O84+10</f>
        <v>50.113908978776109</v>
      </c>
      <c r="S84" s="66">
        <f t="shared" si="14"/>
        <v>102657.55061343721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42.440977272915461</v>
      </c>
      <c r="K85" s="67"/>
      <c r="L85" s="67" t="s">
        <v>134</v>
      </c>
      <c r="M85" s="67">
        <f>10*LOG10(SUM(M61:M84)/24)</f>
        <v>47.829546110874546</v>
      </c>
      <c r="N85" s="67"/>
      <c r="O85" s="67" t="s">
        <v>135</v>
      </c>
      <c r="P85" s="67">
        <f>10*LOG10(SUM(P61:P84)/24)</f>
        <v>40.149736959249907</v>
      </c>
      <c r="Q85" s="67"/>
      <c r="R85" s="67" t="s">
        <v>134</v>
      </c>
      <c r="S85" s="68">
        <f>10*LOG10(SUM(S61:S84)/24)</f>
        <v>46.531904902346525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11</v>
      </c>
      <c r="C89" s="22">
        <f>C2</f>
        <v>258893.51</v>
      </c>
      <c r="D89" s="23">
        <f>D2</f>
        <v>4256485.62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40.171092726836683</v>
      </c>
      <c r="J89" s="86">
        <f>D51</f>
        <v>40.113908978776109</v>
      </c>
      <c r="K89" s="86">
        <f>E51</f>
        <v>40.149736959249907</v>
      </c>
      <c r="L89" s="87">
        <f>F51</f>
        <v>46.531904902346525</v>
      </c>
      <c r="M89" s="89">
        <f>C52</f>
        <v>43.096688802222054</v>
      </c>
      <c r="N89" s="86">
        <f>D52</f>
        <v>41.064506988016191</v>
      </c>
      <c r="O89" s="86">
        <f>E52</f>
        <v>42.440977272915461</v>
      </c>
      <c r="P89" s="87">
        <f>F52</f>
        <v>47.829546110874546</v>
      </c>
      <c r="Q89" s="89">
        <f>C53</f>
        <v>3.0966888022220544</v>
      </c>
      <c r="R89" s="86">
        <f>D53</f>
        <v>7.0645069880161913</v>
      </c>
      <c r="S89" s="86">
        <f>E53</f>
        <v>3.8725062029440878</v>
      </c>
      <c r="T89" s="87">
        <f>F53</f>
        <v>5.8789741810617215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11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660.42367045699052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30.436753271084168</v>
      </c>
      <c r="K95" s="35">
        <f>4/60*100</f>
        <v>6.666666666666667</v>
      </c>
      <c r="L95" s="36">
        <f t="shared" ref="L95:L126" si="22">F95-J95+M95</f>
        <v>4.8023343555062539</v>
      </c>
      <c r="M95" s="110">
        <f>10*LOG(6.666667/100)</f>
        <v>-11.760912373409578</v>
      </c>
      <c r="N95" s="110">
        <f t="shared" ref="N95:N126" si="23">10^(L95/10)</f>
        <v>3.0215753965411039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666.42367045699052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34.175008284369831</v>
      </c>
      <c r="K96" s="27">
        <f t="shared" ref="K96:K159" si="26">4/60*100</f>
        <v>6.666666666666667</v>
      </c>
      <c r="L96" s="37">
        <f t="shared" si="22"/>
        <v>1.064079342220591</v>
      </c>
      <c r="M96" s="110">
        <f t="shared" ref="M96:M159" si="27">10*LOG(6.666667/100)</f>
        <v>-11.760912373409578</v>
      </c>
      <c r="N96" s="110">
        <f t="shared" si="23"/>
        <v>1.2776383352152447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672.42367045699052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34.252859858820329</v>
      </c>
      <c r="K97" s="27">
        <f t="shared" si="26"/>
        <v>6.666666666666667</v>
      </c>
      <c r="L97" s="37">
        <f t="shared" si="22"/>
        <v>0.98622776777009236</v>
      </c>
      <c r="M97" s="110">
        <f t="shared" si="27"/>
        <v>-11.760912373409578</v>
      </c>
      <c r="N97" s="110">
        <f t="shared" si="23"/>
        <v>1.2549394640911509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678.42367045699052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34.330019844215997</v>
      </c>
      <c r="K98" s="27">
        <f t="shared" si="26"/>
        <v>6.666666666666667</v>
      </c>
      <c r="L98" s="37">
        <f t="shared" si="22"/>
        <v>0.90906778237442509</v>
      </c>
      <c r="M98" s="110">
        <f t="shared" si="27"/>
        <v>-11.760912373409578</v>
      </c>
      <c r="N98" s="110">
        <f t="shared" si="23"/>
        <v>1.2328401743986945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684.42367045699052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34.406500419809355</v>
      </c>
      <c r="K99" s="27">
        <f t="shared" si="26"/>
        <v>6.666666666666667</v>
      </c>
      <c r="L99" s="37">
        <f t="shared" si="22"/>
        <v>0.83258720678106712</v>
      </c>
      <c r="M99" s="110">
        <f t="shared" si="27"/>
        <v>-11.760912373409578</v>
      </c>
      <c r="N99" s="110">
        <f t="shared" si="23"/>
        <v>1.2113195336473692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690.42367045699052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34.482313445934331</v>
      </c>
      <c r="K100" s="27">
        <f t="shared" si="26"/>
        <v>6.666666666666667</v>
      </c>
      <c r="L100" s="37">
        <f t="shared" si="22"/>
        <v>0.75677418065609103</v>
      </c>
      <c r="M100" s="110">
        <f t="shared" si="27"/>
        <v>-11.760912373409578</v>
      </c>
      <c r="N100" s="110">
        <f t="shared" si="23"/>
        <v>1.1903575149267824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696.42367045699052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34.557470475044667</v>
      </c>
      <c r="K101" s="27">
        <f t="shared" si="26"/>
        <v>6.666666666666667</v>
      </c>
      <c r="L101" s="37">
        <f t="shared" si="22"/>
        <v>0.68161715154575475</v>
      </c>
      <c r="M101" s="110">
        <f t="shared" si="27"/>
        <v>-11.760912373409578</v>
      </c>
      <c r="N101" s="110">
        <f t="shared" si="23"/>
        <v>1.1699349502976404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702.42367045699052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34.631982762278838</v>
      </c>
      <c r="K102" s="27">
        <f t="shared" si="26"/>
        <v>6.666666666666667</v>
      </c>
      <c r="L102" s="37">
        <f t="shared" si="22"/>
        <v>0.60710486431158373</v>
      </c>
      <c r="M102" s="110">
        <f t="shared" si="27"/>
        <v>-11.760912373409578</v>
      </c>
      <c r="N102" s="110">
        <f t="shared" si="23"/>
        <v>1.1500334869576359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708.42367045699052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34.70586127557565</v>
      </c>
      <c r="K103" s="27">
        <f t="shared" si="26"/>
        <v>6.666666666666667</v>
      </c>
      <c r="L103" s="37">
        <f t="shared" si="22"/>
        <v>0.53322635101477189</v>
      </c>
      <c r="M103" s="110">
        <f t="shared" si="27"/>
        <v>-11.760912373409578</v>
      </c>
      <c r="N103" s="110">
        <f t="shared" si="23"/>
        <v>1.1306355459950261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714.42367045699052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34.779116705363286</v>
      </c>
      <c r="K104" s="27">
        <f t="shared" si="26"/>
        <v>6.666666666666667</v>
      </c>
      <c r="L104" s="37">
        <f t="shared" si="22"/>
        <v>0.45997092122713568</v>
      </c>
      <c r="M104" s="110">
        <f t="shared" si="27"/>
        <v>-11.760912373409578</v>
      </c>
      <c r="N104" s="110">
        <f t="shared" si="23"/>
        <v>1.1117242835567678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720.42367045699052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34.85175947384311</v>
      </c>
      <c r="K105" s="27">
        <f t="shared" si="26"/>
        <v>6.666666666666667</v>
      </c>
      <c r="L105" s="37">
        <f t="shared" si="22"/>
        <v>0.3873281527473118</v>
      </c>
      <c r="M105" s="110">
        <f t="shared" si="27"/>
        <v>-11.760912373409578</v>
      </c>
      <c r="N105" s="110">
        <f t="shared" si="23"/>
        <v>1.0932835542710366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726.42367045699052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34.923799743888537</v>
      </c>
      <c r="K106" s="27">
        <f t="shared" si="26"/>
        <v>6.666666666666667</v>
      </c>
      <c r="L106" s="37">
        <f t="shared" si="22"/>
        <v>0.31528788270188457</v>
      </c>
      <c r="M106" s="110">
        <f t="shared" si="27"/>
        <v>-11.760912373409578</v>
      </c>
      <c r="N106" s="110">
        <f t="shared" si="23"/>
        <v>1.075297876775748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732.42367045699052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34.99524742757788</v>
      </c>
      <c r="K107" s="27">
        <f t="shared" si="26"/>
        <v>6.666666666666667</v>
      </c>
      <c r="L107" s="37">
        <f t="shared" si="22"/>
        <v>0.24384019901254206</v>
      </c>
      <c r="M107" s="110">
        <f t="shared" si="27"/>
        <v>-11.760912373409578</v>
      </c>
      <c r="N107" s="110">
        <f t="shared" si="23"/>
        <v>1.0577524012156592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738.42367045699052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35.066112194379038</v>
      </c>
      <c r="K108" s="27">
        <f t="shared" si="26"/>
        <v>6.666666666666667</v>
      </c>
      <c r="L108" s="37">
        <f t="shared" si="22"/>
        <v>0.17297543221138412</v>
      </c>
      <c r="M108" s="110">
        <f t="shared" si="27"/>
        <v>-11.760912373409578</v>
      </c>
      <c r="N108" s="110">
        <f t="shared" si="23"/>
        <v>1.0406328785806183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744.42367045699052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35.136403479003114</v>
      </c>
      <c r="K109" s="27">
        <f t="shared" si="26"/>
        <v>6.666666666666667</v>
      </c>
      <c r="L109" s="37">
        <f t="shared" si="22"/>
        <v>0.10268414758730771</v>
      </c>
      <c r="M109" s="110">
        <f t="shared" si="27"/>
        <v>-11.760912373409578</v>
      </c>
      <c r="N109" s="110">
        <f t="shared" si="23"/>
        <v>1.0239256317666887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750.42367045699052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35.206130488942669</v>
      </c>
      <c r="K110" s="27">
        <f t="shared" si="26"/>
        <v>6.666666666666667</v>
      </c>
      <c r="L110" s="37">
        <f t="shared" si="22"/>
        <v>3.2957137647752432E-2</v>
      </c>
      <c r="M110" s="110">
        <f t="shared" si="27"/>
        <v>-11.760912373409578</v>
      </c>
      <c r="N110" s="110">
        <f t="shared" si="23"/>
        <v>1.007617528250446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756.42367045699052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35.275302211709921</v>
      </c>
      <c r="K111" s="27">
        <f t="shared" si="26"/>
        <v>6.666666666666667</v>
      </c>
      <c r="L111" s="37">
        <f t="shared" si="22"/>
        <v>-3.6214585119498821E-2</v>
      </c>
      <c r="M111" s="110">
        <f t="shared" si="27"/>
        <v>-11.760912373409578</v>
      </c>
      <c r="N111" s="110">
        <f t="shared" si="23"/>
        <v>0.99169595427443191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762.42367045699052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35.343927421788933</v>
      </c>
      <c r="K112" s="27">
        <f t="shared" si="26"/>
        <v>6.666666666666667</v>
      </c>
      <c r="L112" s="37">
        <f t="shared" si="22"/>
        <v>-0.10483979519851161</v>
      </c>
      <c r="M112" s="110">
        <f t="shared" si="27"/>
        <v>-11.760912373409578</v>
      </c>
      <c r="N112" s="110">
        <f t="shared" si="23"/>
        <v>0.97614879044904945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768.42367045699052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35.412014687315306</v>
      </c>
      <c r="K113" s="27">
        <f t="shared" si="26"/>
        <v>6.666666666666667</v>
      </c>
      <c r="L113" s="37">
        <f t="shared" si="22"/>
        <v>-0.17292706072488429</v>
      </c>
      <c r="M113" s="110">
        <f t="shared" si="27"/>
        <v>-11.760912373409578</v>
      </c>
      <c r="N113" s="110">
        <f t="shared" si="23"/>
        <v>0.9609643886827568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774.42367045699052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35.479572376496129</v>
      </c>
      <c r="K114" s="27">
        <f t="shared" si="26"/>
        <v>6.666666666666667</v>
      </c>
      <c r="L114" s="37">
        <f t="shared" si="22"/>
        <v>-0.24048474990570767</v>
      </c>
      <c r="M114" s="110">
        <f t="shared" si="27"/>
        <v>-11.760912373409578</v>
      </c>
      <c r="N114" s="110">
        <f t="shared" si="23"/>
        <v>0.94613155035853369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780.42367045699052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35.54660866378218</v>
      </c>
      <c r="K115" s="27">
        <f t="shared" si="26"/>
        <v>6.666666666666667</v>
      </c>
      <c r="L115" s="37">
        <f t="shared" si="22"/>
        <v>-0.3075210371917585</v>
      </c>
      <c r="M115" s="110">
        <f t="shared" si="27"/>
        <v>-11.760912373409578</v>
      </c>
      <c r="N115" s="110">
        <f t="shared" si="23"/>
        <v>0.93163950568028475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786.42367045699052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35.613131535803717</v>
      </c>
      <c r="K116" s="27">
        <f t="shared" si="26"/>
        <v>6.666666666666667</v>
      </c>
      <c r="L116" s="37">
        <f t="shared" si="22"/>
        <v>-0.37404390921329522</v>
      </c>
      <c r="M116" s="110">
        <f t="shared" si="27"/>
        <v>-11.760912373409578</v>
      </c>
      <c r="N116" s="110">
        <f t="shared" si="23"/>
        <v>0.91747789411804759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792.42367045699052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35.679148797080764</v>
      </c>
      <c r="K117" s="27">
        <f t="shared" si="26"/>
        <v>6.666666666666667</v>
      </c>
      <c r="L117" s="37">
        <f t="shared" si="22"/>
        <v>-0.44006117049034188</v>
      </c>
      <c r="M117" s="110">
        <f t="shared" si="27"/>
        <v>-11.760912373409578</v>
      </c>
      <c r="N117" s="110">
        <f t="shared" si="23"/>
        <v>0.90363674588567833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798.42367045699052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35.74466807551795</v>
      </c>
      <c r="K118" s="27">
        <f t="shared" si="26"/>
        <v>6.666666666666667</v>
      </c>
      <c r="L118" s="37">
        <f t="shared" si="22"/>
        <v>-0.50558044892752818</v>
      </c>
      <c r="M118" s="110">
        <f t="shared" si="27"/>
        <v>-11.760912373409578</v>
      </c>
      <c r="N118" s="110">
        <f t="shared" si="23"/>
        <v>0.89010646438921004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804.42367045699052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35.809696827693692</v>
      </c>
      <c r="K119" s="27">
        <f t="shared" si="26"/>
        <v>6.666666666666667</v>
      </c>
      <c r="L119" s="37">
        <f t="shared" si="22"/>
        <v>-0.57060920110327018</v>
      </c>
      <c r="M119" s="110">
        <f t="shared" si="27"/>
        <v>-11.760912373409578</v>
      </c>
      <c r="N119" s="110">
        <f t="shared" si="23"/>
        <v>0.87687780958815642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810.42367045699052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35.874242343952872</v>
      </c>
      <c r="K120" s="27">
        <f t="shared" si="26"/>
        <v>6.666666666666667</v>
      </c>
      <c r="L120" s="37">
        <f t="shared" si="22"/>
        <v>-0.63515471736245033</v>
      </c>
      <c r="M120" s="110">
        <f t="shared" si="27"/>
        <v>-11.760912373409578</v>
      </c>
      <c r="N120" s="110">
        <f t="shared" si="23"/>
        <v>0.86394188221589496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816.42367045699052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35.938311753311602</v>
      </c>
      <c r="K121" s="27">
        <f t="shared" si="26"/>
        <v>6.666666666666667</v>
      </c>
      <c r="L121" s="37">
        <f t="shared" si="22"/>
        <v>-0.69922412672118028</v>
      </c>
      <c r="M121" s="110">
        <f t="shared" si="27"/>
        <v>-11.760912373409578</v>
      </c>
      <c r="N121" s="110">
        <f t="shared" si="23"/>
        <v>0.8512901088088316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822.42367045699052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36.001912028182531</v>
      </c>
      <c r="K122" s="27">
        <f t="shared" si="26"/>
        <v>6.666666666666667</v>
      </c>
      <c r="L122" s="37">
        <f t="shared" si="22"/>
        <v>-0.76282440159210907</v>
      </c>
      <c r="M122" s="110">
        <f t="shared" si="27"/>
        <v>-11.760912373409578</v>
      </c>
      <c r="N122" s="110">
        <f t="shared" si="23"/>
        <v>0.83891422749727362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828.42367045699052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36.065049988928294</v>
      </c>
      <c r="K123" s="27">
        <f t="shared" si="26"/>
        <v>6.666666666666667</v>
      </c>
      <c r="L123" s="37">
        <f t="shared" si="22"/>
        <v>-0.82596236233787224</v>
      </c>
      <c r="M123" s="110">
        <f t="shared" si="27"/>
        <v>-11.760912373409578</v>
      </c>
      <c r="N123" s="110">
        <f t="shared" si="23"/>
        <v>0.82680627451408395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834.42367045699052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36.127732308250749</v>
      </c>
      <c r="K124" s="27">
        <f t="shared" si="26"/>
        <v>6.666666666666667</v>
      </c>
      <c r="L124" s="37">
        <f t="shared" si="22"/>
        <v>-0.88864468166032751</v>
      </c>
      <c r="M124" s="110">
        <f t="shared" si="27"/>
        <v>-11.760912373409578</v>
      </c>
      <c r="N124" s="110">
        <f t="shared" si="23"/>
        <v>0.81495857137993788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840.42367045699052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36.18996551542287</v>
      </c>
      <c r="K125" s="27">
        <f t="shared" si="26"/>
        <v>6.666666666666667</v>
      </c>
      <c r="L125" s="37">
        <f t="shared" si="22"/>
        <v>-0.95087788883244784</v>
      </c>
      <c r="M125" s="110">
        <f t="shared" si="27"/>
        <v>-11.760912373409578</v>
      </c>
      <c r="N125" s="110">
        <f t="shared" si="23"/>
        <v>0.8033637127267107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846.42367045699052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36.25175600037025</v>
      </c>
      <c r="K126" s="27">
        <f t="shared" si="26"/>
        <v>6.666666666666667</v>
      </c>
      <c r="L126" s="37">
        <f t="shared" si="22"/>
        <v>-1.0126683737798281</v>
      </c>
      <c r="M126" s="110">
        <f t="shared" si="27"/>
        <v>-11.760912373409578</v>
      </c>
      <c r="N126" s="110">
        <f t="shared" si="23"/>
        <v>0.79201455472289617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852.42367045699052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36.313110017608302</v>
      </c>
      <c r="K127" s="27">
        <f t="shared" si="26"/>
        <v>6.666666666666667</v>
      </c>
      <c r="L127" s="37">
        <f t="shared" ref="L127:L158" si="28">F127-J127+M127</f>
        <v>-1.0740223910178806</v>
      </c>
      <c r="M127" s="110">
        <f t="shared" si="27"/>
        <v>-11.760912373409578</v>
      </c>
      <c r="N127" s="110">
        <f t="shared" ref="N127:N158" si="29">10^(L127/10)</f>
        <v>0.7809042040673273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858.42367045699052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36.374033690041458</v>
      </c>
      <c r="K128" s="27">
        <f t="shared" si="26"/>
        <v>6.666666666666667</v>
      </c>
      <c r="L128" s="37">
        <f t="shared" si="28"/>
        <v>-1.1349460634510358</v>
      </c>
      <c r="M128" s="110">
        <f t="shared" si="27"/>
        <v>-11.760912373409578</v>
      </c>
      <c r="N128" s="110">
        <f t="shared" si="29"/>
        <v>0.77002600751949246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864.42367045699052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36.434533012630048</v>
      </c>
      <c r="K129" s="27">
        <f t="shared" si="26"/>
        <v>6.666666666666667</v>
      </c>
      <c r="L129" s="37">
        <f t="shared" si="28"/>
        <v>-1.1954453860396264</v>
      </c>
      <c r="M129" s="110">
        <f t="shared" si="27"/>
        <v>-11.760912373409578</v>
      </c>
      <c r="N129" s="110">
        <f t="shared" si="29"/>
        <v>0.75937354193676798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870.42367045699052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36.494613855930361</v>
      </c>
      <c r="K130" s="27">
        <f t="shared" si="26"/>
        <v>6.666666666666667</v>
      </c>
      <c r="L130" s="37">
        <f t="shared" si="28"/>
        <v>-1.2555262293399387</v>
      </c>
      <c r="M130" s="110">
        <f t="shared" si="27"/>
        <v>-11.760912373409578</v>
      </c>
      <c r="N130" s="110">
        <f t="shared" si="29"/>
        <v>0.74894060479071489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876.42367045699052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36.554281969513049</v>
      </c>
      <c r="K131" s="27">
        <f t="shared" si="26"/>
        <v>6.666666666666667</v>
      </c>
      <c r="L131" s="37">
        <f t="shared" si="28"/>
        <v>-1.3151943429226272</v>
      </c>
      <c r="M131" s="110">
        <f t="shared" si="27"/>
        <v>-11.760912373409578</v>
      </c>
      <c r="N131" s="110">
        <f t="shared" si="29"/>
        <v>0.73872120513629502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882.42367045699052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36.61354298526502</v>
      </c>
      <c r="K132" s="27">
        <f t="shared" si="26"/>
        <v>6.666666666666667</v>
      </c>
      <c r="L132" s="37">
        <f t="shared" si="28"/>
        <v>-1.3744553586745987</v>
      </c>
      <c r="M132" s="110">
        <f t="shared" si="27"/>
        <v>-11.760912373409578</v>
      </c>
      <c r="N132" s="110">
        <f t="shared" si="29"/>
        <v>0.72870955500943302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888.42367045699052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36.672402420579346</v>
      </c>
      <c r="K133" s="27">
        <f t="shared" si="26"/>
        <v>6.666666666666667</v>
      </c>
      <c r="L133" s="37">
        <f t="shared" si="28"/>
        <v>-1.4333147939889237</v>
      </c>
      <c r="M133" s="110">
        <f t="shared" si="27"/>
        <v>-11.760912373409578</v>
      </c>
      <c r="N133" s="110">
        <f t="shared" si="29"/>
        <v>0.71890006122989347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894.42367045699052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36.730865681437912</v>
      </c>
      <c r="K134" s="27">
        <f t="shared" si="26"/>
        <v>6.666666666666667</v>
      </c>
      <c r="L134" s="37">
        <f t="shared" si="28"/>
        <v>-1.4917780548474902</v>
      </c>
      <c r="M134" s="110">
        <f t="shared" si="27"/>
        <v>-11.760912373409578</v>
      </c>
      <c r="N134" s="110">
        <f t="shared" si="29"/>
        <v>0.70928731758775843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900.42367045699052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36.788938065390923</v>
      </c>
      <c r="K135" s="27">
        <f t="shared" si="26"/>
        <v>6.666666666666667</v>
      </c>
      <c r="L135" s="37">
        <f t="shared" si="28"/>
        <v>-1.549850438800501</v>
      </c>
      <c r="M135" s="110">
        <f t="shared" si="27"/>
        <v>-11.760912373409578</v>
      </c>
      <c r="N135" s="110">
        <f t="shared" si="29"/>
        <v>0.69986609739316141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906.42367045699052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36.846624764437536</v>
      </c>
      <c r="K136" s="27">
        <f t="shared" si="26"/>
        <v>6.666666666666667</v>
      </c>
      <c r="L136" s="37">
        <f t="shared" si="28"/>
        <v>-1.6075371378471139</v>
      </c>
      <c r="M136" s="110">
        <f t="shared" si="27"/>
        <v>-11.760912373409578</v>
      </c>
      <c r="N136" s="110">
        <f t="shared" si="29"/>
        <v>0.69063134637007306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912.42367045699052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36.903930867811439</v>
      </c>
      <c r="K137" s="27">
        <f t="shared" si="26"/>
        <v>6.666666666666667</v>
      </c>
      <c r="L137" s="37">
        <f t="shared" si="28"/>
        <v>-1.6648432412210177</v>
      </c>
      <c r="M137" s="110">
        <f t="shared" si="27"/>
        <v>-11.760912373409578</v>
      </c>
      <c r="N137" s="110">
        <f t="shared" si="29"/>
        <v>0.68157817587612002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918.42367045699052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36.960861364675132</v>
      </c>
      <c r="K138" s="27">
        <f t="shared" si="26"/>
        <v>6.666666666666667</v>
      </c>
      <c r="L138" s="37">
        <f t="shared" si="28"/>
        <v>-1.7217737380847105</v>
      </c>
      <c r="M138" s="110">
        <f t="shared" si="27"/>
        <v>-11.760912373409578</v>
      </c>
      <c r="N138" s="110">
        <f t="shared" si="29"/>
        <v>0.67270185643144587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924.42367045699052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37.017421146726505</v>
      </c>
      <c r="K139" s="27">
        <f t="shared" si="26"/>
        <v>6.666666666666667</v>
      </c>
      <c r="L139" s="37">
        <f t="shared" si="28"/>
        <v>-1.7783335201360835</v>
      </c>
      <c r="M139" s="110">
        <f t="shared" si="27"/>
        <v>-11.760912373409578</v>
      </c>
      <c r="N139" s="110">
        <f t="shared" si="29"/>
        <v>0.66399781154061843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930.42367045699052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37.073615010721049</v>
      </c>
      <c r="K140" s="27">
        <f t="shared" si="26"/>
        <v>6.666666666666667</v>
      </c>
      <c r="L140" s="37">
        <f t="shared" si="28"/>
        <v>-1.8345273841306273</v>
      </c>
      <c r="M140" s="110">
        <f t="shared" si="27"/>
        <v>-11.760912373409578</v>
      </c>
      <c r="N140" s="110">
        <f t="shared" si="29"/>
        <v>0.6554616117925236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936.42367045699052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37.129447660913101</v>
      </c>
      <c r="K141" s="27">
        <f t="shared" si="26"/>
        <v>6.666666666666667</v>
      </c>
      <c r="L141" s="37">
        <f t="shared" si="28"/>
        <v>-1.8903600343226792</v>
      </c>
      <c r="M141" s="110">
        <f t="shared" si="27"/>
        <v>-11.760912373409578</v>
      </c>
      <c r="N141" s="110">
        <f t="shared" si="29"/>
        <v>0.64708896922402026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942.42367045699052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37.18492371141901</v>
      </c>
      <c r="K142" s="27">
        <f t="shared" si="26"/>
        <v>6.666666666666667</v>
      </c>
      <c r="L142" s="37">
        <f t="shared" si="28"/>
        <v>-1.9458360848285885</v>
      </c>
      <c r="M142" s="110">
        <f t="shared" si="27"/>
        <v>-11.760912373409578</v>
      </c>
      <c r="N142" s="110">
        <f t="shared" si="29"/>
        <v>0.63887573193399827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948.42367045699052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37.240047688505392</v>
      </c>
      <c r="K143" s="27">
        <f t="shared" si="26"/>
        <v>6.666666666666667</v>
      </c>
      <c r="L143" s="37">
        <f t="shared" si="28"/>
        <v>-2.0009600619149701</v>
      </c>
      <c r="M143" s="110">
        <f t="shared" si="27"/>
        <v>-11.760912373409578</v>
      </c>
      <c r="N143" s="110">
        <f t="shared" si="29"/>
        <v>0.63081787893517738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954.42367045699052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37.294824032805195</v>
      </c>
      <c r="K144" s="27">
        <f t="shared" si="26"/>
        <v>6.666666666666667</v>
      </c>
      <c r="L144" s="37">
        <f t="shared" si="28"/>
        <v>-2.0557364062147734</v>
      </c>
      <c r="M144" s="110">
        <f t="shared" si="27"/>
        <v>-11.760912373409578</v>
      </c>
      <c r="N144" s="110">
        <f t="shared" si="29"/>
        <v>0.62291151523174393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960.42367045699052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37.349257101464374</v>
      </c>
      <c r="K145" s="27">
        <f t="shared" si="26"/>
        <v>6.666666666666667</v>
      </c>
      <c r="L145" s="37">
        <f t="shared" si="28"/>
        <v>-2.1101694748739526</v>
      </c>
      <c r="M145" s="110">
        <f t="shared" si="27"/>
        <v>-11.760912373409578</v>
      </c>
      <c r="N145" s="110">
        <f t="shared" si="29"/>
        <v>0.6151528671115658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966.42367045699052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37.403351170221626</v>
      </c>
      <c r="K146" s="27">
        <f t="shared" si="26"/>
        <v>6.666666666666667</v>
      </c>
      <c r="L146" s="37">
        <f t="shared" si="28"/>
        <v>-2.1642635436312041</v>
      </c>
      <c r="M146" s="110">
        <f t="shared" si="27"/>
        <v>-11.760912373409578</v>
      </c>
      <c r="N146" s="110">
        <f t="shared" si="29"/>
        <v>0.60753827764237545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972.42367045699052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37.457110435423871</v>
      </c>
      <c r="K147" s="27">
        <f t="shared" si="26"/>
        <v>6.666666666666667</v>
      </c>
      <c r="L147" s="37">
        <f t="shared" si="28"/>
        <v>-2.2180228088334495</v>
      </c>
      <c r="M147" s="110">
        <f t="shared" si="27"/>
        <v>-11.760912373409578</v>
      </c>
      <c r="N147" s="110">
        <f t="shared" si="29"/>
        <v>0.60006420236186109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978.42367045699052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37.51053901597966</v>
      </c>
      <c r="K148" s="27">
        <f t="shared" si="26"/>
        <v>6.666666666666667</v>
      </c>
      <c r="L148" s="37">
        <f t="shared" si="28"/>
        <v>-2.2714513893892381</v>
      </c>
      <c r="M148" s="110">
        <f t="shared" si="27"/>
        <v>-11.760912373409578</v>
      </c>
      <c r="N148" s="110">
        <f t="shared" si="29"/>
        <v>0.59272720515220756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984.42367045699052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37.563640955252922</v>
      </c>
      <c r="K149" s="27">
        <f t="shared" si="26"/>
        <v>6.666666666666667</v>
      </c>
      <c r="L149" s="37">
        <f t="shared" si="28"/>
        <v>-2.3245533286624998</v>
      </c>
      <c r="M149" s="110">
        <f t="shared" si="27"/>
        <v>-11.760912373409578</v>
      </c>
      <c r="N149" s="110">
        <f t="shared" si="29"/>
        <v>0.58552395429009962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990.42367045699052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37.616420222899137</v>
      </c>
      <c r="K150" s="27">
        <f t="shared" si="26"/>
        <v>6.666666666666667</v>
      </c>
      <c r="L150" s="37">
        <f t="shared" si="28"/>
        <v>-2.3773325963087153</v>
      </c>
      <c r="M150" s="110">
        <f t="shared" si="27"/>
        <v>-11.760912373409578</v>
      </c>
      <c r="N150" s="110">
        <f t="shared" si="29"/>
        <v>0.57845121866372717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996.42367045699052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37.6688807166461</v>
      </c>
      <c r="K151" s="27">
        <f t="shared" si="26"/>
        <v>6.666666666666667</v>
      </c>
      <c r="L151" s="37">
        <f t="shared" si="28"/>
        <v>-2.4297930900556786</v>
      </c>
      <c r="M151" s="110">
        <f t="shared" si="27"/>
        <v>-11.760912373409578</v>
      </c>
      <c r="N151" s="110">
        <f t="shared" si="29"/>
        <v>0.57150586414875593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1002.4236704569905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37.721026264021212</v>
      </c>
      <c r="K152" s="27">
        <f t="shared" si="26"/>
        <v>6.666666666666667</v>
      </c>
      <c r="L152" s="37">
        <f t="shared" si="28"/>
        <v>-2.4819386374307904</v>
      </c>
      <c r="M152" s="110">
        <f t="shared" si="27"/>
        <v>-11.760912373409578</v>
      </c>
      <c r="N152" s="110">
        <f t="shared" si="29"/>
        <v>0.5646848501356867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752.42367045699052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35.229248990813915</v>
      </c>
      <c r="K153" s="27">
        <f t="shared" si="26"/>
        <v>6.666666666666667</v>
      </c>
      <c r="L153" s="37">
        <f t="shared" si="28"/>
        <v>9.8386357765072319E-3</v>
      </c>
      <c r="M153" s="110">
        <f t="shared" si="27"/>
        <v>-11.760912373409578</v>
      </c>
      <c r="N153" s="110">
        <f t="shared" si="29"/>
        <v>1.0022679976319515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752.61911502991939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35.231504886814648</v>
      </c>
      <c r="K154" s="27">
        <f t="shared" si="26"/>
        <v>6.666666666666667</v>
      </c>
      <c r="L154" s="37">
        <f t="shared" si="28"/>
        <v>7.5827397757741721E-3</v>
      </c>
      <c r="M154" s="110">
        <f t="shared" si="27"/>
        <v>-11.760912373409578</v>
      </c>
      <c r="N154" s="110">
        <f t="shared" si="29"/>
        <v>1.0017475154858295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753.20297849493613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35.23824057477777</v>
      </c>
      <c r="K155" s="27">
        <f t="shared" si="26"/>
        <v>6.666666666666667</v>
      </c>
      <c r="L155" s="37">
        <f t="shared" si="28"/>
        <v>8.4705181265221086E-4</v>
      </c>
      <c r="M155" s="110">
        <f t="shared" si="27"/>
        <v>-11.760912373409578</v>
      </c>
      <c r="N155" s="110">
        <f t="shared" si="29"/>
        <v>1.0001950599093912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754.16800361905428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35.249362061088277</v>
      </c>
      <c r="K156" s="27">
        <f t="shared" si="26"/>
        <v>6.666666666666667</v>
      </c>
      <c r="L156" s="37">
        <f t="shared" si="28"/>
        <v>-1.0274434497855367E-2</v>
      </c>
      <c r="M156" s="110">
        <f t="shared" si="27"/>
        <v>-11.760912373409578</v>
      </c>
      <c r="N156" s="110">
        <f t="shared" si="29"/>
        <v>0.9976370202710737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755.5025850490282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35.264719093437556</v>
      </c>
      <c r="K157" s="27">
        <f t="shared" si="26"/>
        <v>6.666666666666667</v>
      </c>
      <c r="L157" s="37">
        <f t="shared" si="28"/>
        <v>-2.5631466847134021E-2</v>
      </c>
      <c r="M157" s="110">
        <f t="shared" si="27"/>
        <v>-11.760912373409578</v>
      </c>
      <c r="N157" s="110">
        <f t="shared" si="29"/>
        <v>0.99411551843632551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757.19143368421408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35.28411384052297</v>
      </c>
      <c r="K158" s="27">
        <f t="shared" si="26"/>
        <v>6.666666666666667</v>
      </c>
      <c r="L158" s="37">
        <f t="shared" si="28"/>
        <v>-4.5026213932548131E-2</v>
      </c>
      <c r="M158" s="110">
        <f t="shared" si="27"/>
        <v>-11.760912373409578</v>
      </c>
      <c r="N158" s="110">
        <f t="shared" si="29"/>
        <v>0.98968589012581443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759.21638273881831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35.307311418740412</v>
      </c>
      <c r="K159" s="27">
        <f t="shared" si="26"/>
        <v>6.666666666666667</v>
      </c>
      <c r="L159" s="37">
        <f t="shared" ref="L159:L190" si="31">F159-J159+M159</f>
        <v>-6.8223792149989748E-2</v>
      </c>
      <c r="M159" s="110">
        <f t="shared" si="27"/>
        <v>-11.760912373409578</v>
      </c>
      <c r="N159" s="110">
        <f t="shared" ref="N159:N190" si="32">10^(L159/10)</f>
        <v>0.9844136357926051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761.5572454951548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35.334051087603612</v>
      </c>
      <c r="K160" s="27">
        <f t="shared" ref="K160:K223" si="35">4/60*100</f>
        <v>6.666666666666667</v>
      </c>
      <c r="L160" s="37">
        <f t="shared" si="31"/>
        <v>-9.4963461013190198E-2</v>
      </c>
      <c r="M160" s="110">
        <f t="shared" ref="M160:M223" si="36">10*LOG(6.666667/100)</f>
        <v>-11.760912373409578</v>
      </c>
      <c r="N160" s="110">
        <f t="shared" si="32"/>
        <v>0.97837118619046715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764.19264462557328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35.364057065532521</v>
      </c>
      <c r="K161" s="27">
        <f t="shared" si="35"/>
        <v>6.666666666666667</v>
      </c>
      <c r="L161" s="37">
        <f t="shared" si="31"/>
        <v>-0.12496943894209878</v>
      </c>
      <c r="M161" s="110">
        <f t="shared" si="36"/>
        <v>-11.760912373409578</v>
      </c>
      <c r="N161" s="110">
        <f t="shared" si="32"/>
        <v>0.97163478889229249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767.10075328174719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35.397048184341045</v>
      </c>
      <c r="K162" s="27">
        <f t="shared" si="35"/>
        <v>6.666666666666667</v>
      </c>
      <c r="L162" s="37">
        <f t="shared" si="31"/>
        <v>-0.15796055775062356</v>
      </c>
      <c r="M162" s="110">
        <f t="shared" si="36"/>
        <v>-11.760912373409578</v>
      </c>
      <c r="N162" s="110">
        <f t="shared" si="32"/>
        <v>0.96428174299418024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770.25991219895832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35.432745916101865</v>
      </c>
      <c r="K163" s="27">
        <f t="shared" si="35"/>
        <v>6.666666666666667</v>
      </c>
      <c r="L163" s="37">
        <f t="shared" si="31"/>
        <v>-0.19365828951144337</v>
      </c>
      <c r="M163" s="110">
        <f t="shared" si="36"/>
        <v>-11.760912373409578</v>
      </c>
      <c r="N163" s="110">
        <f t="shared" si="32"/>
        <v>0.956388116174129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773.64910929473581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35.470880597372201</v>
      </c>
      <c r="K164" s="27">
        <f t="shared" si="35"/>
        <v>6.666666666666667</v>
      </c>
      <c r="L164" s="37">
        <f t="shared" si="31"/>
        <v>-0.23179297078177896</v>
      </c>
      <c r="M164" s="110">
        <f t="shared" si="36"/>
        <v>-11.760912373409578</v>
      </c>
      <c r="N164" s="110">
        <f t="shared" si="32"/>
        <v>0.94802699260703949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777.24832538907242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35.511195900246861</v>
      </c>
      <c r="K165" s="27">
        <f t="shared" si="35"/>
        <v>6.666666666666667</v>
      </c>
      <c r="L165" s="37">
        <f t="shared" si="31"/>
        <v>-0.27210827365643908</v>
      </c>
      <c r="M165" s="110">
        <f t="shared" si="36"/>
        <v>-11.760912373409578</v>
      </c>
      <c r="N165" s="110">
        <f t="shared" si="32"/>
        <v>0.93926723452013638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781.03876072350738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35.553451744143345</v>
      </c>
      <c r="K166" s="27">
        <f t="shared" si="35"/>
        <v>6.666666666666667</v>
      </c>
      <c r="L166" s="37">
        <f t="shared" si="31"/>
        <v>-0.31436411755292326</v>
      </c>
      <c r="M166" s="110">
        <f t="shared" si="36"/>
        <v>-11.760912373409578</v>
      </c>
      <c r="N166" s="110">
        <f t="shared" si="32"/>
        <v>0.93017269820016824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785.00296247617007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35.597425914131186</v>
      </c>
      <c r="K167" s="27">
        <f t="shared" si="35"/>
        <v>6.666666666666667</v>
      </c>
      <c r="L167" s="37">
        <f t="shared" si="31"/>
        <v>-0.35833828754076436</v>
      </c>
      <c r="M167" s="110">
        <f t="shared" si="36"/>
        <v>-11.760912373409578</v>
      </c>
      <c r="N167" s="110">
        <f t="shared" si="32"/>
        <v>0.9208018247147286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789.12487480255982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35.642914668661341</v>
      </c>
      <c r="K168" s="27">
        <f t="shared" si="35"/>
        <v>6.666666666666667</v>
      </c>
      <c r="L168" s="37">
        <f t="shared" si="31"/>
        <v>-0.40382704207091891</v>
      </c>
      <c r="M168" s="110">
        <f t="shared" si="36"/>
        <v>-11.760912373409578</v>
      </c>
      <c r="N168" s="110">
        <f t="shared" si="32"/>
        <v>0.91120752119167847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793.38983156574784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35.689732601280802</v>
      </c>
      <c r="K169" s="27">
        <f t="shared" si="35"/>
        <v>6.666666666666667</v>
      </c>
      <c r="L169" s="37">
        <f t="shared" si="31"/>
        <v>-0.45064497469038045</v>
      </c>
      <c r="M169" s="110">
        <f t="shared" si="36"/>
        <v>-11.760912373409578</v>
      </c>
      <c r="N169" s="110">
        <f t="shared" si="32"/>
        <v>0.90143725439701639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797.78450912653273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35.737711984019349</v>
      </c>
      <c r="K170" s="27">
        <f t="shared" si="35"/>
        <v>6.666666666666667</v>
      </c>
      <c r="L170" s="37">
        <f t="shared" si="31"/>
        <v>-0.49862435742892686</v>
      </c>
      <c r="M170" s="110">
        <f t="shared" si="36"/>
        <v>-11.760912373409578</v>
      </c>
      <c r="N170" s="110">
        <f t="shared" si="32"/>
        <v>0.89153328962109168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802.29685326473611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35.786701776682555</v>
      </c>
      <c r="K171" s="27">
        <f t="shared" si="35"/>
        <v>6.666666666666667</v>
      </c>
      <c r="L171" s="37">
        <f t="shared" si="31"/>
        <v>-0.54761415009213366</v>
      </c>
      <c r="M171" s="110">
        <f t="shared" si="36"/>
        <v>-11.760912373409578</v>
      </c>
      <c r="N171" s="110">
        <f t="shared" si="32"/>
        <v>0.88153302096738451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806.91599107483046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35.836566443839359</v>
      </c>
      <c r="K172" s="27">
        <f t="shared" si="35"/>
        <v>6.666666666666667</v>
      </c>
      <c r="L172" s="37">
        <f t="shared" si="31"/>
        <v>-0.59747881724893759</v>
      </c>
      <c r="M172" s="110">
        <f t="shared" si="36"/>
        <v>-11.760912373409578</v>
      </c>
      <c r="N172" s="110">
        <f t="shared" si="32"/>
        <v>0.87146935182243801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811.63213582847698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35.887184683852084</v>
      </c>
      <c r="K173" s="27">
        <f t="shared" si="35"/>
        <v>6.666666666666667</v>
      </c>
      <c r="L173" s="37">
        <f t="shared" si="31"/>
        <v>-0.648097057261662</v>
      </c>
      <c r="M173" s="110">
        <f t="shared" si="36"/>
        <v>-11.760912373409578</v>
      </c>
      <c r="N173" s="110">
        <f t="shared" si="32"/>
        <v>0.86137109541179291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816.43649044304163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35.938448143416124</v>
      </c>
      <c r="K174" s="27">
        <f t="shared" si="35"/>
        <v>6.666666666666667</v>
      </c>
      <c r="L174" s="37">
        <f t="shared" si="31"/>
        <v>-0.69936051682570266</v>
      </c>
      <c r="M174" s="110">
        <f t="shared" si="36"/>
        <v>-11.760912373409578</v>
      </c>
      <c r="N174" s="110">
        <f t="shared" si="32"/>
        <v>0.8512633744779573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821.32115334594062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35.990260166837551</v>
      </c>
      <c r="K175" s="27">
        <f t="shared" si="35"/>
        <v>6.666666666666667</v>
      </c>
      <c r="L175" s="37">
        <f t="shared" si="31"/>
        <v>-0.75117254024712921</v>
      </c>
      <c r="M175" s="110">
        <f t="shared" si="36"/>
        <v>-11.760912373409578</v>
      </c>
      <c r="N175" s="110">
        <f t="shared" si="32"/>
        <v>0.84116800624750243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826.27902912833406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36.042534610994352</v>
      </c>
      <c r="K176" s="27">
        <f t="shared" si="35"/>
        <v>6.666666666666667</v>
      </c>
      <c r="L176" s="37">
        <f t="shared" si="31"/>
        <v>-0.80344698440393003</v>
      </c>
      <c r="M176" s="110">
        <f t="shared" si="36"/>
        <v>-11.760912373409578</v>
      </c>
      <c r="N176" s="110">
        <f t="shared" si="32"/>
        <v>0.83110386420278637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831.30374536334114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36.095194743611032</v>
      </c>
      <c r="K177" s="27">
        <f t="shared" si="35"/>
        <v>6.666666666666667</v>
      </c>
      <c r="L177" s="37">
        <f t="shared" si="31"/>
        <v>-0.85610711702060982</v>
      </c>
      <c r="M177" s="110">
        <f t="shared" si="36"/>
        <v>-11.760912373409578</v>
      </c>
      <c r="N177" s="110">
        <f t="shared" si="32"/>
        <v>0.82108721204318003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836.38957624558361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36.148172233098407</v>
      </c>
      <c r="K178" s="27">
        <f t="shared" si="35"/>
        <v>6.666666666666667</v>
      </c>
      <c r="L178" s="37">
        <f t="shared" si="31"/>
        <v>-0.90908460650798517</v>
      </c>
      <c r="M178" s="110">
        <f t="shared" si="36"/>
        <v>-11.760912373409578</v>
      </c>
      <c r="N178" s="110">
        <f t="shared" si="32"/>
        <v>0.81113200792254181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841.53137321973884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36.201406231839407</v>
      </c>
      <c r="K179" s="27">
        <f t="shared" si="35"/>
        <v>6.666666666666667</v>
      </c>
      <c r="L179" s="37">
        <f t="shared" si="31"/>
        <v>-0.96231860524898494</v>
      </c>
      <c r="M179" s="110">
        <f t="shared" si="36"/>
        <v>-11.760912373409578</v>
      </c>
      <c r="N179" s="110">
        <f t="shared" si="32"/>
        <v>0.8012501788642945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846.72450244654442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36.254842550655901</v>
      </c>
      <c r="K180" s="27">
        <f t="shared" si="35"/>
        <v>6.666666666666667</v>
      </c>
      <c r="L180" s="37">
        <f t="shared" si="31"/>
        <v>-1.0157549240654795</v>
      </c>
      <c r="M180" s="110">
        <f t="shared" si="36"/>
        <v>-11.760912373409578</v>
      </c>
      <c r="N180" s="110">
        <f t="shared" si="32"/>
        <v>0.79145186641664056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851.96478875799653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36.308432919650798</v>
      </c>
      <c r="K181" s="27">
        <f t="shared" si="35"/>
        <v>6.666666666666667</v>
      </c>
      <c r="L181" s="37">
        <f t="shared" si="31"/>
        <v>-1.0693452930603762</v>
      </c>
      <c r="M181" s="110">
        <f t="shared" si="36"/>
        <v>-11.760912373409578</v>
      </c>
      <c r="N181" s="110">
        <f t="shared" si="32"/>
        <v>0.78174564530327995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857.24846564296297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36.362134329203833</v>
      </c>
      <c r="K182" s="27">
        <f t="shared" si="35"/>
        <v>6.666666666666667</v>
      </c>
      <c r="L182" s="37">
        <f t="shared" si="31"/>
        <v>-1.1230467026134114</v>
      </c>
      <c r="M182" s="110">
        <f t="shared" si="36"/>
        <v>-11.760912373409578</v>
      </c>
      <c r="N182" s="110">
        <f t="shared" si="32"/>
        <v>0.77213871719170846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862.57213075288291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36.415908444254214</v>
      </c>
      <c r="K183" s="27">
        <f t="shared" si="35"/>
        <v>6.666666666666667</v>
      </c>
      <c r="L183" s="37">
        <f t="shared" si="31"/>
        <v>-1.176820817663792</v>
      </c>
      <c r="M183" s="110">
        <f t="shared" si="36"/>
        <v>-11.760912373409578</v>
      </c>
      <c r="N183" s="110">
        <f t="shared" si="32"/>
        <v>0.76263708184678369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867.93270640482581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36.469721084866585</v>
      </c>
      <c r="K184" s="27">
        <f t="shared" si="35"/>
        <v>6.666666666666667</v>
      </c>
      <c r="L184" s="37">
        <f t="shared" si="31"/>
        <v>-1.2306334582761629</v>
      </c>
      <c r="M184" s="110">
        <f t="shared" si="36"/>
        <v>-11.760912373409578</v>
      </c>
      <c r="N184" s="110">
        <f t="shared" si="32"/>
        <v>0.75324568793862623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873.32740457173077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36.523541766264522</v>
      </c>
      <c r="K185" s="27">
        <f t="shared" si="35"/>
        <v>6.666666666666667</v>
      </c>
      <c r="L185" s="37">
        <f t="shared" si="31"/>
        <v>-1.2844541396741</v>
      </c>
      <c r="M185" s="110">
        <f t="shared" si="36"/>
        <v>-11.760912373409578</v>
      </c>
      <c r="N185" s="110">
        <f t="shared" si="32"/>
        <v>0.74396856568514813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878.75369587722446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36.577343291896646</v>
      </c>
      <c r="K186" s="27">
        <f t="shared" si="35"/>
        <v>6.666666666666667</v>
      </c>
      <c r="L186" s="37">
        <f t="shared" si="31"/>
        <v>-1.3382556653062245</v>
      </c>
      <c r="M186" s="110">
        <f t="shared" si="36"/>
        <v>-11.760912373409578</v>
      </c>
      <c r="N186" s="110">
        <f t="shared" si="32"/>
        <v>0.73480894336861813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884.20928214818036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36.631101393586107</v>
      </c>
      <c r="K187" s="27">
        <f t="shared" si="35"/>
        <v>6.666666666666667</v>
      </c>
      <c r="L187" s="37">
        <f t="shared" si="31"/>
        <v>-1.3920137669956851</v>
      </c>
      <c r="M187" s="110">
        <f t="shared" si="36"/>
        <v>-11.760912373409578</v>
      </c>
      <c r="N187" s="110">
        <f t="shared" si="32"/>
        <v>0.72576934959823769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889.69207211757703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36.684794413345081</v>
      </c>
      <c r="K188" s="27">
        <f t="shared" si="35"/>
        <v>6.666666666666667</v>
      </c>
      <c r="L188" s="37">
        <f t="shared" si="31"/>
        <v>-1.4457067867546591</v>
      </c>
      <c r="M188" s="110">
        <f t="shared" si="36"/>
        <v>-11.760912373409578</v>
      </c>
      <c r="N188" s="110">
        <f t="shared" si="32"/>
        <v>0.71685170301375079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895.20015991025753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36.738403021972815</v>
      </c>
      <c r="K189" s="27">
        <f t="shared" si="35"/>
        <v>6.666666666666667</v>
      </c>
      <c r="L189" s="37">
        <f t="shared" si="31"/>
        <v>-1.4993153953823928</v>
      </c>
      <c r="M189" s="110">
        <f t="shared" si="36"/>
        <v>-11.760912373409578</v>
      </c>
      <c r="N189" s="110">
        <f t="shared" si="32"/>
        <v>0.70805739094958675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900.73180598302724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36.791909970075267</v>
      </c>
      <c r="K190" s="27">
        <f t="shared" si="35"/>
        <v>6.666666666666667</v>
      </c>
      <c r="L190" s="37">
        <f t="shared" si="31"/>
        <v>-1.5528223434848449</v>
      </c>
      <c r="M190" s="110">
        <f t="shared" si="36"/>
        <v>-11.760912373409578</v>
      </c>
      <c r="N190" s="110">
        <f t="shared" si="32"/>
        <v>0.69938733841147294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906.28542022705949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36.845299867631844</v>
      </c>
      <c r="K191" s="27">
        <f t="shared" si="35"/>
        <v>6.666666666666667</v>
      </c>
      <c r="L191" s="37">
        <f t="shared" ref="L191:L222" si="37">F191-J191+M191</f>
        <v>-1.6062122410414226</v>
      </c>
      <c r="M191" s="110">
        <f t="shared" si="36"/>
        <v>-11.760912373409578</v>
      </c>
      <c r="N191" s="110">
        <f t="shared" ref="N191:N222" si="38">10^(L191/10)</f>
        <v>0.69084206856165775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911.85954697424495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36.898558988683533</v>
      </c>
      <c r="K192" s="27">
        <f t="shared" si="35"/>
        <v>6.666666666666667</v>
      </c>
      <c r="L192" s="37">
        <f t="shared" si="37"/>
        <v>-1.659471362093111</v>
      </c>
      <c r="M192" s="110">
        <f t="shared" si="36"/>
        <v>-11.760912373409578</v>
      </c>
      <c r="N192" s="110">
        <f t="shared" si="38"/>
        <v>0.68242175576653674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917.45285167966802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36.951675098123211</v>
      </c>
      <c r="K193" s="27">
        <f t="shared" si="35"/>
        <v>6.666666666666667</v>
      </c>
      <c r="L193" s="37">
        <f t="shared" si="37"/>
        <v>-1.7125874715327889</v>
      </c>
      <c r="M193" s="110">
        <f t="shared" si="36"/>
        <v>-11.760912373409578</v>
      </c>
      <c r="N193" s="110">
        <f t="shared" si="38"/>
        <v>0.67412627213222065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923.06410907983468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37.00463729793394</v>
      </c>
      <c r="K194" s="27">
        <f t="shared" si="35"/>
        <v>6.666666666666667</v>
      </c>
      <c r="L194" s="37">
        <f t="shared" si="37"/>
        <v>-1.7655496713435177</v>
      </c>
      <c r="M194" s="110">
        <f t="shared" si="36"/>
        <v>-11.760912373409578</v>
      </c>
      <c r="N194" s="110">
        <f t="shared" si="38"/>
        <v>0.66595522833902299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928.69219265070592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37.05743589054569</v>
      </c>
      <c r="K195" s="27">
        <f t="shared" si="35"/>
        <v>6.666666666666667</v>
      </c>
      <c r="L195" s="37">
        <f t="shared" si="37"/>
        <v>-1.8183482639552686</v>
      </c>
      <c r="M195" s="110">
        <f t="shared" si="36"/>
        <v>-11.760912373409578</v>
      </c>
      <c r="N195" s="110">
        <f t="shared" si="38"/>
        <v>0.65790800948433248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934.33606521122579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37.110062257268261</v>
      </c>
      <c r="K196" s="27">
        <f t="shared" si="35"/>
        <v>6.666666666666667</v>
      </c>
      <c r="L196" s="37">
        <f t="shared" si="37"/>
        <v>-1.8709746306778392</v>
      </c>
      <c r="M196" s="110">
        <f t="shared" si="36"/>
        <v>-11.760912373409578</v>
      </c>
      <c r="N196" s="110">
        <f t="shared" si="38"/>
        <v>0.64998380655383814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939.99477053709529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37.162508750010993</v>
      </c>
      <c r="K197" s="27">
        <f t="shared" si="35"/>
        <v>6.666666666666667</v>
      </c>
      <c r="L197" s="37">
        <f t="shared" si="37"/>
        <v>-1.9234211234205709</v>
      </c>
      <c r="M197" s="110">
        <f t="shared" si="36"/>
        <v>-11.760912373409578</v>
      </c>
      <c r="N197" s="110">
        <f t="shared" si="38"/>
        <v>0.64218164406252909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945.66742586628948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37.214768594722415</v>
      </c>
      <c r="K198" s="27">
        <f t="shared" si="35"/>
        <v>6.666666666666667</v>
      </c>
      <c r="L198" s="37">
        <f t="shared" si="37"/>
        <v>-1.9756809681319929</v>
      </c>
      <c r="M198" s="110">
        <f t="shared" si="36"/>
        <v>-11.760912373409578</v>
      </c>
      <c r="N198" s="110">
        <f t="shared" si="38"/>
        <v>0.63450040433805677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951.35321519248146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37.26683580517706</v>
      </c>
      <c r="K199" s="27">
        <f t="shared" si="35"/>
        <v>6.666666666666667</v>
      </c>
      <c r="L199" s="37">
        <f t="shared" si="37"/>
        <v>-2.0277481785866378</v>
      </c>
      <c r="M199" s="110">
        <f t="shared" si="36"/>
        <v>-11.760912373409578</v>
      </c>
      <c r="N199" s="110">
        <f t="shared" si="38"/>
        <v>0.62693884885904405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957.05138325537359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37.318705105907014</v>
      </c>
      <c r="K200" s="27">
        <f t="shared" si="35"/>
        <v>6.666666666666667</v>
      </c>
      <c r="L200" s="37">
        <f t="shared" si="37"/>
        <v>-2.0796174793165925</v>
      </c>
      <c r="M200" s="110">
        <f t="shared" si="36"/>
        <v>-11.760912373409578</v>
      </c>
      <c r="N200" s="110">
        <f t="shared" si="38"/>
        <v>0.6194956370085174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962.76123014814107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37.370371863224349</v>
      </c>
      <c r="K201" s="27">
        <f t="shared" si="35"/>
        <v>6.666666666666667</v>
      </c>
      <c r="L201" s="37">
        <f t="shared" si="37"/>
        <v>-2.1312842366339275</v>
      </c>
      <c r="M201" s="110">
        <f t="shared" si="36"/>
        <v>-11.760912373409578</v>
      </c>
      <c r="N201" s="110">
        <f t="shared" si="38"/>
        <v>0.61216934255700817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968.48210647197777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37.421832023409877</v>
      </c>
      <c r="K202" s="27">
        <f t="shared" si="35"/>
        <v>6.666666666666667</v>
      </c>
      <c r="L202" s="37">
        <f t="shared" si="37"/>
        <v>-2.1827443968194551</v>
      </c>
      <c r="M202" s="110">
        <f t="shared" si="36"/>
        <v>-11.760912373409578</v>
      </c>
      <c r="N202" s="110">
        <f t="shared" si="38"/>
        <v>0.60495846815019994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974.21340897627351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37.473082057257145</v>
      </c>
      <c r="K203" s="27">
        <f t="shared" si="35"/>
        <v>6.666666666666667</v>
      </c>
      <c r="L203" s="37">
        <f t="shared" si="37"/>
        <v>-2.2339944306667228</v>
      </c>
      <c r="M203" s="110">
        <f t="shared" si="36"/>
        <v>-11.760912373409578</v>
      </c>
      <c r="N203" s="110">
        <f t="shared" si="38"/>
        <v>0.59786145804139113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979.95457663039974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37.524118910258863</v>
      </c>
      <c r="K204" s="27">
        <f t="shared" si="35"/>
        <v>6.666666666666667</v>
      </c>
      <c r="L204" s="37">
        <f t="shared" si="37"/>
        <v>-2.2850312836684417</v>
      </c>
      <c r="M204" s="110">
        <f t="shared" si="36"/>
        <v>-11.760912373409578</v>
      </c>
      <c r="N204" s="110">
        <f t="shared" si="38"/>
        <v>0.59087670927901692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985.70508707958209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37.574939957809157</v>
      </c>
      <c r="K205" s="27">
        <f t="shared" si="35"/>
        <v>6.666666666666667</v>
      </c>
      <c r="L205" s="37">
        <f t="shared" si="37"/>
        <v>-2.3358523312187351</v>
      </c>
      <c r="M205" s="110">
        <f t="shared" si="36"/>
        <v>-11.760912373409578</v>
      </c>
      <c r="N205" s="110">
        <f t="shared" si="38"/>
        <v>0.58400258153328954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991.46445344301469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37.625542964870078</v>
      </c>
      <c r="K206" s="27">
        <f t="shared" si="35"/>
        <v>6.666666666666667</v>
      </c>
      <c r="L206" s="37">
        <f t="shared" si="37"/>
        <v>-2.3864553382796565</v>
      </c>
      <c r="M206" s="110">
        <f t="shared" si="36"/>
        <v>-11.760912373409578</v>
      </c>
      <c r="N206" s="110">
        <f t="shared" si="38"/>
        <v>0.577237405723244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997.23222141732458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37.675926049616436</v>
      </c>
      <c r="K207" s="27">
        <f t="shared" si="35"/>
        <v>6.666666666666667</v>
      </c>
      <c r="L207" s="37">
        <f t="shared" si="37"/>
        <v>-2.4368384230260141</v>
      </c>
      <c r="M207" s="110">
        <f t="shared" si="36"/>
        <v>-11.760912373409578</v>
      </c>
      <c r="N207" s="110">
        <f t="shared" si="38"/>
        <v>0.57057949158562749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1003.007966652832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37.72608765063017</v>
      </c>
      <c r="K208" s="27">
        <f t="shared" si="35"/>
        <v>6.666666666666667</v>
      </c>
      <c r="L208" s="37">
        <f t="shared" si="37"/>
        <v>-2.4870000240397481</v>
      </c>
      <c r="M208" s="110">
        <f t="shared" si="36"/>
        <v>-11.760912373409578</v>
      </c>
      <c r="N208" s="110">
        <f t="shared" si="38"/>
        <v>0.56402713430980311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1008.7912923738386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37.776026497265747</v>
      </c>
      <c r="K209" s="27">
        <f t="shared" si="35"/>
        <v>6.666666666666667</v>
      </c>
      <c r="L209" s="37">
        <f t="shared" si="37"/>
        <v>-2.5369388706753249</v>
      </c>
      <c r="M209" s="110">
        <f t="shared" si="36"/>
        <v>-11.760912373409578</v>
      </c>
      <c r="N209" s="110">
        <f t="shared" si="38"/>
        <v>0.55757862034773409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1014.5818272174977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37.825741582851769</v>
      </c>
      <c r="K210" s="27">
        <f t="shared" si="35"/>
        <v>6.666666666666667</v>
      </c>
      <c r="L210" s="37">
        <f t="shared" si="37"/>
        <v>-2.5866539562613475</v>
      </c>
      <c r="M210" s="110">
        <f t="shared" si="36"/>
        <v>-11.760912373409578</v>
      </c>
      <c r="N210" s="110">
        <f t="shared" si="38"/>
        <v>0.55123223249497966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844.42367045699052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36.231207974587619</v>
      </c>
      <c r="K211" s="27">
        <f t="shared" si="35"/>
        <v>6.666666666666667</v>
      </c>
      <c r="L211" s="37">
        <f t="shared" si="37"/>
        <v>-0.99212034799719717</v>
      </c>
      <c r="M211" s="110">
        <f t="shared" si="36"/>
        <v>-11.760912373409578</v>
      </c>
      <c r="N211" s="110">
        <f t="shared" si="38"/>
        <v>0.79577073786892372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844.52147055248327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36.232213905231973</v>
      </c>
      <c r="K212" s="27">
        <f t="shared" si="35"/>
        <v>6.666666666666667</v>
      </c>
      <c r="L212" s="37">
        <f t="shared" si="37"/>
        <v>-0.9931262786415509</v>
      </c>
      <c r="M212" s="110">
        <f t="shared" si="36"/>
        <v>-11.760912373409578</v>
      </c>
      <c r="N212" s="110">
        <f t="shared" si="38"/>
        <v>0.79558643954020725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844.81455960284825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36.23522779841332</v>
      </c>
      <c r="K213" s="27">
        <f t="shared" si="35"/>
        <v>6.666666666666667</v>
      </c>
      <c r="L213" s="37">
        <f t="shared" si="37"/>
        <v>-0.99614017182289771</v>
      </c>
      <c r="M213" s="110">
        <f t="shared" si="36"/>
        <v>-11.760912373409578</v>
      </c>
      <c r="N213" s="110">
        <f t="shared" si="38"/>
        <v>0.79503451433112182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845.30200883117641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36.240238021255799</v>
      </c>
      <c r="K214" s="27">
        <f t="shared" si="35"/>
        <v>6.666666666666667</v>
      </c>
      <c r="L214" s="37">
        <f t="shared" si="37"/>
        <v>-1.0011503946653768</v>
      </c>
      <c r="M214" s="110">
        <f t="shared" si="36"/>
        <v>-11.760912373409578</v>
      </c>
      <c r="N214" s="110">
        <f t="shared" si="38"/>
        <v>0.79411785444400196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845.98228653288174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36.247225394549694</v>
      </c>
      <c r="K215" s="27">
        <f t="shared" si="35"/>
        <v>6.666666666666667</v>
      </c>
      <c r="L215" s="37">
        <f t="shared" si="37"/>
        <v>-1.0081377679592727</v>
      </c>
      <c r="M215" s="110">
        <f t="shared" si="36"/>
        <v>-11.760912373409578</v>
      </c>
      <c r="N215" s="110">
        <f t="shared" si="38"/>
        <v>0.79284122377613275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846.85328183887373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36.256163498063181</v>
      </c>
      <c r="K216" s="27">
        <f t="shared" si="35"/>
        <v>6.666666666666667</v>
      </c>
      <c r="L216" s="37">
        <f t="shared" si="37"/>
        <v>-1.017075871472759</v>
      </c>
      <c r="M216" s="110">
        <f t="shared" si="36"/>
        <v>-11.760912373409578</v>
      </c>
      <c r="N216" s="110">
        <f t="shared" si="38"/>
        <v>0.79121117551302189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847.91233678111803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36.267019082393297</v>
      </c>
      <c r="K217" s="27">
        <f t="shared" si="35"/>
        <v>6.666666666666667</v>
      </c>
      <c r="L217" s="37">
        <f t="shared" si="37"/>
        <v>-1.0279314558028751</v>
      </c>
      <c r="M217" s="110">
        <f t="shared" si="36"/>
        <v>-11.760912373409578</v>
      </c>
      <c r="N217" s="110">
        <f t="shared" si="38"/>
        <v>0.78923594111149553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849.1562855504078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36.279752572976257</v>
      </c>
      <c r="K218" s="27">
        <f t="shared" si="35"/>
        <v>6.666666666666667</v>
      </c>
      <c r="L218" s="37">
        <f t="shared" si="37"/>
        <v>-1.0406649463858351</v>
      </c>
      <c r="M218" s="110">
        <f t="shared" si="36"/>
        <v>-11.760912373409578</v>
      </c>
      <c r="N218" s="110">
        <f t="shared" si="38"/>
        <v>0.78692529468243644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850.58149964106588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36.294318649357059</v>
      </c>
      <c r="K219" s="27">
        <f t="shared" si="35"/>
        <v>6.666666666666667</v>
      </c>
      <c r="L219" s="37">
        <f t="shared" si="37"/>
        <v>-1.0552310227666375</v>
      </c>
      <c r="M219" s="110">
        <f t="shared" si="36"/>
        <v>-11.760912373409578</v>
      </c>
      <c r="N219" s="110">
        <f t="shared" si="38"/>
        <v>0.78429039747764373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852.18393745722187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36.310666881272816</v>
      </c>
      <c r="K220" s="27">
        <f t="shared" si="35"/>
        <v>6.666666666666667</v>
      </c>
      <c r="L220" s="37">
        <f t="shared" si="37"/>
        <v>-1.0715792546823941</v>
      </c>
      <c r="M220" s="110">
        <f t="shared" si="36"/>
        <v>-11.760912373409578</v>
      </c>
      <c r="N220" s="110">
        <f t="shared" si="38"/>
        <v>0.78134362760377285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853.95919691143763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36.328742402549331</v>
      </c>
      <c r="K221" s="27">
        <f t="shared" si="35"/>
        <v>6.666666666666667</v>
      </c>
      <c r="L221" s="37">
        <f t="shared" si="37"/>
        <v>-1.089654775958909</v>
      </c>
      <c r="M221" s="110">
        <f t="shared" si="36"/>
        <v>-11.760912373409578</v>
      </c>
      <c r="N221" s="110">
        <f t="shared" si="38"/>
        <v>0.77809840022491461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855.90256957400516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36.348486604182426</v>
      </c>
      <c r="K222" s="27">
        <f t="shared" si="35"/>
        <v>6.666666666666667</v>
      </c>
      <c r="L222" s="37">
        <f t="shared" si="37"/>
        <v>-1.1093989775920043</v>
      </c>
      <c r="M222" s="110">
        <f t="shared" si="36"/>
        <v>-11.760912373409578</v>
      </c>
      <c r="N222" s="110">
        <f t="shared" si="38"/>
        <v>0.77456898339288205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858.00909502064599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36.369837829149972</v>
      </c>
      <c r="K223" s="27">
        <f t="shared" si="35"/>
        <v>6.666666666666667</v>
      </c>
      <c r="L223" s="37">
        <f t="shared" ref="L223:L254" si="40">F223-J223+M223</f>
        <v>-1.1307502025595504</v>
      </c>
      <c r="M223" s="110">
        <f t="shared" si="36"/>
        <v>-11.760912373409578</v>
      </c>
      <c r="N223" s="110">
        <f t="shared" ref="N223:N254" si="41">10^(L223/10)</f>
        <v>0.77077031429691778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860.27361416476344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36.392732053309409</v>
      </c>
      <c r="K224" s="27">
        <f t="shared" ref="K224:K268" si="44">4/60*100</f>
        <v>6.666666666666667</v>
      </c>
      <c r="L224" s="37">
        <f t="shared" si="40"/>
        <v>-1.1536444267189871</v>
      </c>
      <c r="M224" s="110">
        <f t="shared" ref="M224:M268" si="45">10*LOG(6.666667/100)</f>
        <v>-11.760912373409578</v>
      </c>
      <c r="N224" s="110">
        <f t="shared" si="41"/>
        <v>0.7667178202007201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862.69082053331908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36.417103538990233</v>
      </c>
      <c r="K225" s="27">
        <f t="shared" si="44"/>
        <v>6.666666666666667</v>
      </c>
      <c r="L225" s="37">
        <f t="shared" si="40"/>
        <v>-1.1780159123998111</v>
      </c>
      <c r="M225" s="110">
        <f t="shared" si="45"/>
        <v>-11.760912373409578</v>
      </c>
      <c r="N225" s="110">
        <f t="shared" si="41"/>
        <v>0.76242724768853809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865.25530863820507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36.44288545040002</v>
      </c>
      <c r="K226" s="27">
        <f t="shared" si="44"/>
        <v>6.666666666666667</v>
      </c>
      <c r="L226" s="37">
        <f t="shared" si="40"/>
        <v>-1.2037978238095981</v>
      </c>
      <c r="M226" s="110">
        <f t="shared" si="45"/>
        <v>-11.760912373409578</v>
      </c>
      <c r="N226" s="110">
        <f t="shared" si="41"/>
        <v>0.75791450312815134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867.96161879415604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36.470010422551802</v>
      </c>
      <c r="K227" s="27">
        <f t="shared" si="44"/>
        <v>6.666666666666667</v>
      </c>
      <c r="L227" s="37">
        <f t="shared" si="40"/>
        <v>-1.23092279596138</v>
      </c>
      <c r="M227" s="110">
        <f t="shared" si="45"/>
        <v>-11.760912373409578</v>
      </c>
      <c r="N227" s="110">
        <f t="shared" si="41"/>
        <v>0.7531955065264595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870.80427792830665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36.49841107793911</v>
      </c>
      <c r="K228" s="27">
        <f t="shared" si="44"/>
        <v>6.666666666666667</v>
      </c>
      <c r="L228" s="37">
        <f t="shared" si="40"/>
        <v>-1.2593234513486884</v>
      </c>
      <c r="M228" s="110">
        <f t="shared" si="45"/>
        <v>-11.760912373409578</v>
      </c>
      <c r="N228" s="110">
        <f t="shared" si="41"/>
        <v>0.74828606024556465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873.77783610650386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36.528020487518553</v>
      </c>
      <c r="K229" s="27">
        <f t="shared" si="44"/>
        <v>6.666666666666667</v>
      </c>
      <c r="L229" s="37">
        <f t="shared" si="40"/>
        <v>-1.2889328609281314</v>
      </c>
      <c r="M229" s="110">
        <f t="shared" si="45"/>
        <v>-11.760912373409578</v>
      </c>
      <c r="N229" s="110">
        <f t="shared" si="41"/>
        <v>0.74320173339575679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876.87689866114556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36.558772574625685</v>
      </c>
      <c r="K230" s="27">
        <f t="shared" si="44"/>
        <v>6.666666666666667</v>
      </c>
      <c r="L230" s="37">
        <f t="shared" si="40"/>
        <v>-1.3196849480352633</v>
      </c>
      <c r="M230" s="110">
        <f t="shared" si="45"/>
        <v>-11.760912373409578</v>
      </c>
      <c r="N230" s="110">
        <f t="shared" si="41"/>
        <v>0.73795776214936826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880.09615394092623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36.590602462201119</v>
      </c>
      <c r="K231" s="27">
        <f t="shared" si="44"/>
        <v>6.666666666666667</v>
      </c>
      <c r="L231" s="37">
        <f t="shared" si="40"/>
        <v>-1.351514835610697</v>
      </c>
      <c r="M231" s="110">
        <f t="shared" si="45"/>
        <v>-11.760912373409578</v>
      </c>
      <c r="N231" s="110">
        <f t="shared" si="41"/>
        <v>0.7325689657386979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883.43039681294601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36.623446765122033</v>
      </c>
      <c r="K232" s="27">
        <f t="shared" si="44"/>
        <v>6.666666666666667</v>
      </c>
      <c r="L232" s="37">
        <f t="shared" si="40"/>
        <v>-1.384359138531611</v>
      </c>
      <c r="M232" s="110">
        <f t="shared" si="45"/>
        <v>-11.760912373409578</v>
      </c>
      <c r="N232" s="110">
        <f t="shared" si="41"/>
        <v>0.72704967751656824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886.8745481324811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36.657243830522994</v>
      </c>
      <c r="K233" s="27">
        <f t="shared" si="44"/>
        <v>6.666666666666667</v>
      </c>
      <c r="L233" s="37">
        <f t="shared" si="40"/>
        <v>-1.4181562039325719</v>
      </c>
      <c r="M233" s="110">
        <f t="shared" si="45"/>
        <v>-11.760912373409578</v>
      </c>
      <c r="N233" s="110">
        <f t="shared" si="41"/>
        <v>0.72141369016762413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890.42367045699052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36.691933929772397</v>
      </c>
      <c r="K234" s="27">
        <f t="shared" si="44"/>
        <v>6.666666666666667</v>
      </c>
      <c r="L234" s="37">
        <f t="shared" si="40"/>
        <v>-1.4528463031819747</v>
      </c>
      <c r="M234" s="110">
        <f t="shared" si="45"/>
        <v>-11.760912373409578</v>
      </c>
      <c r="N234" s="110">
        <f t="shared" si="41"/>
        <v>0.71567421395510689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894.07298032115432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36.727459406279671</v>
      </c>
      <c r="K235" s="27">
        <f t="shared" si="44"/>
        <v>6.666666666666667</v>
      </c>
      <c r="L235" s="37">
        <f t="shared" si="40"/>
        <v>-1.4883717796892491</v>
      </c>
      <c r="M235" s="110">
        <f t="shared" si="45"/>
        <v>-11.760912373409578</v>
      </c>
      <c r="N235" s="110">
        <f t="shared" si="41"/>
        <v>0.7098438467615138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897.81785741193687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36.763764783583532</v>
      </c>
      <c r="K236" s="27">
        <f t="shared" si="44"/>
        <v>6.666666666666667</v>
      </c>
      <c r="L236" s="37">
        <f t="shared" si="40"/>
        <v>-1.5246771569931106</v>
      </c>
      <c r="M236" s="110">
        <f t="shared" si="45"/>
        <v>-11.760912373409578</v>
      </c>
      <c r="N236" s="110">
        <f t="shared" si="41"/>
        <v>0.703934554620534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901.65385099002413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36.800796838254399</v>
      </c>
      <c r="K237" s="27">
        <f t="shared" si="44"/>
        <v>6.666666666666667</v>
      </c>
      <c r="L237" s="37">
        <f t="shared" si="40"/>
        <v>-1.5617092116639775</v>
      </c>
      <c r="M237" s="110">
        <f t="shared" si="45"/>
        <v>-11.760912373409578</v>
      </c>
      <c r="N237" s="110">
        <f t="shared" si="41"/>
        <v>0.69795766142975924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905.57668389961577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36.838504642076195</v>
      </c>
      <c r="K238" s="27">
        <f t="shared" si="44"/>
        <v>6.666666666666667</v>
      </c>
      <c r="L238" s="37">
        <f t="shared" si="40"/>
        <v>-1.5994170154857734</v>
      </c>
      <c r="M238" s="110">
        <f t="shared" si="45"/>
        <v>-11.760912373409578</v>
      </c>
      <c r="N238" s="110">
        <f t="shared" si="41"/>
        <v>0.69192384656696837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909.5822544953495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36.876839577790463</v>
      </c>
      <c r="K239" s="27">
        <f t="shared" si="44"/>
        <v>6.666666666666667</v>
      </c>
      <c r="L239" s="37">
        <f t="shared" si="40"/>
        <v>-1.6377519512000411</v>
      </c>
      <c r="M239" s="110">
        <f t="shared" si="45"/>
        <v>-11.760912373409578</v>
      </c>
      <c r="N239" s="110">
        <f t="shared" si="41"/>
        <v>0.68584314919667488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913.66663679564329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36.915755332423991</v>
      </c>
      <c r="K240" s="27">
        <f t="shared" si="44"/>
        <v>6.666666666666667</v>
      </c>
      <c r="L240" s="37">
        <f t="shared" si="40"/>
        <v>-1.6766677058335695</v>
      </c>
      <c r="M240" s="110">
        <f t="shared" si="45"/>
        <v>-11.760912373409578</v>
      </c>
      <c r="N240" s="110">
        <f t="shared" si="41"/>
        <v>0.67972497813833932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917.82607914812922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36.95520787190619</v>
      </c>
      <c r="K241" s="27">
        <f t="shared" si="44"/>
        <v>6.666666666666667</v>
      </c>
      <c r="L241" s="37">
        <f t="shared" si="40"/>
        <v>-1.7161202453157678</v>
      </c>
      <c r="M241" s="110">
        <f t="shared" si="45"/>
        <v>-11.760912373409578</v>
      </c>
      <c r="N241" s="110">
        <f t="shared" si="41"/>
        <v>0.67357812626556557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922.05700166691111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36.995155400339158</v>
      </c>
      <c r="K242" s="27">
        <f t="shared" si="44"/>
        <v>6.666666666666667</v>
      </c>
      <c r="L242" s="37">
        <f t="shared" si="40"/>
        <v>-1.756067773748736</v>
      </c>
      <c r="M242" s="110">
        <f t="shared" si="45"/>
        <v>-11.760912373409578</v>
      </c>
      <c r="N242" s="110">
        <f t="shared" si="41"/>
        <v>0.66741078850992608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926.35599267450516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37.035558306929147</v>
      </c>
      <c r="K243" s="27">
        <f t="shared" si="44"/>
        <v>6.666666666666667</v>
      </c>
      <c r="L243" s="37">
        <f t="shared" si="40"/>
        <v>-1.7964706803387251</v>
      </c>
      <c r="M243" s="110">
        <f t="shared" si="45"/>
        <v>-11.760912373409578</v>
      </c>
      <c r="N243" s="110">
        <f t="shared" si="41"/>
        <v>0.66123058264892276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930.71980435461023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37.076379103236576</v>
      </c>
      <c r="K244" s="27">
        <f t="shared" si="44"/>
        <v>6.666666666666667</v>
      </c>
      <c r="L244" s="37">
        <f t="shared" si="40"/>
        <v>-1.8372914766461541</v>
      </c>
      <c r="M244" s="110">
        <f t="shared" si="45"/>
        <v>-11.760912373409578</v>
      </c>
      <c r="N244" s="110">
        <f t="shared" si="41"/>
        <v>0.65504457216120404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935.14534779607493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37.117582353064016</v>
      </c>
      <c r="K245" s="27">
        <f t="shared" si="44"/>
        <v>6.666666666666667</v>
      </c>
      <c r="L245" s="37">
        <f t="shared" si="40"/>
        <v>-1.8784947264735941</v>
      </c>
      <c r="M245" s="110">
        <f t="shared" si="45"/>
        <v>-11.760912373409578</v>
      </c>
      <c r="N245" s="110">
        <f t="shared" si="41"/>
        <v>0.64885929053069669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939.6296875841291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37.159134596983371</v>
      </c>
      <c r="K246" s="27">
        <f t="shared" si="44"/>
        <v>6.666666666666667</v>
      </c>
      <c r="L246" s="37">
        <f t="shared" si="40"/>
        <v>-1.9200469703929492</v>
      </c>
      <c r="M246" s="110">
        <f t="shared" si="45"/>
        <v>-11.760912373409578</v>
      </c>
      <c r="N246" s="110">
        <f t="shared" si="41"/>
        <v>0.6426807664731472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944.17003607248171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37.201004273210245</v>
      </c>
      <c r="K247" s="27">
        <f t="shared" si="44"/>
        <v>6.666666666666667</v>
      </c>
      <c r="L247" s="37">
        <f t="shared" si="40"/>
        <v>-1.961916646619823</v>
      </c>
      <c r="M247" s="110">
        <f t="shared" si="45"/>
        <v>-11.760912373409578</v>
      </c>
      <c r="N247" s="110">
        <f t="shared" si="41"/>
        <v>0.63651454964247378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948.76374744941972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37.243161636266635</v>
      </c>
      <c r="K248" s="27">
        <f t="shared" si="44"/>
        <v>6.666666666666667</v>
      </c>
      <c r="L248" s="37">
        <f t="shared" si="40"/>
        <v>-2.0040740096762129</v>
      </c>
      <c r="M248" s="110">
        <f t="shared" si="45"/>
        <v>-11.760912373409578</v>
      </c>
      <c r="N248" s="110">
        <f t="shared" si="41"/>
        <v>0.63036573644994698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953.4083116926704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37.285578674634131</v>
      </c>
      <c r="K249" s="27">
        <f t="shared" si="44"/>
        <v>6.666666666666667</v>
      </c>
      <c r="L249" s="37">
        <f t="shared" si="40"/>
        <v>-2.0464910480437091</v>
      </c>
      <c r="M249" s="110">
        <f t="shared" si="45"/>
        <v>-11.760912373409578</v>
      </c>
      <c r="N249" s="110">
        <f t="shared" si="41"/>
        <v>0.62423899569634811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958.1013484914713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37.328229028388066</v>
      </c>
      <c r="K250" s="27">
        <f t="shared" si="44"/>
        <v>6.666666666666667</v>
      </c>
      <c r="L250" s="37">
        <f t="shared" si="40"/>
        <v>-2.0891414017976437</v>
      </c>
      <c r="M250" s="110">
        <f t="shared" si="45"/>
        <v>-11.760912373409578</v>
      </c>
      <c r="N250" s="110">
        <f t="shared" si="41"/>
        <v>0.61813859377618674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962.84060119996332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37.371087907617074</v>
      </c>
      <c r="K251" s="27">
        <f t="shared" si="44"/>
        <v>6.666666666666667</v>
      </c>
      <c r="L251" s="37">
        <f t="shared" si="40"/>
        <v>-2.1320002810266523</v>
      </c>
      <c r="M251" s="110">
        <f t="shared" si="45"/>
        <v>-11.760912373409578</v>
      </c>
      <c r="N251" s="110">
        <f t="shared" si="41"/>
        <v>0.61206841926425914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967.62393087354678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37.414132012271608</v>
      </c>
      <c r="K252" s="27">
        <f t="shared" si="44"/>
        <v>6.666666666666667</v>
      </c>
      <c r="L252" s="37">
        <f t="shared" si="40"/>
        <v>-2.1750443856811863</v>
      </c>
      <c r="M252" s="110">
        <f t="shared" si="45"/>
        <v>-11.760912373409578</v>
      </c>
      <c r="N252" s="110">
        <f t="shared" si="41"/>
        <v>0.60603200673874569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972.44931042909275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37.457339453946119</v>
      </c>
      <c r="K253" s="27">
        <f t="shared" si="44"/>
        <v>6.666666666666667</v>
      </c>
      <c r="L253" s="37">
        <f t="shared" si="40"/>
        <v>-2.2182518273556973</v>
      </c>
      <c r="M253" s="110">
        <f t="shared" si="45"/>
        <v>-11.760912373409578</v>
      </c>
      <c r="N253" s="110">
        <f t="shared" si="41"/>
        <v>0.60003255973244751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977.31481896069999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37.500689679981086</v>
      </c>
      <c r="K254" s="27">
        <f t="shared" si="44"/>
        <v>6.666666666666667</v>
      </c>
      <c r="L254" s="37">
        <f t="shared" si="40"/>
        <v>-2.2616020533906642</v>
      </c>
      <c r="M254" s="110">
        <f t="shared" si="45"/>
        <v>-11.760912373409578</v>
      </c>
      <c r="N254" s="110">
        <f t="shared" si="41"/>
        <v>0.59407297273528059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982.21863623489071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37.544163400171399</v>
      </c>
      <c r="K255" s="27">
        <f t="shared" si="44"/>
        <v>6.666666666666667</v>
      </c>
      <c r="L255" s="37">
        <f t="shared" ref="L255:L268" si="46">F255-J255+M255</f>
        <v>-2.3050757735809775</v>
      </c>
      <c r="M255" s="110">
        <f t="shared" si="45"/>
        <v>-11.760912373409578</v>
      </c>
      <c r="N255" s="110">
        <f t="shared" ref="N255:N268" si="47">10^(L255/10)</f>
        <v>0.58815585219734468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987.15903738258066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37.587742516283271</v>
      </c>
      <c r="K256" s="27">
        <f t="shared" si="44"/>
        <v>6.666666666666667</v>
      </c>
      <c r="L256" s="37">
        <f t="shared" si="46"/>
        <v>-2.348654889692849</v>
      </c>
      <c r="M256" s="110">
        <f t="shared" si="45"/>
        <v>-11.760912373409578</v>
      </c>
      <c r="N256" s="110">
        <f t="shared" si="47"/>
        <v>0.58228353650360087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992.1343877996776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37.631410054512386</v>
      </c>
      <c r="K257" s="27">
        <f t="shared" si="44"/>
        <v>6.666666666666667</v>
      </c>
      <c r="L257" s="37">
        <f t="shared" si="46"/>
        <v>-2.3923224279219646</v>
      </c>
      <c r="M257" s="110">
        <f t="shared" si="45"/>
        <v>-11.760912373409578</v>
      </c>
      <c r="N257" s="110">
        <f t="shared" si="47"/>
        <v>0.57645811490882304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997.14313826365003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37.67515010095844</v>
      </c>
      <c r="K258" s="27">
        <f t="shared" si="44"/>
        <v>6.666666666666667</v>
      </c>
      <c r="L258" s="37">
        <f t="shared" si="46"/>
        <v>-2.4360624743680184</v>
      </c>
      <c r="M258" s="110">
        <f t="shared" si="45"/>
        <v>-11.760912373409578</v>
      </c>
      <c r="N258" s="110">
        <f t="shared" si="47"/>
        <v>0.57068144543572796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1002.1838202696918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37.718947740144465</v>
      </c>
      <c r="K259" s="27">
        <f t="shared" si="44"/>
        <v>6.666666666666667</v>
      </c>
      <c r="L259" s="37">
        <f t="shared" si="46"/>
        <v>-2.479860113554043</v>
      </c>
      <c r="M259" s="110">
        <f t="shared" si="45"/>
        <v>-11.760912373409578</v>
      </c>
      <c r="N259" s="110">
        <f t="shared" si="47"/>
        <v>0.56495517175047116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1007.2550415871119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37.762788996571587</v>
      </c>
      <c r="K260" s="27">
        <f t="shared" si="44"/>
        <v>6.666666666666667</v>
      </c>
      <c r="L260" s="37">
        <f t="shared" si="46"/>
        <v>-2.5237013699811648</v>
      </c>
      <c r="M260" s="110">
        <f t="shared" si="45"/>
        <v>-11.760912373409578</v>
      </c>
      <c r="N260" s="110">
        <f t="shared" si="47"/>
        <v>0.55928073903849362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1012.3554820341766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37.806660779270025</v>
      </c>
      <c r="K261" s="27">
        <f t="shared" si="44"/>
        <v>6.666666666666667</v>
      </c>
      <c r="L261" s="37">
        <f t="shared" si="46"/>
        <v>-2.5675731526796035</v>
      </c>
      <c r="M261" s="110">
        <f t="shared" si="45"/>
        <v>-11.760912373409578</v>
      </c>
      <c r="N261" s="110">
        <f t="shared" si="47"/>
        <v>0.55365940891038579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1017.4838894677339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37.850550829283627</v>
      </c>
      <c r="K262" s="27">
        <f t="shared" si="44"/>
        <v>6.666666666666667</v>
      </c>
      <c r="L262" s="37">
        <f t="shared" si="46"/>
        <v>-2.611463202693205</v>
      </c>
      <c r="M262" s="110">
        <f t="shared" si="45"/>
        <v>-11.760912373409578</v>
      </c>
      <c r="N262" s="110">
        <f t="shared" si="47"/>
        <v>0.54809227337238953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1022.6390759824872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37.89444767000743</v>
      </c>
      <c r="K263" s="27">
        <f t="shared" si="44"/>
        <v>6.666666666666667</v>
      </c>
      <c r="L263" s="37">
        <f t="shared" si="46"/>
        <v>-2.6553600434170086</v>
      </c>
      <c r="M263" s="110">
        <f t="shared" si="45"/>
        <v>-11.760912373409578</v>
      </c>
      <c r="N263" s="110">
        <f t="shared" si="47"/>
        <v>0.54258026789964131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1027.8199143136744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37.938340560284388</v>
      </c>
      <c r="K264" s="27">
        <f t="shared" si="44"/>
        <v>6.666666666666667</v>
      </c>
      <c r="L264" s="37">
        <f t="shared" si="46"/>
        <v>-2.6992529336939661</v>
      </c>
      <c r="M264" s="110">
        <f t="shared" si="45"/>
        <v>-11.760912373409578</v>
      </c>
      <c r="N264" s="110">
        <f t="shared" si="47"/>
        <v>0.53712418365256454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1033.0253344360983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37.982219450157793</v>
      </c>
      <c r="K265" s="27">
        <f t="shared" si="44"/>
        <v>6.666666666666667</v>
      </c>
      <c r="L265" s="37">
        <f t="shared" si="46"/>
        <v>-2.7431318235673707</v>
      </c>
      <c r="M265" s="110">
        <f t="shared" si="45"/>
        <v>-11.760912373409578</v>
      </c>
      <c r="N265" s="110">
        <f t="shared" si="47"/>
        <v>0.53172467887815511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1038.2543203518871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38.026074939169852</v>
      </c>
      <c r="K266" s="27">
        <f t="shared" si="44"/>
        <v>6.666666666666667</v>
      </c>
      <c r="L266" s="37">
        <f t="shared" si="46"/>
        <v>-2.7869873125794307</v>
      </c>
      <c r="M266" s="110">
        <f t="shared" si="45"/>
        <v>-11.760912373409578</v>
      </c>
      <c r="N266" s="110">
        <f t="shared" si="47"/>
        <v>0.52638228953842414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1043.5059070590028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38.069898237092573</v>
      </c>
      <c r="K267" s="27">
        <f t="shared" si="44"/>
        <v>6.666666666666667</v>
      </c>
      <c r="L267" s="37">
        <f t="shared" si="46"/>
        <v>-2.8308106105021515</v>
      </c>
      <c r="M267" s="110">
        <f t="shared" si="45"/>
        <v>-11.760912373409578</v>
      </c>
      <c r="N267" s="110">
        <f t="shared" si="47"/>
        <v>0.52109743920823315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1048.779177692307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38.113681126975798</v>
      </c>
      <c r="K268" s="40">
        <f t="shared" si="44"/>
        <v>6.666666666666667</v>
      </c>
      <c r="L268" s="41">
        <f t="shared" si="46"/>
        <v>-2.8745935003853766</v>
      </c>
      <c r="M268" s="110">
        <f t="shared" si="45"/>
        <v>-11.760912373409578</v>
      </c>
      <c r="N268" s="110">
        <f t="shared" si="47"/>
        <v>0.51587044828414785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21.337415286502363</v>
      </c>
    </row>
  </sheetData>
  <mergeCells count="32">
    <mergeCell ref="I87:L87"/>
    <mergeCell ref="O5:O6"/>
    <mergeCell ref="A61:A85"/>
    <mergeCell ref="A5:A6"/>
    <mergeCell ref="B5:B6"/>
    <mergeCell ref="C5:C6"/>
    <mergeCell ref="D5:D6"/>
    <mergeCell ref="B54:F54"/>
    <mergeCell ref="P5:P6"/>
    <mergeCell ref="Q5:R5"/>
    <mergeCell ref="A46:G46"/>
    <mergeCell ref="B48:B49"/>
    <mergeCell ref="G5:G6"/>
    <mergeCell ref="H5:H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C6A24-86BE-4153-85B4-1E46D74CD871}">
  <sheetPr codeName="Sheet14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5" max="15" width="11.5703125" bestFit="1" customWidth="1"/>
    <col min="17" max="17" width="10.5703125" bestFit="1" customWidth="1"/>
    <col min="18" max="18" width="12.140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156</v>
      </c>
      <c r="B2" s="29" t="s">
        <v>119</v>
      </c>
      <c r="C2" s="29">
        <f>NSAs!B14</f>
        <v>259050.36</v>
      </c>
      <c r="D2" s="30">
        <f>NSAs!C14</f>
        <v>4256575.1399999997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12 (dBA)</v>
      </c>
      <c r="O5" s="216" t="s">
        <v>0</v>
      </c>
      <c r="P5" s="219" t="s">
        <v>1</v>
      </c>
      <c r="Q5" s="170" t="s">
        <v>2</v>
      </c>
      <c r="R5" s="218"/>
      <c r="V5" s="143" t="str">
        <f>INDEX(A7:A45,MATCH(W5,H7:H45,0))</f>
        <v>A-30</v>
      </c>
      <c r="W5" s="144">
        <f>MAX(H7:H45)</f>
        <v>34.461046116867607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O6" s="217"/>
      <c r="P6" s="220"/>
      <c r="Q6" s="12" t="s">
        <v>3</v>
      </c>
      <c r="R6" s="13" t="s">
        <v>4</v>
      </c>
      <c r="V6" s="145" t="str">
        <f>INDEX(A7:A45,MATCH(W6,H7:H45,0))</f>
        <v>A-33</v>
      </c>
      <c r="W6" s="146">
        <f>LARGE(H7:H45,2)</f>
        <v>28.488105697152747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6976.0885460262898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54.572239687362234</v>
      </c>
      <c r="H7" s="36">
        <f>C7-G7</f>
        <v>14.438060269277578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27.78472015219327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6291.4457600857941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53.675009136182126</v>
      </c>
      <c r="H8" s="37">
        <f t="shared" ref="H8:H44" si="2">C8-G8</f>
        <v>15.335290820457686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34.160882537427597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4780.0940430289793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51.288728819132679</v>
      </c>
      <c r="H9" s="37">
        <f t="shared" si="2"/>
        <v>17.721571137507134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59.177568083003585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3871.7070491582172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49.45804978395018</v>
      </c>
      <c r="H10" s="37">
        <f t="shared" si="2"/>
        <v>19.552250172689632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90.203838194844607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3529.2794919785897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48.653721050552484</v>
      </c>
      <c r="H11" s="37">
        <f t="shared" si="2"/>
        <v>20.356578906087329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108.5570144049112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3172.1347684486877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47.727032601601572</v>
      </c>
      <c r="H12" s="37">
        <f t="shared" si="2"/>
        <v>21.283267355038241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134.37755520655631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4673.228980490866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51.092341225139755</v>
      </c>
      <c r="H13" s="37">
        <f t="shared" si="2"/>
        <v>17.917958731500057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61.914999414060695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4382.7297267913336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50.534893790070832</v>
      </c>
      <c r="H14" s="37">
        <f t="shared" si="2"/>
        <v>18.47540616656898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70.394806040973677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3733.3862203771046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49.14205840394925</v>
      </c>
      <c r="H15" s="37">
        <f t="shared" si="2"/>
        <v>19.868241552690563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97.011708977149368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3395.9421555734648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48.319205682503068</v>
      </c>
      <c r="H16" s="37">
        <f t="shared" si="2"/>
        <v>20.691094274136745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117.24907560579106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3045.6597521885078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47.373627684526497</v>
      </c>
      <c r="H17" s="37">
        <f t="shared" si="2"/>
        <v>21.636672272113316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145.76968899867421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2779.0793793089215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46.57801903560857</v>
      </c>
      <c r="H18" s="37">
        <f t="shared" si="2"/>
        <v>22.432280921031243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175.07659520672721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2440.9710938478506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45.451252730034042</v>
      </c>
      <c r="H19" s="37">
        <f t="shared" si="2"/>
        <v>23.55904722660577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226.93669340609208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2191.379035516456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44.514350050494237</v>
      </c>
      <c r="H20" s="37">
        <f t="shared" si="2"/>
        <v>24.495949906145576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281.57558210854245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1923.3266014126195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43.381060766907154</v>
      </c>
      <c r="H21" s="37">
        <f t="shared" si="2"/>
        <v>25.629239189732658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365.53075121640654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4470.7684944873199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50.707643635921293</v>
      </c>
      <c r="H22" s="37">
        <f t="shared" si="2"/>
        <v>18.302656320718519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67.649662157499534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4021.7721837643653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49.788349320558993</v>
      </c>
      <c r="H23" s="37">
        <f t="shared" si="2"/>
        <v>19.22195063608082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83.597841408993034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3671.1826994171602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48.99611996125568</v>
      </c>
      <c r="H24" s="37">
        <f t="shared" si="2"/>
        <v>20.014179995384133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100.32704007284632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3272.5488611325241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47.997722791006332</v>
      </c>
      <c r="H25" s="37">
        <f t="shared" si="2"/>
        <v>21.012577165633481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126.25765433295361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2951.3863258137317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47.100521216009341</v>
      </c>
      <c r="H26" s="37">
        <f t="shared" si="2"/>
        <v>21.909778740630472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155.23079227405535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2633.6551088743704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46.111178023602506</v>
      </c>
      <c r="H27" s="37">
        <f t="shared" si="2"/>
        <v>22.899121933037307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194.94504153668569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2329.6182848056283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45.045695327101029</v>
      </c>
      <c r="H28" s="37">
        <f t="shared" si="2"/>
        <v>23.964604629538783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249.14975414383343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2029.368251501236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43.847217235231312</v>
      </c>
      <c r="H29" s="37">
        <f t="shared" si="2"/>
        <v>25.1630827214085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328.32826531930414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1705.1403175399762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42.335202465700995</v>
      </c>
      <c r="H30" s="37">
        <f t="shared" si="2"/>
        <v>26.675097490938818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465.06081578961425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3810.2960935077058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49.319174509733067</v>
      </c>
      <c r="H31" s="37">
        <f t="shared" si="2"/>
        <v>19.691125446906746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93.134919750015342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3389.8786902336278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48.303683137484661</v>
      </c>
      <c r="H32" s="37">
        <f t="shared" si="2"/>
        <v>20.706616819155151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117.66889684148504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2894.5482912710449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46.931615990528996</v>
      </c>
      <c r="H33" s="37">
        <f t="shared" si="2"/>
        <v>22.078683966110816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161.38694350918234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1946.3453126823592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43.484397870634233</v>
      </c>
      <c r="H34" s="37">
        <f t="shared" si="2"/>
        <v>25.52590208600558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356.93588179935853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1699.3064468778041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42.305434101065202</v>
      </c>
      <c r="H35" s="37">
        <f t="shared" si="2"/>
        <v>26.70486585557461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468.25948760014097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695.76518251511777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34.549253839772206</v>
      </c>
      <c r="H36" s="37">
        <f t="shared" si="2"/>
        <v>34.461046116867607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2793.2165827080648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3002.7325426185021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47.250333014690071</v>
      </c>
      <c r="H37" s="37">
        <f t="shared" si="2"/>
        <v>21.759966941949742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149.96734200987609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1649.8283372824558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42.048775174588712</v>
      </c>
      <c r="H38" s="37">
        <f t="shared" si="2"/>
        <v>26.9615247820511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496.76670266605822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1383.9159444489048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40.522194259487065</v>
      </c>
      <c r="H39" s="37">
        <f t="shared" si="2"/>
        <v>28.488105697152747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706.00954031095921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6712.0288009290889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54.237076227145124</v>
      </c>
      <c r="H40" s="37">
        <f t="shared" si="2"/>
        <v>11.762923772854876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15.00694798622191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4728.3093780547606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51.194117702583341</v>
      </c>
      <c r="H41" s="37">
        <f t="shared" si="2"/>
        <v>14.805882297416659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30.240448624440909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3869.5460473420089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49.453200382041516</v>
      </c>
      <c r="H42" s="37">
        <f t="shared" si="2"/>
        <v>16.546799617958484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45.152308752087571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4050.3593712781371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49.849871160782257</v>
      </c>
      <c r="H43" s="37">
        <f t="shared" si="2"/>
        <v>16.150128839217743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41.210974469810843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1267.2882344598472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39.757508057714489</v>
      </c>
      <c r="H44" s="37">
        <f t="shared" si="2"/>
        <v>14.242491942285511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26.561291876118293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20.979165945687967</v>
      </c>
      <c r="O45" s="108"/>
      <c r="P45" s="108"/>
      <c r="Q45" s="109"/>
      <c r="R45" s="109"/>
      <c r="U45">
        <f t="shared" ref="U45" si="4">10^(H45/10)</f>
        <v>125.29005346645187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39.728078671859457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39.728078671859457</v>
      </c>
      <c r="D51" s="77">
        <f>10*LOG10(SUM(U7:U44))</f>
        <v>39.669760258968786</v>
      </c>
      <c r="E51" s="77">
        <f>P85</f>
        <v>39.706300935386317</v>
      </c>
      <c r="F51" s="78">
        <f>S85</f>
        <v>46.087920133864046</v>
      </c>
    </row>
    <row r="52" spans="1:19" ht="14.45" customHeight="1" thickBot="1" x14ac:dyDescent="0.3">
      <c r="B52" s="72" t="s">
        <v>141</v>
      </c>
      <c r="C52" s="79">
        <f>10*LOG10(10^(C50/10)+10^(C51/10))</f>
        <v>42.876467144090341</v>
      </c>
      <c r="D52" s="79">
        <f>10*LOG10(10^(D50/10)+10^(D51/10))</f>
        <v>40.711332364737331</v>
      </c>
      <c r="E52" s="79">
        <f>J85</f>
        <v>42.184843087713737</v>
      </c>
      <c r="F52" s="80">
        <f>M85</f>
        <v>47.504655560627292</v>
      </c>
    </row>
    <row r="53" spans="1:19" ht="16.149999999999999" customHeight="1" thickBot="1" x14ac:dyDescent="0.3">
      <c r="B53" s="74" t="s">
        <v>145</v>
      </c>
      <c r="C53" s="81">
        <f>C52-C50</f>
        <v>2.8764671440903413</v>
      </c>
      <c r="D53" s="81">
        <f>D52-D50</f>
        <v>6.7113323647373306</v>
      </c>
      <c r="E53" s="81">
        <f>E52-E50</f>
        <v>3.6163720177423642</v>
      </c>
      <c r="F53" s="82">
        <f>F52-F50</f>
        <v>5.5540836308144677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12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40.711332364737331</v>
      </c>
      <c r="J61" s="62">
        <f>10^(I61/10)</f>
        <v>11779.673047002569</v>
      </c>
      <c r="K61" s="63"/>
      <c r="L61" s="152">
        <f>I61+10</f>
        <v>50.711332364737331</v>
      </c>
      <c r="M61" s="62">
        <f>10^(L61/10)</f>
        <v>117796.73047002561</v>
      </c>
      <c r="N61" s="62"/>
      <c r="O61" s="62">
        <f>D51</f>
        <v>39.669760258968786</v>
      </c>
      <c r="P61" s="62">
        <f>10^(O61/10)</f>
        <v>9267.7866154929598</v>
      </c>
      <c r="Q61" s="62"/>
      <c r="R61" s="62">
        <f>O61+10</f>
        <v>49.669760258968786</v>
      </c>
      <c r="S61" s="63">
        <f>10^(R61/10)</f>
        <v>92677.866154929536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40.711332364737331</v>
      </c>
      <c r="J62" s="26">
        <f t="shared" ref="J62:J84" si="9">10^(I62/10)</f>
        <v>11779.673047002569</v>
      </c>
      <c r="K62" s="64"/>
      <c r="L62" s="155">
        <f t="shared" ref="L62:L67" si="10">I62+10</f>
        <v>50.711332364737331</v>
      </c>
      <c r="M62" s="26">
        <f t="shared" ref="M62:M84" si="11">10^(L62/10)</f>
        <v>117796.73047002561</v>
      </c>
      <c r="N62" s="26"/>
      <c r="O62" s="26">
        <f>O61</f>
        <v>39.669760258968786</v>
      </c>
      <c r="P62" s="26">
        <f t="shared" ref="P62:P84" si="12">10^(O62/10)</f>
        <v>9267.7866154929598</v>
      </c>
      <c r="Q62" s="26"/>
      <c r="R62" s="26">
        <f t="shared" ref="R62:R67" si="13">O62+10</f>
        <v>49.669760258968786</v>
      </c>
      <c r="S62" s="64">
        <f t="shared" ref="S62:S84" si="14">10^(R62/10)</f>
        <v>92677.866154929536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40.711332364737331</v>
      </c>
      <c r="J63" s="26">
        <f t="shared" si="9"/>
        <v>11779.673047002569</v>
      </c>
      <c r="K63" s="64"/>
      <c r="L63" s="155">
        <f t="shared" si="10"/>
        <v>50.711332364737331</v>
      </c>
      <c r="M63" s="26">
        <f t="shared" si="11"/>
        <v>117796.73047002561</v>
      </c>
      <c r="N63" s="26"/>
      <c r="O63" s="26">
        <f t="shared" ref="O63:O84" si="16">O62</f>
        <v>39.669760258968786</v>
      </c>
      <c r="P63" s="26">
        <f t="shared" si="12"/>
        <v>9267.7866154929598</v>
      </c>
      <c r="Q63" s="26"/>
      <c r="R63" s="26">
        <f t="shared" si="13"/>
        <v>49.669760258968786</v>
      </c>
      <c r="S63" s="64">
        <f t="shared" si="14"/>
        <v>92677.866154929536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40.711332364737331</v>
      </c>
      <c r="J64" s="26">
        <f t="shared" si="9"/>
        <v>11779.673047002569</v>
      </c>
      <c r="K64" s="64"/>
      <c r="L64" s="155">
        <f t="shared" si="10"/>
        <v>50.711332364737331</v>
      </c>
      <c r="M64" s="26">
        <f t="shared" si="11"/>
        <v>117796.73047002561</v>
      </c>
      <c r="N64" s="26"/>
      <c r="O64" s="26">
        <f t="shared" si="16"/>
        <v>39.669760258968786</v>
      </c>
      <c r="P64" s="26">
        <f t="shared" si="12"/>
        <v>9267.7866154929598</v>
      </c>
      <c r="Q64" s="26"/>
      <c r="R64" s="26">
        <f t="shared" si="13"/>
        <v>49.669760258968786</v>
      </c>
      <c r="S64" s="64">
        <f t="shared" si="14"/>
        <v>92677.866154929536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40.711332364737331</v>
      </c>
      <c r="J65" s="26">
        <f t="shared" si="9"/>
        <v>11779.673047002569</v>
      </c>
      <c r="K65" s="64"/>
      <c r="L65" s="155">
        <f t="shared" si="10"/>
        <v>50.711332364737331</v>
      </c>
      <c r="M65" s="26">
        <f t="shared" si="11"/>
        <v>117796.73047002561</v>
      </c>
      <c r="N65" s="26"/>
      <c r="O65" s="26">
        <f t="shared" si="16"/>
        <v>39.669760258968786</v>
      </c>
      <c r="P65" s="26">
        <f t="shared" si="12"/>
        <v>9267.7866154929598</v>
      </c>
      <c r="Q65" s="26"/>
      <c r="R65" s="26">
        <f t="shared" si="13"/>
        <v>49.669760258968786</v>
      </c>
      <c r="S65" s="64">
        <f t="shared" si="14"/>
        <v>92677.866154929536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40.711332364737331</v>
      </c>
      <c r="J66" s="26">
        <f t="shared" si="9"/>
        <v>11779.673047002569</v>
      </c>
      <c r="K66" s="64"/>
      <c r="L66" s="155">
        <f t="shared" si="10"/>
        <v>50.711332364737331</v>
      </c>
      <c r="M66" s="26">
        <f t="shared" si="11"/>
        <v>117796.73047002561</v>
      </c>
      <c r="N66" s="26"/>
      <c r="O66" s="26">
        <f t="shared" si="16"/>
        <v>39.669760258968786</v>
      </c>
      <c r="P66" s="26">
        <f t="shared" si="12"/>
        <v>9267.7866154929598</v>
      </c>
      <c r="Q66" s="26"/>
      <c r="R66" s="26">
        <f t="shared" si="13"/>
        <v>49.669760258968786</v>
      </c>
      <c r="S66" s="64">
        <f t="shared" si="14"/>
        <v>92677.866154929536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40.711332364737331</v>
      </c>
      <c r="J67" s="26">
        <f t="shared" si="9"/>
        <v>11779.673047002569</v>
      </c>
      <c r="K67" s="64"/>
      <c r="L67" s="155">
        <f t="shared" si="10"/>
        <v>50.711332364737331</v>
      </c>
      <c r="M67" s="26">
        <f t="shared" si="11"/>
        <v>117796.73047002561</v>
      </c>
      <c r="N67" s="26"/>
      <c r="O67" s="26">
        <f t="shared" si="16"/>
        <v>39.669760258968786</v>
      </c>
      <c r="P67" s="26">
        <f t="shared" si="12"/>
        <v>9267.7866154929598</v>
      </c>
      <c r="Q67" s="26"/>
      <c r="R67" s="26">
        <f t="shared" si="13"/>
        <v>49.669760258968786</v>
      </c>
      <c r="S67" s="64">
        <f t="shared" si="14"/>
        <v>92677.866154929536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42.876467144090341</v>
      </c>
      <c r="J68" s="26">
        <f t="shared" si="9"/>
        <v>19393.076668959431</v>
      </c>
      <c r="K68" s="64"/>
      <c r="L68" s="155">
        <f>I68</f>
        <v>42.876467144090341</v>
      </c>
      <c r="M68" s="26">
        <f t="shared" si="11"/>
        <v>19393.076668959431</v>
      </c>
      <c r="N68" s="26"/>
      <c r="O68" s="26">
        <f>H46</f>
        <v>39.728078671859457</v>
      </c>
      <c r="P68" s="26">
        <f t="shared" si="12"/>
        <v>9393.0766689594129</v>
      </c>
      <c r="Q68" s="26"/>
      <c r="R68" s="26">
        <f>O68</f>
        <v>39.728078671859457</v>
      </c>
      <c r="S68" s="64">
        <f t="shared" si="14"/>
        <v>9393.0766689594129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42.876467144090341</v>
      </c>
      <c r="J69" s="26">
        <f t="shared" si="9"/>
        <v>19393.076668959431</v>
      </c>
      <c r="K69" s="64"/>
      <c r="L69" s="155">
        <f t="shared" ref="L69:L82" si="19">I69</f>
        <v>42.876467144090341</v>
      </c>
      <c r="M69" s="26">
        <f t="shared" si="11"/>
        <v>19393.076668959431</v>
      </c>
      <c r="N69" s="26"/>
      <c r="O69" s="26">
        <f t="shared" si="16"/>
        <v>39.728078671859457</v>
      </c>
      <c r="P69" s="26">
        <f t="shared" si="12"/>
        <v>9393.0766689594129</v>
      </c>
      <c r="Q69" s="26"/>
      <c r="R69" s="26">
        <f t="shared" ref="R69:R82" si="20">O69</f>
        <v>39.728078671859457</v>
      </c>
      <c r="S69" s="64">
        <f t="shared" si="14"/>
        <v>9393.0766689594129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42.876467144090341</v>
      </c>
      <c r="J70" s="26">
        <f t="shared" si="9"/>
        <v>19393.076668959431</v>
      </c>
      <c r="K70" s="64"/>
      <c r="L70" s="155">
        <f t="shared" si="19"/>
        <v>42.876467144090341</v>
      </c>
      <c r="M70" s="26">
        <f t="shared" si="11"/>
        <v>19393.076668959431</v>
      </c>
      <c r="N70" s="26"/>
      <c r="O70" s="26">
        <f t="shared" si="16"/>
        <v>39.728078671859457</v>
      </c>
      <c r="P70" s="26">
        <f t="shared" si="12"/>
        <v>9393.0766689594129</v>
      </c>
      <c r="Q70" s="26"/>
      <c r="R70" s="26">
        <f t="shared" si="20"/>
        <v>39.728078671859457</v>
      </c>
      <c r="S70" s="64">
        <f t="shared" si="14"/>
        <v>9393.0766689594129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42.876467144090341</v>
      </c>
      <c r="J71" s="26">
        <f t="shared" si="9"/>
        <v>19393.076668959431</v>
      </c>
      <c r="K71" s="64"/>
      <c r="L71" s="155">
        <f t="shared" si="19"/>
        <v>42.876467144090341</v>
      </c>
      <c r="M71" s="26">
        <f t="shared" si="11"/>
        <v>19393.076668959431</v>
      </c>
      <c r="N71" s="26"/>
      <c r="O71" s="26">
        <f t="shared" si="16"/>
        <v>39.728078671859457</v>
      </c>
      <c r="P71" s="26">
        <f t="shared" si="12"/>
        <v>9393.0766689594129</v>
      </c>
      <c r="Q71" s="26"/>
      <c r="R71" s="26">
        <f t="shared" si="20"/>
        <v>39.728078671859457</v>
      </c>
      <c r="S71" s="64">
        <f t="shared" si="14"/>
        <v>9393.0766689594129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42.876467144090341</v>
      </c>
      <c r="J72" s="26">
        <f t="shared" si="9"/>
        <v>19393.076668959431</v>
      </c>
      <c r="K72" s="64"/>
      <c r="L72" s="155">
        <f t="shared" si="19"/>
        <v>42.876467144090341</v>
      </c>
      <c r="M72" s="26">
        <f t="shared" si="11"/>
        <v>19393.076668959431</v>
      </c>
      <c r="N72" s="26"/>
      <c r="O72" s="26">
        <f t="shared" si="16"/>
        <v>39.728078671859457</v>
      </c>
      <c r="P72" s="26">
        <f t="shared" si="12"/>
        <v>9393.0766689594129</v>
      </c>
      <c r="Q72" s="26"/>
      <c r="R72" s="26">
        <f t="shared" si="20"/>
        <v>39.728078671859457</v>
      </c>
      <c r="S72" s="64">
        <f t="shared" si="14"/>
        <v>9393.0766689594129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42.876467144090341</v>
      </c>
      <c r="J73" s="26">
        <f t="shared" si="9"/>
        <v>19393.076668959431</v>
      </c>
      <c r="K73" s="64"/>
      <c r="L73" s="155">
        <f t="shared" si="19"/>
        <v>42.876467144090341</v>
      </c>
      <c r="M73" s="26">
        <f t="shared" si="11"/>
        <v>19393.076668959431</v>
      </c>
      <c r="N73" s="26"/>
      <c r="O73" s="26">
        <f t="shared" si="16"/>
        <v>39.728078671859457</v>
      </c>
      <c r="P73" s="26">
        <f t="shared" si="12"/>
        <v>9393.0766689594129</v>
      </c>
      <c r="Q73" s="26"/>
      <c r="R73" s="26">
        <f t="shared" si="20"/>
        <v>39.728078671859457</v>
      </c>
      <c r="S73" s="64">
        <f t="shared" si="14"/>
        <v>9393.0766689594129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42.876467144090341</v>
      </c>
      <c r="J74" s="26">
        <f t="shared" si="9"/>
        <v>19393.076668959431</v>
      </c>
      <c r="K74" s="64"/>
      <c r="L74" s="155">
        <f t="shared" si="19"/>
        <v>42.876467144090341</v>
      </c>
      <c r="M74" s="26">
        <f t="shared" si="11"/>
        <v>19393.076668959431</v>
      </c>
      <c r="N74" s="26"/>
      <c r="O74" s="26">
        <f t="shared" si="16"/>
        <v>39.728078671859457</v>
      </c>
      <c r="P74" s="26">
        <f t="shared" si="12"/>
        <v>9393.0766689594129</v>
      </c>
      <c r="Q74" s="26"/>
      <c r="R74" s="26">
        <f t="shared" si="20"/>
        <v>39.728078671859457</v>
      </c>
      <c r="S74" s="64">
        <f t="shared" si="14"/>
        <v>9393.0766689594129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42.876467144090341</v>
      </c>
      <c r="J75" s="26">
        <f t="shared" si="9"/>
        <v>19393.076668959431</v>
      </c>
      <c r="K75" s="64"/>
      <c r="L75" s="155">
        <f t="shared" si="19"/>
        <v>42.876467144090341</v>
      </c>
      <c r="M75" s="26">
        <f t="shared" si="11"/>
        <v>19393.076668959431</v>
      </c>
      <c r="N75" s="26"/>
      <c r="O75" s="26">
        <f t="shared" si="16"/>
        <v>39.728078671859457</v>
      </c>
      <c r="P75" s="26">
        <f t="shared" si="12"/>
        <v>9393.0766689594129</v>
      </c>
      <c r="Q75" s="26"/>
      <c r="R75" s="26">
        <f t="shared" si="20"/>
        <v>39.728078671859457</v>
      </c>
      <c r="S75" s="64">
        <f t="shared" si="14"/>
        <v>9393.0766689594129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42.876467144090341</v>
      </c>
      <c r="J76" s="26">
        <f t="shared" si="9"/>
        <v>19393.076668959431</v>
      </c>
      <c r="K76" s="64"/>
      <c r="L76" s="155">
        <f t="shared" si="19"/>
        <v>42.876467144090341</v>
      </c>
      <c r="M76" s="26">
        <f t="shared" si="11"/>
        <v>19393.076668959431</v>
      </c>
      <c r="N76" s="26"/>
      <c r="O76" s="26">
        <f t="shared" si="16"/>
        <v>39.728078671859457</v>
      </c>
      <c r="P76" s="26">
        <f t="shared" si="12"/>
        <v>9393.0766689594129</v>
      </c>
      <c r="Q76" s="26"/>
      <c r="R76" s="26">
        <f t="shared" si="20"/>
        <v>39.728078671859457</v>
      </c>
      <c r="S76" s="64">
        <f t="shared" si="14"/>
        <v>9393.0766689594129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42.876467144090341</v>
      </c>
      <c r="J77" s="26">
        <f t="shared" si="9"/>
        <v>19393.076668959431</v>
      </c>
      <c r="K77" s="64"/>
      <c r="L77" s="155">
        <f t="shared" si="19"/>
        <v>42.876467144090341</v>
      </c>
      <c r="M77" s="26">
        <f t="shared" si="11"/>
        <v>19393.076668959431</v>
      </c>
      <c r="N77" s="26"/>
      <c r="O77" s="26">
        <f t="shared" si="16"/>
        <v>39.728078671859457</v>
      </c>
      <c r="P77" s="26">
        <f t="shared" si="12"/>
        <v>9393.0766689594129</v>
      </c>
      <c r="Q77" s="26"/>
      <c r="R77" s="26">
        <f t="shared" si="20"/>
        <v>39.728078671859457</v>
      </c>
      <c r="S77" s="64">
        <f t="shared" si="14"/>
        <v>9393.0766689594129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42.876467144090341</v>
      </c>
      <c r="J78" s="26">
        <f t="shared" si="9"/>
        <v>19393.076668959431</v>
      </c>
      <c r="K78" s="64"/>
      <c r="L78" s="155">
        <f t="shared" si="19"/>
        <v>42.876467144090341</v>
      </c>
      <c r="M78" s="26">
        <f t="shared" si="11"/>
        <v>19393.076668959431</v>
      </c>
      <c r="N78" s="26"/>
      <c r="O78" s="26">
        <f t="shared" si="16"/>
        <v>39.728078671859457</v>
      </c>
      <c r="P78" s="26">
        <f t="shared" si="12"/>
        <v>9393.0766689594129</v>
      </c>
      <c r="Q78" s="26"/>
      <c r="R78" s="26">
        <f t="shared" si="20"/>
        <v>39.728078671859457</v>
      </c>
      <c r="S78" s="64">
        <f t="shared" si="14"/>
        <v>9393.0766689594129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42.876467144090341</v>
      </c>
      <c r="J79" s="26">
        <f t="shared" si="9"/>
        <v>19393.076668959431</v>
      </c>
      <c r="K79" s="64"/>
      <c r="L79" s="155">
        <f t="shared" si="19"/>
        <v>42.876467144090341</v>
      </c>
      <c r="M79" s="26">
        <f t="shared" si="11"/>
        <v>19393.076668959431</v>
      </c>
      <c r="N79" s="26"/>
      <c r="O79" s="26">
        <f t="shared" si="16"/>
        <v>39.728078671859457</v>
      </c>
      <c r="P79" s="26">
        <f t="shared" si="12"/>
        <v>9393.0766689594129</v>
      </c>
      <c r="Q79" s="26"/>
      <c r="R79" s="26">
        <f t="shared" si="20"/>
        <v>39.728078671859457</v>
      </c>
      <c r="S79" s="64">
        <f t="shared" si="14"/>
        <v>9393.0766689594129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42.876467144090341</v>
      </c>
      <c r="J80" s="26">
        <f t="shared" si="9"/>
        <v>19393.076668959431</v>
      </c>
      <c r="K80" s="64"/>
      <c r="L80" s="155">
        <f t="shared" si="19"/>
        <v>42.876467144090341</v>
      </c>
      <c r="M80" s="26">
        <f t="shared" si="11"/>
        <v>19393.076668959431</v>
      </c>
      <c r="N80" s="26"/>
      <c r="O80" s="26">
        <f t="shared" si="16"/>
        <v>39.728078671859457</v>
      </c>
      <c r="P80" s="26">
        <f t="shared" si="12"/>
        <v>9393.0766689594129</v>
      </c>
      <c r="Q80" s="26"/>
      <c r="R80" s="26">
        <f t="shared" si="20"/>
        <v>39.728078671859457</v>
      </c>
      <c r="S80" s="64">
        <f t="shared" si="14"/>
        <v>9393.0766689594129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42.876467144090341</v>
      </c>
      <c r="J81" s="26">
        <f t="shared" si="9"/>
        <v>19393.076668959431</v>
      </c>
      <c r="K81" s="64"/>
      <c r="L81" s="155">
        <f t="shared" si="19"/>
        <v>42.876467144090341</v>
      </c>
      <c r="M81" s="26">
        <f t="shared" si="11"/>
        <v>19393.076668959431</v>
      </c>
      <c r="N81" s="26"/>
      <c r="O81" s="26">
        <f t="shared" si="16"/>
        <v>39.728078671859457</v>
      </c>
      <c r="P81" s="26">
        <f t="shared" si="12"/>
        <v>9393.0766689594129</v>
      </c>
      <c r="Q81" s="26"/>
      <c r="R81" s="26">
        <f t="shared" si="20"/>
        <v>39.728078671859457</v>
      </c>
      <c r="S81" s="64">
        <f t="shared" si="14"/>
        <v>9393.0766689594129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42.876467144090341</v>
      </c>
      <c r="J82" s="26">
        <f t="shared" si="9"/>
        <v>19393.076668959431</v>
      </c>
      <c r="K82" s="64"/>
      <c r="L82" s="155">
        <f t="shared" si="19"/>
        <v>42.876467144090341</v>
      </c>
      <c r="M82" s="26">
        <f t="shared" si="11"/>
        <v>19393.076668959431</v>
      </c>
      <c r="N82" s="26"/>
      <c r="O82" s="26">
        <f t="shared" si="16"/>
        <v>39.728078671859457</v>
      </c>
      <c r="P82" s="26">
        <f t="shared" si="12"/>
        <v>9393.0766689594129</v>
      </c>
      <c r="Q82" s="26"/>
      <c r="R82" s="26">
        <f t="shared" si="20"/>
        <v>39.728078671859457</v>
      </c>
      <c r="S82" s="64">
        <f t="shared" si="14"/>
        <v>9393.0766689594129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40.711332364737331</v>
      </c>
      <c r="J83" s="26">
        <f t="shared" si="9"/>
        <v>11779.673047002569</v>
      </c>
      <c r="K83" s="64"/>
      <c r="L83" s="155">
        <f>I83+10</f>
        <v>50.711332364737331</v>
      </c>
      <c r="M83" s="26">
        <f t="shared" si="11"/>
        <v>117796.73047002561</v>
      </c>
      <c r="N83" s="26"/>
      <c r="O83" s="26">
        <f>D51</f>
        <v>39.669760258968786</v>
      </c>
      <c r="P83" s="26">
        <f t="shared" si="12"/>
        <v>9267.7866154929598</v>
      </c>
      <c r="Q83" s="26"/>
      <c r="R83" s="26">
        <f>O83+10</f>
        <v>49.669760258968786</v>
      </c>
      <c r="S83" s="64">
        <f t="shared" si="14"/>
        <v>92677.866154929536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40.711332364737331</v>
      </c>
      <c r="J84" s="65">
        <f t="shared" si="9"/>
        <v>11779.673047002569</v>
      </c>
      <c r="K84" s="66"/>
      <c r="L84" s="158">
        <f>I84+10</f>
        <v>50.711332364737331</v>
      </c>
      <c r="M84" s="65">
        <f t="shared" si="11"/>
        <v>117796.73047002561</v>
      </c>
      <c r="N84" s="65"/>
      <c r="O84" s="65">
        <f t="shared" si="16"/>
        <v>39.669760258968786</v>
      </c>
      <c r="P84" s="65">
        <f t="shared" si="12"/>
        <v>9267.7866154929598</v>
      </c>
      <c r="Q84" s="65"/>
      <c r="R84" s="65">
        <f>O84+10</f>
        <v>49.669760258968786</v>
      </c>
      <c r="S84" s="66">
        <f t="shared" si="14"/>
        <v>92677.866154929536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42.184843087713737</v>
      </c>
      <c r="K85" s="67"/>
      <c r="L85" s="67" t="s">
        <v>134</v>
      </c>
      <c r="M85" s="67">
        <f>10*LOG10(SUM(M61:M84)/24)</f>
        <v>47.504655560627292</v>
      </c>
      <c r="N85" s="67"/>
      <c r="O85" s="67" t="s">
        <v>135</v>
      </c>
      <c r="P85" s="67">
        <f>10*LOG10(SUM(P61:P84)/24)</f>
        <v>39.706300935386317</v>
      </c>
      <c r="Q85" s="67"/>
      <c r="R85" s="67" t="s">
        <v>134</v>
      </c>
      <c r="S85" s="68">
        <f>10*LOG10(SUM(S61:S84)/24)</f>
        <v>46.087920133864046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12</v>
      </c>
      <c r="C89" s="22">
        <f>C2</f>
        <v>259050.36</v>
      </c>
      <c r="D89" s="23">
        <f>D2</f>
        <v>4256575.1399999997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39.728078671859457</v>
      </c>
      <c r="J89" s="86">
        <f>D51</f>
        <v>39.669760258968786</v>
      </c>
      <c r="K89" s="86">
        <f>E51</f>
        <v>39.706300935386317</v>
      </c>
      <c r="L89" s="87">
        <f>F51</f>
        <v>46.087920133864046</v>
      </c>
      <c r="M89" s="89">
        <f>C52</f>
        <v>42.876467144090341</v>
      </c>
      <c r="N89" s="86">
        <f>D52</f>
        <v>40.711332364737331</v>
      </c>
      <c r="O89" s="86">
        <f>E52</f>
        <v>42.184843087713737</v>
      </c>
      <c r="P89" s="87">
        <f>F52</f>
        <v>47.504655560627292</v>
      </c>
      <c r="Q89" s="89">
        <f>C53</f>
        <v>2.8764671440903413</v>
      </c>
      <c r="R89" s="86">
        <f>D53</f>
        <v>6.7113323647373306</v>
      </c>
      <c r="S89" s="86">
        <f>E53</f>
        <v>3.6163720177423642</v>
      </c>
      <c r="T89" s="87">
        <f>F53</f>
        <v>5.5540836308144677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12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695.76518251511777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30.889554499700569</v>
      </c>
      <c r="K95" s="35">
        <f>4/60*100</f>
        <v>6.666666666666667</v>
      </c>
      <c r="L95" s="36">
        <f t="shared" ref="L95:L126" si="22">F95-J95+M95</f>
        <v>4.3495331268898525</v>
      </c>
      <c r="M95" s="110">
        <f>10*LOG(6.666667/100)</f>
        <v>-11.760912373409578</v>
      </c>
      <c r="N95" s="110">
        <f t="shared" ref="N95:N126" si="23">10^(L95/10)</f>
        <v>2.7224086293178722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701.76518251511777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34.623836345223523</v>
      </c>
      <c r="K96" s="27">
        <f t="shared" ref="K96:K159" si="26">4/60*100</f>
        <v>6.666666666666667</v>
      </c>
      <c r="L96" s="37">
        <f t="shared" si="22"/>
        <v>0.61525128136689844</v>
      </c>
      <c r="M96" s="110">
        <f t="shared" ref="M96:M159" si="27">10*LOG(6.666667/100)</f>
        <v>-11.760912373409578</v>
      </c>
      <c r="N96" s="110">
        <f t="shared" si="23"/>
        <v>1.1521927233913811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707.76518251511777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34.69778388675666</v>
      </c>
      <c r="K97" s="27">
        <f t="shared" si="26"/>
        <v>6.666666666666667</v>
      </c>
      <c r="L97" s="37">
        <f t="shared" si="22"/>
        <v>0.54130373983376145</v>
      </c>
      <c r="M97" s="110">
        <f t="shared" si="27"/>
        <v>-11.760912373409578</v>
      </c>
      <c r="N97" s="110">
        <f t="shared" si="23"/>
        <v>1.1327403576734101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713.76518251511777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34.771107184795348</v>
      </c>
      <c r="K98" s="27">
        <f t="shared" si="26"/>
        <v>6.666666666666667</v>
      </c>
      <c r="L98" s="37">
        <f t="shared" si="22"/>
        <v>0.46798044179507414</v>
      </c>
      <c r="M98" s="110">
        <f t="shared" si="27"/>
        <v>-11.760912373409578</v>
      </c>
      <c r="N98" s="110">
        <f t="shared" si="23"/>
        <v>1.1137764842943358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719.76518251511777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34.843816690536791</v>
      </c>
      <c r="K99" s="27">
        <f t="shared" si="26"/>
        <v>6.666666666666667</v>
      </c>
      <c r="L99" s="37">
        <f t="shared" si="22"/>
        <v>0.39527093605363106</v>
      </c>
      <c r="M99" s="110">
        <f t="shared" si="27"/>
        <v>-11.760912373409578</v>
      </c>
      <c r="N99" s="110">
        <f t="shared" si="23"/>
        <v>1.0952848829462596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725.76518251511777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34.915922594891839</v>
      </c>
      <c r="K100" s="27">
        <f t="shared" si="26"/>
        <v>6.666666666666667</v>
      </c>
      <c r="L100" s="37">
        <f t="shared" si="22"/>
        <v>0.32316503169858279</v>
      </c>
      <c r="M100" s="110">
        <f t="shared" si="27"/>
        <v>-11.760912373409578</v>
      </c>
      <c r="N100" s="110">
        <f t="shared" si="23"/>
        <v>1.0772500010156314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731.76518251511777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34.987434837057059</v>
      </c>
      <c r="K101" s="27">
        <f t="shared" si="26"/>
        <v>6.666666666666667</v>
      </c>
      <c r="L101" s="37">
        <f t="shared" si="22"/>
        <v>0.25165278953336312</v>
      </c>
      <c r="M101" s="110">
        <f t="shared" si="27"/>
        <v>-11.760912373409578</v>
      </c>
      <c r="N101" s="110">
        <f t="shared" si="23"/>
        <v>1.0596569208707161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737.76518251511777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35.058363112736878</v>
      </c>
      <c r="K102" s="27">
        <f t="shared" si="26"/>
        <v>6.666666666666667</v>
      </c>
      <c r="L102" s="37">
        <f t="shared" si="22"/>
        <v>0.18072451385354427</v>
      </c>
      <c r="M102" s="110">
        <f t="shared" si="27"/>
        <v>-11.760912373409578</v>
      </c>
      <c r="N102" s="110">
        <f t="shared" si="23"/>
        <v>1.0424913290036937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743.76518251511777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35.128716882032641</v>
      </c>
      <c r="K103" s="27">
        <f t="shared" si="26"/>
        <v>6.666666666666667</v>
      </c>
      <c r="L103" s="37">
        <f t="shared" si="22"/>
        <v>0.1103707445577804</v>
      </c>
      <c r="M103" s="110">
        <f t="shared" si="27"/>
        <v>-11.760912373409578</v>
      </c>
      <c r="N103" s="110">
        <f t="shared" si="23"/>
        <v>1.0257394869082357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749.76518251511777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35.198505377014797</v>
      </c>
      <c r="K104" s="27">
        <f t="shared" si="26"/>
        <v>6.666666666666667</v>
      </c>
      <c r="L104" s="37">
        <f t="shared" si="22"/>
        <v>4.0582249575624729E-2</v>
      </c>
      <c r="M104" s="110">
        <f t="shared" si="27"/>
        <v>-11.760912373409578</v>
      </c>
      <c r="N104" s="110">
        <f t="shared" si="23"/>
        <v>1.0093882035818575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755.76518251511777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35.267737608993301</v>
      </c>
      <c r="K105" s="27">
        <f t="shared" si="26"/>
        <v>6.666666666666667</v>
      </c>
      <c r="L105" s="37">
        <f t="shared" si="22"/>
        <v>-2.8649982402878749E-2</v>
      </c>
      <c r="M105" s="110">
        <f t="shared" si="27"/>
        <v>-11.760912373409578</v>
      </c>
      <c r="N105" s="110">
        <f t="shared" si="23"/>
        <v>0.99342480955028456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761.76518251511777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35.336422375500483</v>
      </c>
      <c r="K106" s="27">
        <f t="shared" si="26"/>
        <v>6.666666666666667</v>
      </c>
      <c r="L106" s="37">
        <f t="shared" si="22"/>
        <v>-9.7334748910061109E-2</v>
      </c>
      <c r="M106" s="110">
        <f t="shared" si="27"/>
        <v>-11.760912373409578</v>
      </c>
      <c r="N106" s="110">
        <f t="shared" si="23"/>
        <v>0.97783713231832647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767.76518251511777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35.404568267000066</v>
      </c>
      <c r="K107" s="27">
        <f t="shared" si="26"/>
        <v>6.666666666666667</v>
      </c>
      <c r="L107" s="37">
        <f t="shared" si="22"/>
        <v>-0.16548064040964405</v>
      </c>
      <c r="M107" s="110">
        <f t="shared" si="27"/>
        <v>-11.760912373409578</v>
      </c>
      <c r="N107" s="110">
        <f t="shared" si="23"/>
        <v>0.96261347315839108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773.76518251511777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35.472183673334989</v>
      </c>
      <c r="K108" s="27">
        <f t="shared" si="26"/>
        <v>6.666666666666667</v>
      </c>
      <c r="L108" s="37">
        <f t="shared" si="22"/>
        <v>-0.23309604674456708</v>
      </c>
      <c r="M108" s="110">
        <f t="shared" si="27"/>
        <v>-11.760912373409578</v>
      </c>
      <c r="N108" s="110">
        <f t="shared" si="23"/>
        <v>0.94774258515401288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779.76518251511777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35.539276789926248</v>
      </c>
      <c r="K109" s="27">
        <f t="shared" si="26"/>
        <v>6.666666666666667</v>
      </c>
      <c r="L109" s="37">
        <f t="shared" si="22"/>
        <v>-0.30018916333582624</v>
      </c>
      <c r="M109" s="110">
        <f t="shared" si="27"/>
        <v>-11.760912373409578</v>
      </c>
      <c r="N109" s="110">
        <f t="shared" si="23"/>
        <v>0.93321365242141863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785.76518251511777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35.605855623734072</v>
      </c>
      <c r="K110" s="27">
        <f t="shared" si="26"/>
        <v>6.666666666666667</v>
      </c>
      <c r="L110" s="37">
        <f t="shared" si="22"/>
        <v>-0.3667679971436506</v>
      </c>
      <c r="M110" s="110">
        <f t="shared" si="27"/>
        <v>-11.760912373409578</v>
      </c>
      <c r="N110" s="110">
        <f t="shared" si="23"/>
        <v>0.91901627043747358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791.76518251511777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35.671927998992487</v>
      </c>
      <c r="K111" s="27">
        <f t="shared" si="26"/>
        <v>6.666666666666667</v>
      </c>
      <c r="L111" s="37">
        <f t="shared" si="22"/>
        <v>-0.4328403724020653</v>
      </c>
      <c r="M111" s="110">
        <f t="shared" si="27"/>
        <v>-11.760912373409578</v>
      </c>
      <c r="N111" s="110">
        <f t="shared" si="23"/>
        <v>0.90514042740714407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797.76518251511777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35.737501562727282</v>
      </c>
      <c r="K112" s="27">
        <f t="shared" si="26"/>
        <v>6.666666666666667</v>
      </c>
      <c r="L112" s="37">
        <f t="shared" si="22"/>
        <v>-0.4984139361368598</v>
      </c>
      <c r="M112" s="110">
        <f t="shared" si="27"/>
        <v>-11.760912373409578</v>
      </c>
      <c r="N112" s="110">
        <f t="shared" si="23"/>
        <v>0.89157648660822519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803.76518251511777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35.802583790067331</v>
      </c>
      <c r="K113" s="27">
        <f t="shared" si="26"/>
        <v>6.666666666666667</v>
      </c>
      <c r="L113" s="37">
        <f t="shared" si="22"/>
        <v>-0.56349616347690912</v>
      </c>
      <c r="M113" s="110">
        <f t="shared" si="27"/>
        <v>-11.760912373409578</v>
      </c>
      <c r="N113" s="110">
        <f t="shared" si="23"/>
        <v>0.878315169655143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809.76518251511777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35.867181989358357</v>
      </c>
      <c r="K114" s="27">
        <f t="shared" si="26"/>
        <v>6.666666666666667</v>
      </c>
      <c r="L114" s="37">
        <f t="shared" si="22"/>
        <v>-0.62809436276793562</v>
      </c>
      <c r="M114" s="110">
        <f t="shared" si="27"/>
        <v>-11.760912373409578</v>
      </c>
      <c r="N114" s="110">
        <f t="shared" si="23"/>
        <v>0.86534754062758745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815.76518251511777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35.931303307087994</v>
      </c>
      <c r="K115" s="27">
        <f t="shared" si="26"/>
        <v>6.666666666666667</v>
      </c>
      <c r="L115" s="37">
        <f t="shared" si="22"/>
        <v>-0.69221568049757209</v>
      </c>
      <c r="M115" s="110">
        <f t="shared" si="27"/>
        <v>-11.760912373409578</v>
      </c>
      <c r="N115" s="110">
        <f t="shared" si="23"/>
        <v>0.85266499101324955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821.76518251511777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35.994954732630312</v>
      </c>
      <c r="K116" s="27">
        <f t="shared" si="26"/>
        <v>6.666666666666667</v>
      </c>
      <c r="L116" s="37">
        <f t="shared" si="22"/>
        <v>-0.75586710603989005</v>
      </c>
      <c r="M116" s="110">
        <f t="shared" si="27"/>
        <v>-11.760912373409578</v>
      </c>
      <c r="N116" s="110">
        <f t="shared" si="23"/>
        <v>0.84025922541731868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827.76518251511777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36.058143102817787</v>
      </c>
      <c r="K117" s="27">
        <f t="shared" si="26"/>
        <v>6.666666666666667</v>
      </c>
      <c r="L117" s="37">
        <f t="shared" si="22"/>
        <v>-0.81905547622736563</v>
      </c>
      <c r="M117" s="110">
        <f t="shared" si="27"/>
        <v>-11.760912373409578</v>
      </c>
      <c r="N117" s="110">
        <f t="shared" si="23"/>
        <v>0.82812224799441503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833.76518251511777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36.120875106348251</v>
      </c>
      <c r="K118" s="27">
        <f t="shared" si="26"/>
        <v>6.666666666666667</v>
      </c>
      <c r="L118" s="37">
        <f t="shared" si="22"/>
        <v>-0.88178747975782912</v>
      </c>
      <c r="M118" s="110">
        <f t="shared" si="27"/>
        <v>-11.760912373409578</v>
      </c>
      <c r="N118" s="110">
        <f t="shared" si="23"/>
        <v>0.81624634956150965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839.76518251511777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36.183157288033648</v>
      </c>
      <c r="K119" s="27">
        <f t="shared" si="26"/>
        <v>6.666666666666667</v>
      </c>
      <c r="L119" s="37">
        <f t="shared" si="22"/>
        <v>-0.94406966144322624</v>
      </c>
      <c r="M119" s="110">
        <f t="shared" si="27"/>
        <v>-11.760912373409578</v>
      </c>
      <c r="N119" s="110">
        <f t="shared" si="23"/>
        <v>0.80462409535309487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845.76518251511777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36.244996052897775</v>
      </c>
      <c r="K120" s="27">
        <f t="shared" si="26"/>
        <v>6.666666666666667</v>
      </c>
      <c r="L120" s="37">
        <f t="shared" si="22"/>
        <v>-1.0059084263073537</v>
      </c>
      <c r="M120" s="110">
        <f t="shared" si="27"/>
        <v>-11.760912373409578</v>
      </c>
      <c r="N120" s="110">
        <f t="shared" si="23"/>
        <v>0.79324831338221302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851.76518251511777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36.306397670129002</v>
      </c>
      <c r="K121" s="27">
        <f t="shared" si="26"/>
        <v>6.666666666666667</v>
      </c>
      <c r="L121" s="37">
        <f t="shared" si="22"/>
        <v>-1.0673100435385798</v>
      </c>
      <c r="M121" s="110">
        <f t="shared" si="27"/>
        <v>-11.760912373409578</v>
      </c>
      <c r="N121" s="110">
        <f t="shared" si="23"/>
        <v>0.78211208337339388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857.76518251511777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36.367368276894325</v>
      </c>
      <c r="K122" s="27">
        <f t="shared" si="26"/>
        <v>6.666666666666667</v>
      </c>
      <c r="L122" s="37">
        <f t="shared" si="22"/>
        <v>-1.1282806503039033</v>
      </c>
      <c r="M122" s="110">
        <f t="shared" si="27"/>
        <v>-11.760912373409578</v>
      </c>
      <c r="N122" s="110">
        <f t="shared" si="23"/>
        <v>0.77120872623556491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863.76518251511777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36.427913882020505</v>
      </c>
      <c r="K123" s="27">
        <f t="shared" si="26"/>
        <v>6.666666666666667</v>
      </c>
      <c r="L123" s="37">
        <f t="shared" si="22"/>
        <v>-1.188826255430083</v>
      </c>
      <c r="M123" s="110">
        <f t="shared" si="27"/>
        <v>-11.760912373409578</v>
      </c>
      <c r="N123" s="110">
        <f t="shared" si="23"/>
        <v>0.76053179404504401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869.76518251511777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36.488040369547754</v>
      </c>
      <c r="K124" s="27">
        <f t="shared" si="26"/>
        <v>6.666666666666667</v>
      </c>
      <c r="L124" s="37">
        <f t="shared" si="22"/>
        <v>-1.2489527429573322</v>
      </c>
      <c r="M124" s="110">
        <f t="shared" si="27"/>
        <v>-11.760912373409578</v>
      </c>
      <c r="N124" s="110">
        <f t="shared" si="23"/>
        <v>0.75007506051057027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875.76518251511777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36.547753502161299</v>
      </c>
      <c r="K125" s="27">
        <f t="shared" si="26"/>
        <v>6.666666666666667</v>
      </c>
      <c r="L125" s="37">
        <f t="shared" si="22"/>
        <v>-1.3086658755708775</v>
      </c>
      <c r="M125" s="110">
        <f t="shared" si="27"/>
        <v>-11.760912373409578</v>
      </c>
      <c r="N125" s="110">
        <f t="shared" si="23"/>
        <v>0.73983251189403287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881.76518251511777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36.607058924505786</v>
      </c>
      <c r="K126" s="27">
        <f t="shared" si="26"/>
        <v>6.666666666666667</v>
      </c>
      <c r="L126" s="37">
        <f t="shared" si="22"/>
        <v>-1.3679712979153642</v>
      </c>
      <c r="M126" s="110">
        <f t="shared" si="27"/>
        <v>-11.760912373409578</v>
      </c>
      <c r="N126" s="110">
        <f t="shared" si="23"/>
        <v>0.72979833836218133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887.76518251511777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36.665962166387267</v>
      </c>
      <c r="K127" s="27">
        <f t="shared" si="26"/>
        <v>6.666666666666667</v>
      </c>
      <c r="L127" s="37">
        <f t="shared" ref="L127:L158" si="28">F127-J127+M127</f>
        <v>-1.4268745397968452</v>
      </c>
      <c r="M127" s="110">
        <f t="shared" si="27"/>
        <v>-11.760912373409578</v>
      </c>
      <c r="N127" s="110">
        <f t="shared" ref="N127:N158" si="29">10^(L127/10)</f>
        <v>0.71996692574610166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893.76518251511777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36.724468645867397</v>
      </c>
      <c r="K128" s="27">
        <f t="shared" si="26"/>
        <v>6.666666666666667</v>
      </c>
      <c r="L128" s="37">
        <f t="shared" si="28"/>
        <v>-1.485381019276975</v>
      </c>
      <c r="M128" s="110">
        <f t="shared" si="27"/>
        <v>-11.760912373409578</v>
      </c>
      <c r="N128" s="110">
        <f t="shared" si="29"/>
        <v>0.7103328476866142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899.76518251511777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36.782583672254049</v>
      </c>
      <c r="K129" s="27">
        <f t="shared" si="26"/>
        <v>6.666666666666667</v>
      </c>
      <c r="L129" s="37">
        <f t="shared" si="28"/>
        <v>-1.5434960456636269</v>
      </c>
      <c r="M129" s="110">
        <f t="shared" si="27"/>
        <v>-11.760912373409578</v>
      </c>
      <c r="N129" s="110">
        <f t="shared" si="29"/>
        <v>0.70089085814509977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905.76518251511777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36.840312448992648</v>
      </c>
      <c r="K130" s="27">
        <f t="shared" si="26"/>
        <v>6.666666666666667</v>
      </c>
      <c r="L130" s="37">
        <f t="shared" si="28"/>
        <v>-1.6012248224022265</v>
      </c>
      <c r="M130" s="110">
        <f t="shared" si="27"/>
        <v>-11.760912373409578</v>
      </c>
      <c r="N130" s="110">
        <f t="shared" si="29"/>
        <v>0.69163588426042033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911.76518251511777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36.897660076461946</v>
      </c>
      <c r="K131" s="27">
        <f t="shared" si="26"/>
        <v>6.666666666666667</v>
      </c>
      <c r="L131" s="37">
        <f t="shared" si="28"/>
        <v>-1.6585724498715244</v>
      </c>
      <c r="M131" s="110">
        <f t="shared" si="27"/>
        <v>-11.760912373409578</v>
      </c>
      <c r="N131" s="110">
        <f t="shared" si="29"/>
        <v>0.6825630195338126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917.76518251511777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36.954631554678159</v>
      </c>
      <c r="K132" s="27">
        <f t="shared" si="26"/>
        <v>6.666666666666667</v>
      </c>
      <c r="L132" s="37">
        <f t="shared" si="28"/>
        <v>-1.7155439280877367</v>
      </c>
      <c r="M132" s="110">
        <f t="shared" si="27"/>
        <v>-11.760912373409578</v>
      </c>
      <c r="N132" s="110">
        <f t="shared" si="29"/>
        <v>0.6736675173246286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923.76518251511777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37.011231785911001</v>
      </c>
      <c r="K133" s="27">
        <f t="shared" si="26"/>
        <v>6.666666666666667</v>
      </c>
      <c r="L133" s="37">
        <f t="shared" si="28"/>
        <v>-1.7721441593205789</v>
      </c>
      <c r="M133" s="110">
        <f t="shared" si="27"/>
        <v>-11.760912373409578</v>
      </c>
      <c r="N133" s="110">
        <f t="shared" si="29"/>
        <v>0.66494478464083362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929.76518251511777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37.067465577215017</v>
      </c>
      <c r="K134" s="27">
        <f t="shared" si="26"/>
        <v>6.666666666666667</v>
      </c>
      <c r="L134" s="37">
        <f t="shared" si="28"/>
        <v>-1.8283779506245956</v>
      </c>
      <c r="M134" s="110">
        <f t="shared" si="27"/>
        <v>-11.760912373409578</v>
      </c>
      <c r="N134" s="110">
        <f t="shared" si="29"/>
        <v>0.65639037620909779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935.76518251511777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37.123337642879534</v>
      </c>
      <c r="K135" s="27">
        <f t="shared" si="26"/>
        <v>6.666666666666667</v>
      </c>
      <c r="L135" s="37">
        <f t="shared" si="28"/>
        <v>-1.884250016289112</v>
      </c>
      <c r="M135" s="110">
        <f t="shared" si="27"/>
        <v>-11.760912373409578</v>
      </c>
      <c r="N135" s="110">
        <f t="shared" si="29"/>
        <v>0.64799998881017573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941.76518251511777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37.178852606800234</v>
      </c>
      <c r="K136" s="27">
        <f t="shared" si="26"/>
        <v>6.666666666666667</v>
      </c>
      <c r="L136" s="37">
        <f t="shared" si="28"/>
        <v>-1.9397649802098123</v>
      </c>
      <c r="M136" s="110">
        <f t="shared" si="27"/>
        <v>-11.760912373409578</v>
      </c>
      <c r="N136" s="110">
        <f t="shared" si="29"/>
        <v>0.63976945586611533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947.76518251511777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37.234015004775536</v>
      </c>
      <c r="K137" s="27">
        <f t="shared" si="26"/>
        <v>6.666666666666667</v>
      </c>
      <c r="L137" s="37">
        <f t="shared" si="28"/>
        <v>-1.994927378185114</v>
      </c>
      <c r="M137" s="110">
        <f t="shared" si="27"/>
        <v>-11.760912373409578</v>
      </c>
      <c r="N137" s="110">
        <f t="shared" si="29"/>
        <v>0.6316947422665532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953.76518251511777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37.288829286730426</v>
      </c>
      <c r="K138" s="27">
        <f t="shared" si="26"/>
        <v>6.666666666666667</v>
      </c>
      <c r="L138" s="37">
        <f t="shared" si="28"/>
        <v>-2.049741660140004</v>
      </c>
      <c r="M138" s="110">
        <f t="shared" si="27"/>
        <v>-11.760912373409578</v>
      </c>
      <c r="N138" s="110">
        <f t="shared" si="29"/>
        <v>0.62377193942213149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959.76518251511777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37.343299818870577</v>
      </c>
      <c r="K139" s="27">
        <f t="shared" si="26"/>
        <v>6.666666666666667</v>
      </c>
      <c r="L139" s="37">
        <f t="shared" si="28"/>
        <v>-2.1042121922801549</v>
      </c>
      <c r="M139" s="110">
        <f t="shared" si="27"/>
        <v>-11.760912373409578</v>
      </c>
      <c r="N139" s="110">
        <f t="shared" si="29"/>
        <v>0.61599726053369841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965.76518251511777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37.397430885769381</v>
      </c>
      <c r="K140" s="27">
        <f t="shared" si="26"/>
        <v>6.666666666666667</v>
      </c>
      <c r="L140" s="37">
        <f t="shared" si="28"/>
        <v>-2.1583432591789595</v>
      </c>
      <c r="M140" s="110">
        <f t="shared" si="27"/>
        <v>-11.760912373409578</v>
      </c>
      <c r="N140" s="110">
        <f t="shared" si="29"/>
        <v>0.6083670360665967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971.76518251511777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37.451226692390307</v>
      </c>
      <c r="K141" s="27">
        <f t="shared" si="26"/>
        <v>6.666666666666667</v>
      </c>
      <c r="L141" s="37">
        <f t="shared" si="28"/>
        <v>-2.2121390657998852</v>
      </c>
      <c r="M141" s="110">
        <f t="shared" si="27"/>
        <v>-11.760912373409578</v>
      </c>
      <c r="N141" s="110">
        <f t="shared" si="29"/>
        <v>0.60087770941995522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977.76518251511777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37.504691366047048</v>
      </c>
      <c r="K142" s="27">
        <f t="shared" si="26"/>
        <v>6.666666666666667</v>
      </c>
      <c r="L142" s="37">
        <f t="shared" si="28"/>
        <v>-2.2656037394566262</v>
      </c>
      <c r="M142" s="110">
        <f t="shared" si="27"/>
        <v>-11.760912373409578</v>
      </c>
      <c r="N142" s="110">
        <f t="shared" si="29"/>
        <v>0.5935258327814269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983.76518251511777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37.557828958303674</v>
      </c>
      <c r="K143" s="27">
        <f t="shared" si="26"/>
        <v>6.666666666666667</v>
      </c>
      <c r="L143" s="37">
        <f t="shared" si="28"/>
        <v>-2.3187413317132517</v>
      </c>
      <c r="M143" s="110">
        <f t="shared" si="27"/>
        <v>-11.760912373409578</v>
      </c>
      <c r="N143" s="110">
        <f t="shared" si="29"/>
        <v>0.58630806315836481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989.76518251511777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37.610643446817051</v>
      </c>
      <c r="K144" s="27">
        <f t="shared" si="26"/>
        <v>6.666666666666667</v>
      </c>
      <c r="L144" s="37">
        <f t="shared" si="28"/>
        <v>-2.3715558202266287</v>
      </c>
      <c r="M144" s="110">
        <f t="shared" si="27"/>
        <v>-11.760912373409578</v>
      </c>
      <c r="N144" s="110">
        <f t="shared" si="29"/>
        <v>0.57922115857689316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995.76518251511777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37.663138737123568</v>
      </c>
      <c r="K145" s="27">
        <f t="shared" si="26"/>
        <v>6.666666666666667</v>
      </c>
      <c r="L145" s="37">
        <f t="shared" si="28"/>
        <v>-2.4240511105331457</v>
      </c>
      <c r="M145" s="110">
        <f t="shared" si="27"/>
        <v>-11.760912373409578</v>
      </c>
      <c r="N145" s="110">
        <f t="shared" si="29"/>
        <v>0.57226197444081384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1001.7651825151178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37.715318664372184</v>
      </c>
      <c r="K146" s="27">
        <f t="shared" si="26"/>
        <v>6.666666666666667</v>
      </c>
      <c r="L146" s="37">
        <f t="shared" si="28"/>
        <v>-2.476231037781762</v>
      </c>
      <c r="M146" s="110">
        <f t="shared" si="27"/>
        <v>-11.760912373409578</v>
      </c>
      <c r="N146" s="110">
        <f t="shared" si="29"/>
        <v>0.56542746004271061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1007.7651825151178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37.767186995005737</v>
      </c>
      <c r="K147" s="27">
        <f t="shared" si="26"/>
        <v>6.666666666666667</v>
      </c>
      <c r="L147" s="37">
        <f t="shared" si="28"/>
        <v>-2.5280993684153152</v>
      </c>
      <c r="M147" s="110">
        <f t="shared" si="27"/>
        <v>-11.760912373409578</v>
      </c>
      <c r="N147" s="110">
        <f t="shared" si="29"/>
        <v>0.55871465522002228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1013.7651825151178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37.818747428392385</v>
      </c>
      <c r="K148" s="27">
        <f t="shared" si="26"/>
        <v>6.666666666666667</v>
      </c>
      <c r="L148" s="37">
        <f t="shared" si="28"/>
        <v>-2.579659801801963</v>
      </c>
      <c r="M148" s="110">
        <f t="shared" si="27"/>
        <v>-11.760912373409578</v>
      </c>
      <c r="N148" s="110">
        <f t="shared" si="29"/>
        <v>0.5521206871492369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1019.7651825151178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37.870003598408829</v>
      </c>
      <c r="K149" s="27">
        <f t="shared" si="26"/>
        <v>6.666666666666667</v>
      </c>
      <c r="L149" s="37">
        <f t="shared" si="28"/>
        <v>-2.630915971818407</v>
      </c>
      <c r="M149" s="110">
        <f t="shared" si="27"/>
        <v>-11.760912373409578</v>
      </c>
      <c r="N149" s="110">
        <f t="shared" si="29"/>
        <v>0.54564276727174021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1025.7651825151179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37.920959074977205</v>
      </c>
      <c r="K150" s="27">
        <f t="shared" si="26"/>
        <v>6.666666666666667</v>
      </c>
      <c r="L150" s="37">
        <f t="shared" si="28"/>
        <v>-2.6818714483867829</v>
      </c>
      <c r="M150" s="110">
        <f t="shared" si="27"/>
        <v>-11.760912373409578</v>
      </c>
      <c r="N150" s="110">
        <f t="shared" si="29"/>
        <v>0.53927818834515207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1031.7651825151179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37.971617365557016</v>
      </c>
      <c r="K151" s="27">
        <f t="shared" si="26"/>
        <v>6.666666666666667</v>
      </c>
      <c r="L151" s="37">
        <f t="shared" si="28"/>
        <v>-2.7325297389665941</v>
      </c>
      <c r="M151" s="110">
        <f t="shared" si="27"/>
        <v>-11.760912373409578</v>
      </c>
      <c r="N151" s="110">
        <f t="shared" si="29"/>
        <v>0.53302432161435942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1037.7651825151179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38.021981916593973</v>
      </c>
      <c r="K152" s="27">
        <f t="shared" si="26"/>
        <v>6.666666666666667</v>
      </c>
      <c r="L152" s="37">
        <f t="shared" si="28"/>
        <v>-2.7828942900035507</v>
      </c>
      <c r="M152" s="110">
        <f t="shared" si="27"/>
        <v>-11.760912373409578</v>
      </c>
      <c r="N152" s="110">
        <f t="shared" si="29"/>
        <v>0.52687861409669201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787.76518251511777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35.62793564076707</v>
      </c>
      <c r="K153" s="27">
        <f t="shared" si="26"/>
        <v>6.666666666666667</v>
      </c>
      <c r="L153" s="37">
        <f t="shared" si="28"/>
        <v>-0.3888480141766486</v>
      </c>
      <c r="M153" s="110">
        <f t="shared" si="27"/>
        <v>-11.760912373409578</v>
      </c>
      <c r="N153" s="110">
        <f t="shared" si="29"/>
        <v>0.91435574631751282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787.96062708804664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35.630090343049886</v>
      </c>
      <c r="K154" s="27">
        <f t="shared" si="26"/>
        <v>6.666666666666667</v>
      </c>
      <c r="L154" s="37">
        <f t="shared" si="28"/>
        <v>-0.39100271645946449</v>
      </c>
      <c r="M154" s="110">
        <f t="shared" si="27"/>
        <v>-11.760912373409578</v>
      </c>
      <c r="N154" s="110">
        <f t="shared" si="29"/>
        <v>0.9139022117137946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788.54449055306338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35.636524034632551</v>
      </c>
      <c r="K155" s="27">
        <f t="shared" si="26"/>
        <v>6.666666666666667</v>
      </c>
      <c r="L155" s="37">
        <f t="shared" si="28"/>
        <v>-0.39743640804212887</v>
      </c>
      <c r="M155" s="110">
        <f t="shared" si="27"/>
        <v>-11.760912373409578</v>
      </c>
      <c r="N155" s="110">
        <f t="shared" si="29"/>
        <v>0.91254934811924315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789.50951567718153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35.647147375453386</v>
      </c>
      <c r="K156" s="27">
        <f t="shared" si="26"/>
        <v>6.666666666666667</v>
      </c>
      <c r="L156" s="37">
        <f t="shared" si="28"/>
        <v>-0.40805974886296426</v>
      </c>
      <c r="M156" s="110">
        <f t="shared" si="27"/>
        <v>-11.760912373409578</v>
      </c>
      <c r="N156" s="110">
        <f t="shared" si="29"/>
        <v>0.91031987570046269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790.84409710715545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35.661817547591582</v>
      </c>
      <c r="K157" s="27">
        <f t="shared" si="26"/>
        <v>6.666666666666667</v>
      </c>
      <c r="L157" s="37">
        <f t="shared" si="28"/>
        <v>-0.42272992100116014</v>
      </c>
      <c r="M157" s="110">
        <f t="shared" si="27"/>
        <v>-11.760912373409578</v>
      </c>
      <c r="N157" s="110">
        <f t="shared" si="29"/>
        <v>0.90725006481664139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792.53294574234133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35.6803464993529</v>
      </c>
      <c r="K158" s="27">
        <f t="shared" si="26"/>
        <v>6.666666666666667</v>
      </c>
      <c r="L158" s="37">
        <f t="shared" si="28"/>
        <v>-0.44125887276247866</v>
      </c>
      <c r="M158" s="110">
        <f t="shared" si="27"/>
        <v>-11.760912373409578</v>
      </c>
      <c r="N158" s="110">
        <f t="shared" si="29"/>
        <v>0.90338757427395766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794.55789479694556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35.702510944015764</v>
      </c>
      <c r="K159" s="27">
        <f t="shared" si="26"/>
        <v>6.666666666666667</v>
      </c>
      <c r="L159" s="37">
        <f t="shared" ref="L159:L190" si="31">F159-J159+M159</f>
        <v>-0.46342331742534171</v>
      </c>
      <c r="M159" s="110">
        <f t="shared" si="27"/>
        <v>-11.760912373409578</v>
      </c>
      <c r="N159" s="110">
        <f t="shared" ref="N159:N190" si="32">10^(L159/10)</f>
        <v>0.89878883376106833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796.89875755328205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35.728062994324731</v>
      </c>
      <c r="K160" s="27">
        <f t="shared" ref="K160:K223" si="35">4/60*100</f>
        <v>6.666666666666667</v>
      </c>
      <c r="L160" s="37">
        <f t="shared" si="31"/>
        <v>-0.48897536773430872</v>
      </c>
      <c r="M160" s="110">
        <f t="shared" ref="M160:M223" si="36">10*LOG(6.666667/100)</f>
        <v>-11.760912373409578</v>
      </c>
      <c r="N160" s="110">
        <f t="shared" si="32"/>
        <v>0.89351626642638138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799.53415668370053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35.756740437126894</v>
      </c>
      <c r="K161" s="27">
        <f t="shared" si="35"/>
        <v>6.666666666666667</v>
      </c>
      <c r="L161" s="37">
        <f t="shared" si="31"/>
        <v>-0.51765281053647172</v>
      </c>
      <c r="M161" s="110">
        <f t="shared" si="36"/>
        <v>-11.760912373409578</v>
      </c>
      <c r="N161" s="110">
        <f t="shared" si="32"/>
        <v>0.88763561427531656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802.44226533987444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35.788275905742545</v>
      </c>
      <c r="K162" s="27">
        <f t="shared" si="35"/>
        <v>6.666666666666667</v>
      </c>
      <c r="L162" s="37">
        <f t="shared" si="31"/>
        <v>-0.54918827915212276</v>
      </c>
      <c r="M162" s="110">
        <f t="shared" si="36"/>
        <v>-11.760912373409578</v>
      </c>
      <c r="N162" s="110">
        <f t="shared" si="32"/>
        <v>0.88121356139491258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805.60142425708568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35.822404507079213</v>
      </c>
      <c r="K163" s="27">
        <f t="shared" si="35"/>
        <v>6.666666666666667</v>
      </c>
      <c r="L163" s="37">
        <f t="shared" si="31"/>
        <v>-0.58331688048879116</v>
      </c>
      <c r="M163" s="110">
        <f t="shared" si="36"/>
        <v>-11.760912373409578</v>
      </c>
      <c r="N163" s="110">
        <f t="shared" si="32"/>
        <v>0.87431577028018437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808.99062135286306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35.858869737108023</v>
      </c>
      <c r="K164" s="27">
        <f t="shared" si="35"/>
        <v>6.666666666666667</v>
      </c>
      <c r="L164" s="37">
        <f t="shared" si="31"/>
        <v>-0.61978211051760113</v>
      </c>
      <c r="M164" s="110">
        <f t="shared" si="36"/>
        <v>-11.760912373409578</v>
      </c>
      <c r="N164" s="110">
        <f t="shared" si="32"/>
        <v>0.86700537311335446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812.58983744719967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35.897427731498681</v>
      </c>
      <c r="K165" s="27">
        <f t="shared" si="35"/>
        <v>6.666666666666667</v>
      </c>
      <c r="L165" s="37">
        <f t="shared" si="31"/>
        <v>-0.65834010490825889</v>
      </c>
      <c r="M165" s="110">
        <f t="shared" si="36"/>
        <v>-11.760912373409578</v>
      </c>
      <c r="N165" s="110">
        <f t="shared" si="32"/>
        <v>0.85934190349272821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816.38027278163463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35.937850035393367</v>
      </c>
      <c r="K166" s="27">
        <f t="shared" si="35"/>
        <v>6.666666666666667</v>
      </c>
      <c r="L166" s="37">
        <f t="shared" si="31"/>
        <v>-0.6987624088029456</v>
      </c>
      <c r="M166" s="110">
        <f t="shared" si="36"/>
        <v>-11.760912373409578</v>
      </c>
      <c r="N166" s="110">
        <f t="shared" si="32"/>
        <v>0.85138061808485033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820.34447453429721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35.979925144617951</v>
      </c>
      <c r="K167" s="27">
        <f t="shared" si="35"/>
        <v>6.666666666666667</v>
      </c>
      <c r="L167" s="37">
        <f t="shared" si="31"/>
        <v>-0.74083751802752928</v>
      </c>
      <c r="M167" s="110">
        <f t="shared" si="36"/>
        <v>-11.760912373409578</v>
      </c>
      <c r="N167" s="110">
        <f t="shared" si="32"/>
        <v>0.84317214000318097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824.46638686068718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36.023459086851602</v>
      </c>
      <c r="K168" s="27">
        <f t="shared" si="35"/>
        <v>6.666666666666667</v>
      </c>
      <c r="L168" s="37">
        <f t="shared" si="31"/>
        <v>-0.78437146026118043</v>
      </c>
      <c r="M168" s="110">
        <f t="shared" si="36"/>
        <v>-11.760912373409578</v>
      </c>
      <c r="N168" s="110">
        <f t="shared" si="32"/>
        <v>0.83476235187180614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828.73134362387509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36.068275293960298</v>
      </c>
      <c r="K169" s="27">
        <f t="shared" si="35"/>
        <v>6.666666666666667</v>
      </c>
      <c r="L169" s="37">
        <f t="shared" si="31"/>
        <v>-0.82918766736987592</v>
      </c>
      <c r="M169" s="110">
        <f t="shared" si="36"/>
        <v>-11.760912373409578</v>
      </c>
      <c r="N169" s="110">
        <f t="shared" si="32"/>
        <v>0.82619247153584585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833.12602118465998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36.114213981690511</v>
      </c>
      <c r="K170" s="27">
        <f t="shared" si="35"/>
        <v>6.666666666666667</v>
      </c>
      <c r="L170" s="37">
        <f t="shared" si="31"/>
        <v>-0.87512635510008963</v>
      </c>
      <c r="M170" s="110">
        <f t="shared" si="36"/>
        <v>-11.760912373409578</v>
      </c>
      <c r="N170" s="110">
        <f t="shared" si="32"/>
        <v>0.81749925299889303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837.63836532286336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36.161131211678352</v>
      </c>
      <c r="K171" s="27">
        <f t="shared" si="35"/>
        <v>6.666666666666667</v>
      </c>
      <c r="L171" s="37">
        <f t="shared" si="31"/>
        <v>-0.9220435850879305</v>
      </c>
      <c r="M171" s="110">
        <f t="shared" si="36"/>
        <v>-11.760912373409578</v>
      </c>
      <c r="N171" s="110">
        <f t="shared" si="32"/>
        <v>0.80871526635322233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842.25750313295771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36.208897770438675</v>
      </c>
      <c r="K172" s="27">
        <f t="shared" si="35"/>
        <v>6.666666666666667</v>
      </c>
      <c r="L172" s="37">
        <f t="shared" si="31"/>
        <v>-0.96981014384825315</v>
      </c>
      <c r="M172" s="110">
        <f t="shared" si="36"/>
        <v>-11.760912373409578</v>
      </c>
      <c r="N172" s="110">
        <f t="shared" si="32"/>
        <v>0.7998692213211952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846.97364788660411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36.257397964454249</v>
      </c>
      <c r="K173" s="27">
        <f t="shared" si="35"/>
        <v>6.666666666666667</v>
      </c>
      <c r="L173" s="37">
        <f t="shared" si="31"/>
        <v>-1.0183103378638272</v>
      </c>
      <c r="M173" s="110">
        <f t="shared" si="36"/>
        <v>-11.760912373409578</v>
      </c>
      <c r="N173" s="110">
        <f t="shared" si="32"/>
        <v>0.79098630855219842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851.77800250116888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36.30652840116651</v>
      </c>
      <c r="K174" s="27">
        <f t="shared" si="35"/>
        <v>6.666666666666667</v>
      </c>
      <c r="L174" s="37">
        <f t="shared" si="31"/>
        <v>-1.0674407745760881</v>
      </c>
      <c r="M174" s="110">
        <f t="shared" si="36"/>
        <v>-11.760912373409578</v>
      </c>
      <c r="N174" s="110">
        <f t="shared" si="32"/>
        <v>0.78208854064156641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856.66266540406787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36.356196802653059</v>
      </c>
      <c r="K175" s="27">
        <f t="shared" si="35"/>
        <v>6.666666666666667</v>
      </c>
      <c r="L175" s="37">
        <f t="shared" si="31"/>
        <v>-1.1171091760626375</v>
      </c>
      <c r="M175" s="110">
        <f t="shared" si="36"/>
        <v>-11.760912373409578</v>
      </c>
      <c r="N175" s="110">
        <f t="shared" si="32"/>
        <v>0.77319508095056633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861.62054118646131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36.406320881415795</v>
      </c>
      <c r="K176" s="27">
        <f t="shared" si="35"/>
        <v>6.666666666666667</v>
      </c>
      <c r="L176" s="37">
        <f t="shared" si="31"/>
        <v>-1.1672332548253728</v>
      </c>
      <c r="M176" s="110">
        <f t="shared" si="36"/>
        <v>-11.760912373409578</v>
      </c>
      <c r="N176" s="110">
        <f t="shared" si="32"/>
        <v>0.7643225528939821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866.64525742146839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36.456827295056279</v>
      </c>
      <c r="K177" s="27">
        <f t="shared" si="35"/>
        <v>6.666666666666667</v>
      </c>
      <c r="L177" s="37">
        <f t="shared" si="31"/>
        <v>-1.2177396684658568</v>
      </c>
      <c r="M177" s="110">
        <f t="shared" si="36"/>
        <v>-11.760912373409578</v>
      </c>
      <c r="N177" s="110">
        <f t="shared" si="32"/>
        <v>0.75548532568346149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871.73108830371075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36.507650687706899</v>
      </c>
      <c r="K178" s="27">
        <f t="shared" si="35"/>
        <v>6.666666666666667</v>
      </c>
      <c r="L178" s="37">
        <f t="shared" si="31"/>
        <v>-1.2685630611164775</v>
      </c>
      <c r="M178" s="110">
        <f t="shared" si="36"/>
        <v>-11.760912373409578</v>
      </c>
      <c r="N178" s="110">
        <f t="shared" si="32"/>
        <v>0.7466957748365205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876.87288527786609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36.558732820032915</v>
      </c>
      <c r="K179" s="27">
        <f t="shared" si="35"/>
        <v>6.666666666666667</v>
      </c>
      <c r="L179" s="37">
        <f t="shared" si="31"/>
        <v>-1.3196451934424935</v>
      </c>
      <c r="M179" s="110">
        <f t="shared" si="36"/>
        <v>-11.760912373409578</v>
      </c>
      <c r="N179" s="110">
        <f t="shared" si="32"/>
        <v>0.73796451732260016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882.06601450467167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36.610021785680502</v>
      </c>
      <c r="K180" s="27">
        <f t="shared" si="35"/>
        <v>6.666666666666667</v>
      </c>
      <c r="L180" s="37">
        <f t="shared" si="31"/>
        <v>-1.3709341590900799</v>
      </c>
      <c r="M180" s="110">
        <f t="shared" si="36"/>
        <v>-11.760912373409578</v>
      </c>
      <c r="N180" s="110">
        <f t="shared" si="32"/>
        <v>0.72930062221877645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887.30630081612389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36.661471309629547</v>
      </c>
      <c r="K181" s="27">
        <f t="shared" si="35"/>
        <v>6.666666666666667</v>
      </c>
      <c r="L181" s="37">
        <f t="shared" si="31"/>
        <v>-1.4223836830391257</v>
      </c>
      <c r="M181" s="110">
        <f t="shared" si="36"/>
        <v>-11.760912373409578</v>
      </c>
      <c r="N181" s="110">
        <f t="shared" si="32"/>
        <v>0.72071179834716892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892.58997770109022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36.713040122562795</v>
      </c>
      <c r="K182" s="27">
        <f t="shared" si="35"/>
        <v>6.666666666666667</v>
      </c>
      <c r="L182" s="37">
        <f t="shared" si="31"/>
        <v>-1.4739524959723731</v>
      </c>
      <c r="M182" s="110">
        <f t="shared" si="36"/>
        <v>-11.760912373409578</v>
      </c>
      <c r="N182" s="110">
        <f t="shared" si="32"/>
        <v>0.71220456068538984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897.91364281101028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36.764691404747083</v>
      </c>
      <c r="K183" s="27">
        <f t="shared" si="35"/>
        <v>6.666666666666667</v>
      </c>
      <c r="L183" s="37">
        <f t="shared" si="31"/>
        <v>-1.5256037781566611</v>
      </c>
      <c r="M183" s="110">
        <f t="shared" si="36"/>
        <v>-11.760912373409578</v>
      </c>
      <c r="N183" s="110">
        <f t="shared" si="32"/>
        <v>0.70378437747067235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903.27421846295306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36.816392292790496</v>
      </c>
      <c r="K184" s="27">
        <f t="shared" si="35"/>
        <v>6.666666666666667</v>
      </c>
      <c r="L184" s="37">
        <f t="shared" si="31"/>
        <v>-1.5773046662000745</v>
      </c>
      <c r="M184" s="110">
        <f t="shared" si="36"/>
        <v>-11.760912373409578</v>
      </c>
      <c r="N184" s="110">
        <f t="shared" si="32"/>
        <v>0.69545579992333328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908.66891662985802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36.868113442815115</v>
      </c>
      <c r="K185" s="27">
        <f t="shared" si="35"/>
        <v>6.666666666666667</v>
      </c>
      <c r="L185" s="37">
        <f t="shared" si="31"/>
        <v>-1.6290258162246936</v>
      </c>
      <c r="M185" s="110">
        <f t="shared" si="36"/>
        <v>-11.760912373409578</v>
      </c>
      <c r="N185" s="110">
        <f t="shared" si="32"/>
        <v>0.68722257644250317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914.09520793535171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36.919828643944875</v>
      </c>
      <c r="K186" s="27">
        <f t="shared" si="35"/>
        <v>6.666666666666667</v>
      </c>
      <c r="L186" s="37">
        <f t="shared" si="31"/>
        <v>-1.6807410173544532</v>
      </c>
      <c r="M186" s="110">
        <f t="shared" si="36"/>
        <v>-11.760912373409578</v>
      </c>
      <c r="N186" s="110">
        <f t="shared" si="32"/>
        <v>0.67908775300914748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919.55079420630761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36.971514476468009</v>
      </c>
      <c r="K187" s="27">
        <f t="shared" si="35"/>
        <v>6.666666666666667</v>
      </c>
      <c r="L187" s="37">
        <f t="shared" si="31"/>
        <v>-1.7324268498775872</v>
      </c>
      <c r="M187" s="110">
        <f t="shared" si="36"/>
        <v>-11.760912373409578</v>
      </c>
      <c r="N187" s="110">
        <f t="shared" si="32"/>
        <v>0.67105376139023221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925.03358417570416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37.023150009535591</v>
      </c>
      <c r="K188" s="27">
        <f t="shared" si="35"/>
        <v>6.666666666666667</v>
      </c>
      <c r="L188" s="37">
        <f t="shared" si="31"/>
        <v>-1.7840623829451694</v>
      </c>
      <c r="M188" s="110">
        <f t="shared" si="36"/>
        <v>-11.760912373409578</v>
      </c>
      <c r="N188" s="110">
        <f t="shared" si="32"/>
        <v>0.66312249658834943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930.54167196838478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37.074716533767287</v>
      </c>
      <c r="K189" s="27">
        <f t="shared" si="35"/>
        <v>6.666666666666667</v>
      </c>
      <c r="L189" s="37">
        <f t="shared" si="31"/>
        <v>-1.835628907176865</v>
      </c>
      <c r="M189" s="110">
        <f t="shared" si="36"/>
        <v>-11.760912373409578</v>
      </c>
      <c r="N189" s="110">
        <f t="shared" si="32"/>
        <v>0.65529538483222094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936.07331804115438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37.126197324626759</v>
      </c>
      <c r="K190" s="27">
        <f t="shared" si="35"/>
        <v>6.666666666666667</v>
      </c>
      <c r="L190" s="37">
        <f t="shared" si="31"/>
        <v>-1.8871096980363369</v>
      </c>
      <c r="M190" s="110">
        <f t="shared" si="36"/>
        <v>-11.760912373409578</v>
      </c>
      <c r="N190" s="110">
        <f t="shared" si="32"/>
        <v>0.64757344326142929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941.62693228518674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37.177577432892122</v>
      </c>
      <c r="K191" s="27">
        <f t="shared" si="35"/>
        <v>6.666666666666667</v>
      </c>
      <c r="L191" s="37">
        <f t="shared" ref="L191:L222" si="37">F191-J191+M191</f>
        <v>-1.9384898063016998</v>
      </c>
      <c r="M191" s="110">
        <f t="shared" si="36"/>
        <v>-11.760912373409578</v>
      </c>
      <c r="N191" s="110">
        <f t="shared" ref="N191:N222" si="38">10^(L191/10)</f>
        <v>0.63995733232622365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947.2010590323722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37.228843498971706</v>
      </c>
      <c r="K192" s="27">
        <f t="shared" si="35"/>
        <v>6.666666666666667</v>
      </c>
      <c r="L192" s="37">
        <f t="shared" si="37"/>
        <v>-1.9897558723812843</v>
      </c>
      <c r="M192" s="110">
        <f t="shared" si="36"/>
        <v>-11.760912373409578</v>
      </c>
      <c r="N192" s="110">
        <f t="shared" si="38"/>
        <v>0.63244740180228687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952.79436373779527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37.279983588201098</v>
      </c>
      <c r="K193" s="27">
        <f t="shared" si="35"/>
        <v>6.666666666666667</v>
      </c>
      <c r="L193" s="37">
        <f t="shared" si="37"/>
        <v>-2.0408959616106763</v>
      </c>
      <c r="M193" s="110">
        <f t="shared" si="36"/>
        <v>-11.760912373409578</v>
      </c>
      <c r="N193" s="110">
        <f t="shared" si="38"/>
        <v>0.62504373121116763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958.40562113796204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37.33098704460339</v>
      </c>
      <c r="K194" s="27">
        <f t="shared" si="35"/>
        <v>6.666666666666667</v>
      </c>
      <c r="L194" s="37">
        <f t="shared" si="37"/>
        <v>-2.091899418012968</v>
      </c>
      <c r="M194" s="110">
        <f t="shared" si="36"/>
        <v>-11.760912373409578</v>
      </c>
      <c r="N194" s="110">
        <f t="shared" si="38"/>
        <v>0.6177461653395625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964.03370470883328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37.381844360902541</v>
      </c>
      <c r="K195" s="27">
        <f t="shared" si="35"/>
        <v>6.666666666666667</v>
      </c>
      <c r="L195" s="37">
        <f t="shared" si="37"/>
        <v>-2.142756734312119</v>
      </c>
      <c r="M195" s="110">
        <f t="shared" si="36"/>
        <v>-11.760912373409578</v>
      </c>
      <c r="N195" s="110">
        <f t="shared" si="38"/>
        <v>0.61055434546413567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969.67757726935304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37.432547062852159</v>
      </c>
      <c r="K196" s="27">
        <f t="shared" si="35"/>
        <v>6.666666666666667</v>
      </c>
      <c r="L196" s="37">
        <f t="shared" si="37"/>
        <v>-2.1934594362617368</v>
      </c>
      <c r="M196" s="110">
        <f t="shared" si="36"/>
        <v>-11.760912373409578</v>
      </c>
      <c r="N196" s="110">
        <f t="shared" si="38"/>
        <v>0.60346773681230215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975.33628259522266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37.483087606181954</v>
      </c>
      <c r="K197" s="27">
        <f t="shared" si="35"/>
        <v>6.666666666666667</v>
      </c>
      <c r="L197" s="37">
        <f t="shared" si="37"/>
        <v>-2.243999979591532</v>
      </c>
      <c r="M197" s="110">
        <f t="shared" si="36"/>
        <v>-11.760912373409578</v>
      </c>
      <c r="N197" s="110">
        <f t="shared" si="38"/>
        <v>0.5964856527223974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981.00893792441684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37.533459284674834</v>
      </c>
      <c r="K198" s="27">
        <f t="shared" si="35"/>
        <v>6.666666666666667</v>
      </c>
      <c r="L198" s="37">
        <f t="shared" si="37"/>
        <v>-2.2943716580844118</v>
      </c>
      <c r="M198" s="110">
        <f t="shared" si="36"/>
        <v>-11.760912373409578</v>
      </c>
      <c r="N198" s="110">
        <f t="shared" si="38"/>
        <v>0.58960727590799566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986.69472725060859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37.583656148072215</v>
      </c>
      <c r="K199" s="27">
        <f t="shared" si="35"/>
        <v>6.666666666666667</v>
      </c>
      <c r="L199" s="37">
        <f t="shared" si="37"/>
        <v>-2.3445685214817935</v>
      </c>
      <c r="M199" s="110">
        <f t="shared" si="36"/>
        <v>-11.760912373409578</v>
      </c>
      <c r="N199" s="110">
        <f t="shared" si="38"/>
        <v>0.58283167717986351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992.39289531350073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37.633672928666329</v>
      </c>
      <c r="K200" s="27">
        <f t="shared" si="35"/>
        <v>6.666666666666667</v>
      </c>
      <c r="L200" s="37">
        <f t="shared" si="37"/>
        <v>-2.3945853020759067</v>
      </c>
      <c r="M200" s="110">
        <f t="shared" si="36"/>
        <v>-11.760912373409578</v>
      </c>
      <c r="N200" s="110">
        <f t="shared" si="38"/>
        <v>0.576157831934343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998.1027422062682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37.683504975579233</v>
      </c>
      <c r="K201" s="27">
        <f t="shared" si="35"/>
        <v>6.666666666666667</v>
      </c>
      <c r="L201" s="37">
        <f t="shared" si="37"/>
        <v>-2.4444173489888108</v>
      </c>
      <c r="M201" s="110">
        <f t="shared" si="36"/>
        <v>-11.760912373409578</v>
      </c>
      <c r="N201" s="110">
        <f t="shared" si="38"/>
        <v>0.56958463467799303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1003.823618530105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37.733148195851292</v>
      </c>
      <c r="K202" s="27">
        <f t="shared" si="35"/>
        <v>6.666666666666667</v>
      </c>
      <c r="L202" s="37">
        <f t="shared" si="37"/>
        <v>-2.4940605692608706</v>
      </c>
      <c r="M202" s="110">
        <f t="shared" si="36"/>
        <v>-11.760912373409578</v>
      </c>
      <c r="N202" s="110">
        <f t="shared" si="38"/>
        <v>0.56311091182437534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1009.5549210344008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37.782599001569046</v>
      </c>
      <c r="K203" s="27">
        <f t="shared" si="35"/>
        <v>6.666666666666667</v>
      </c>
      <c r="L203" s="37">
        <f t="shared" si="37"/>
        <v>-2.5435113749786247</v>
      </c>
      <c r="M203" s="110">
        <f t="shared" si="36"/>
        <v>-11.760912373409578</v>
      </c>
      <c r="N203" s="110">
        <f t="shared" si="38"/>
        <v>0.55673543296935191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1015.2960886885269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37.831854262355812</v>
      </c>
      <c r="K204" s="27">
        <f t="shared" si="35"/>
        <v>6.666666666666667</v>
      </c>
      <c r="L204" s="37">
        <f t="shared" si="37"/>
        <v>-2.5927666357653898</v>
      </c>
      <c r="M204" s="110">
        <f t="shared" si="36"/>
        <v>-11.760912373409578</v>
      </c>
      <c r="N204" s="110">
        <f t="shared" si="38"/>
        <v>0.55045692082557107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1021.0465991377093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37.880911262630477</v>
      </c>
      <c r="K205" s="27">
        <f t="shared" si="35"/>
        <v>6.666666666666667</v>
      </c>
      <c r="L205" s="37">
        <f t="shared" si="37"/>
        <v>-2.6418236360400549</v>
      </c>
      <c r="M205" s="110">
        <f t="shared" si="36"/>
        <v>-11.760912373409578</v>
      </c>
      <c r="N205" s="110">
        <f t="shared" si="38"/>
        <v>0.54427405997437583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1026.8059655011421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37.929767663110475</v>
      </c>
      <c r="K206" s="27">
        <f t="shared" si="35"/>
        <v>6.666666666666667</v>
      </c>
      <c r="L206" s="37">
        <f t="shared" si="37"/>
        <v>-2.6906800365200532</v>
      </c>
      <c r="M206" s="110">
        <f t="shared" si="36"/>
        <v>-11.760912373409578</v>
      </c>
      <c r="N206" s="110">
        <f t="shared" si="38"/>
        <v>0.53818550457396641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1032.5737334754519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37.978421466097814</v>
      </c>
      <c r="K207" s="27">
        <f t="shared" si="35"/>
        <v>6.666666666666667</v>
      </c>
      <c r="L207" s="37">
        <f t="shared" si="37"/>
        <v>-2.7393338395073918</v>
      </c>
      <c r="M207" s="110">
        <f t="shared" si="36"/>
        <v>-11.760912373409578</v>
      </c>
      <c r="N207" s="110">
        <f t="shared" si="38"/>
        <v>0.53218988514558341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1038.3494787109591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38.026870984140956</v>
      </c>
      <c r="K208" s="27">
        <f t="shared" si="35"/>
        <v>6.666666666666667</v>
      </c>
      <c r="L208" s="37">
        <f t="shared" si="37"/>
        <v>-2.7877833575505342</v>
      </c>
      <c r="M208" s="110">
        <f t="shared" si="36"/>
        <v>-11.760912373409578</v>
      </c>
      <c r="N208" s="110">
        <f t="shared" si="38"/>
        <v>0.52628581454471968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1044.1328044319657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38.075114811713121</v>
      </c>
      <c r="K209" s="27">
        <f t="shared" si="35"/>
        <v>6.666666666666667</v>
      </c>
      <c r="L209" s="37">
        <f t="shared" si="37"/>
        <v>-2.836027185122699</v>
      </c>
      <c r="M209" s="110">
        <f t="shared" si="36"/>
        <v>-11.760912373409578</v>
      </c>
      <c r="N209" s="110">
        <f t="shared" si="38"/>
        <v>0.52047189321142961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1049.923339275625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38.123151799589046</v>
      </c>
      <c r="K210" s="27">
        <f t="shared" si="35"/>
        <v>6.666666666666667</v>
      </c>
      <c r="L210" s="37">
        <f t="shared" si="37"/>
        <v>-2.8840641729986238</v>
      </c>
      <c r="M210" s="110">
        <f t="shared" si="36"/>
        <v>-11.760912373409578</v>
      </c>
      <c r="N210" s="110">
        <f t="shared" si="38"/>
        <v>0.51474671378253467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879.76518251511777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36.587335407857381</v>
      </c>
      <c r="K211" s="27">
        <f t="shared" si="35"/>
        <v>6.666666666666667</v>
      </c>
      <c r="L211" s="37">
        <f t="shared" si="37"/>
        <v>-1.3482477812669593</v>
      </c>
      <c r="M211" s="110">
        <f t="shared" si="36"/>
        <v>-11.760912373409578</v>
      </c>
      <c r="N211" s="110">
        <f t="shared" si="38"/>
        <v>0.73312026057746749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879.86298261061052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36.588300930976132</v>
      </c>
      <c r="K212" s="27">
        <f t="shared" si="35"/>
        <v>6.666666666666667</v>
      </c>
      <c r="L212" s="37">
        <f t="shared" si="37"/>
        <v>-1.3492133043857102</v>
      </c>
      <c r="M212" s="110">
        <f t="shared" si="36"/>
        <v>-11.760912373409578</v>
      </c>
      <c r="N212" s="110">
        <f t="shared" si="38"/>
        <v>0.7329572914604825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880.1560716609755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36.591193785076719</v>
      </c>
      <c r="K213" s="27">
        <f t="shared" si="35"/>
        <v>6.666666666666667</v>
      </c>
      <c r="L213" s="37">
        <f t="shared" si="37"/>
        <v>-1.352106158486297</v>
      </c>
      <c r="M213" s="110">
        <f t="shared" si="36"/>
        <v>-11.760912373409578</v>
      </c>
      <c r="N213" s="110">
        <f t="shared" si="38"/>
        <v>0.73246922804545378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880.64352088930377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36.596002884678391</v>
      </c>
      <c r="K214" s="27">
        <f t="shared" si="35"/>
        <v>6.666666666666667</v>
      </c>
      <c r="L214" s="37">
        <f t="shared" si="37"/>
        <v>-1.3569152580879695</v>
      </c>
      <c r="M214" s="110">
        <f t="shared" si="36"/>
        <v>-11.760912373409578</v>
      </c>
      <c r="N214" s="110">
        <f t="shared" si="38"/>
        <v>0.7316585873318775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881.32379859100899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36.60270995270232</v>
      </c>
      <c r="K215" s="27">
        <f t="shared" si="35"/>
        <v>6.666666666666667</v>
      </c>
      <c r="L215" s="37">
        <f t="shared" si="37"/>
        <v>-1.3636223261118978</v>
      </c>
      <c r="M215" s="110">
        <f t="shared" si="36"/>
        <v>-11.760912373409578</v>
      </c>
      <c r="N215" s="110">
        <f t="shared" si="38"/>
        <v>0.73052951552356504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882.19479389700098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36.611289810890938</v>
      </c>
      <c r="K216" s="27">
        <f t="shared" si="35"/>
        <v>6.666666666666667</v>
      </c>
      <c r="L216" s="37">
        <f t="shared" si="37"/>
        <v>-1.3722021843005159</v>
      </c>
      <c r="M216" s="110">
        <f t="shared" si="36"/>
        <v>-11.760912373409578</v>
      </c>
      <c r="N216" s="110">
        <f t="shared" si="38"/>
        <v>0.72908771677737971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883.25384883924517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36.621710771580155</v>
      </c>
      <c r="K217" s="27">
        <f t="shared" si="35"/>
        <v>6.666666666666667</v>
      </c>
      <c r="L217" s="37">
        <f t="shared" si="37"/>
        <v>-1.3826231449897328</v>
      </c>
      <c r="M217" s="110">
        <f t="shared" si="36"/>
        <v>-11.760912373409578</v>
      </c>
      <c r="N217" s="110">
        <f t="shared" si="38"/>
        <v>0.72734035720272994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884.49779760853505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36.63393511715563</v>
      </c>
      <c r="K218" s="27">
        <f t="shared" si="35"/>
        <v>6.666666666666667</v>
      </c>
      <c r="L218" s="37">
        <f t="shared" si="37"/>
        <v>-1.3948474905652084</v>
      </c>
      <c r="M218" s="110">
        <f t="shared" si="36"/>
        <v>-11.760912373409578</v>
      </c>
      <c r="N218" s="110">
        <f t="shared" si="38"/>
        <v>0.72529594756816895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885.92301169919324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36.647919651127566</v>
      </c>
      <c r="K219" s="27">
        <f t="shared" si="35"/>
        <v>6.666666666666667</v>
      </c>
      <c r="L219" s="37">
        <f t="shared" si="37"/>
        <v>-1.4088320245371442</v>
      </c>
      <c r="M219" s="110">
        <f t="shared" si="36"/>
        <v>-11.760912373409578</v>
      </c>
      <c r="N219" s="110">
        <f t="shared" si="38"/>
        <v>0.72296420877106515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887.52544951534901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36.663616303288933</v>
      </c>
      <c r="K220" s="27">
        <f t="shared" si="35"/>
        <v>6.666666666666667</v>
      </c>
      <c r="L220" s="37">
        <f t="shared" si="37"/>
        <v>-1.424528676698511</v>
      </c>
      <c r="M220" s="110">
        <f t="shared" si="36"/>
        <v>-11.760912373409578</v>
      </c>
      <c r="N220" s="110">
        <f t="shared" si="38"/>
        <v>0.72035592448804886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889.30070896956488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36.68097277089322</v>
      </c>
      <c r="K221" s="27">
        <f t="shared" si="35"/>
        <v>6.666666666666667</v>
      </c>
      <c r="L221" s="37">
        <f t="shared" si="37"/>
        <v>-1.4418851443027982</v>
      </c>
      <c r="M221" s="110">
        <f t="shared" si="36"/>
        <v>-11.760912373409578</v>
      </c>
      <c r="N221" s="110">
        <f t="shared" si="38"/>
        <v>0.71748278554488365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891.24408163213241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36.699933178140022</v>
      </c>
      <c r="K222" s="27">
        <f t="shared" si="35"/>
        <v>6.666666666666667</v>
      </c>
      <c r="L222" s="37">
        <f t="shared" si="37"/>
        <v>-1.4608455515495997</v>
      </c>
      <c r="M222" s="110">
        <f t="shared" si="36"/>
        <v>-11.760912373409578</v>
      </c>
      <c r="N222" s="110">
        <f t="shared" si="38"/>
        <v>0.71435723044047872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893.35060707877324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36.720438737372035</v>
      </c>
      <c r="K223" s="27">
        <f t="shared" si="35"/>
        <v>6.666666666666667</v>
      </c>
      <c r="L223" s="37">
        <f t="shared" ref="L223:L254" si="40">F223-J223+M223</f>
        <v>-1.4813511107816133</v>
      </c>
      <c r="M223" s="110">
        <f t="shared" si="36"/>
        <v>-11.760912373409578</v>
      </c>
      <c r="N223" s="110">
        <f t="shared" ref="N223:N254" si="41">10^(L223/10)</f>
        <v>0.71099228616203269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895.61512622289069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36.742428397104987</v>
      </c>
      <c r="K224" s="27">
        <f t="shared" ref="K224:K268" si="44">4/60*100</f>
        <v>6.666666666666667</v>
      </c>
      <c r="L224" s="37">
        <f t="shared" si="40"/>
        <v>-1.5033407705145656</v>
      </c>
      <c r="M224" s="110">
        <f t="shared" ref="M224:M268" si="45">10*LOG(6.666667/100)</f>
        <v>-11.760912373409578</v>
      </c>
      <c r="N224" s="110">
        <f t="shared" si="41"/>
        <v>0.70740141297848003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898.03233259144622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36.765839464153828</v>
      </c>
      <c r="K225" s="27">
        <f t="shared" si="44"/>
        <v>6.666666666666667</v>
      </c>
      <c r="L225" s="37">
        <f t="shared" si="40"/>
        <v>-1.5267518375634062</v>
      </c>
      <c r="M225" s="110">
        <f t="shared" si="45"/>
        <v>-11.760912373409578</v>
      </c>
      <c r="N225" s="110">
        <f t="shared" si="41"/>
        <v>0.70359835634395251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900.59682069633232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36.790608189503054</v>
      </c>
      <c r="K226" s="27">
        <f t="shared" si="44"/>
        <v>6.666666666666667</v>
      </c>
      <c r="L226" s="37">
        <f t="shared" si="40"/>
        <v>-1.5515205629126321</v>
      </c>
      <c r="M226" s="110">
        <f t="shared" si="45"/>
        <v>-11.760912373409578</v>
      </c>
      <c r="N226" s="110">
        <f t="shared" si="41"/>
        <v>0.69959700842868455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903.30313085228329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36.816670310029018</v>
      </c>
      <c r="K227" s="27">
        <f t="shared" si="44"/>
        <v>6.666666666666667</v>
      </c>
      <c r="L227" s="37">
        <f t="shared" si="40"/>
        <v>-1.577582683438596</v>
      </c>
      <c r="M227" s="110">
        <f t="shared" si="45"/>
        <v>-11.760912373409578</v>
      </c>
      <c r="N227" s="110">
        <f t="shared" si="41"/>
        <v>0.69541128116463202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906.1457899864339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36.843961540576146</v>
      </c>
      <c r="K228" s="27">
        <f t="shared" si="44"/>
        <v>6.666666666666667</v>
      </c>
      <c r="L228" s="37">
        <f t="shared" si="40"/>
        <v>-1.604873913985724</v>
      </c>
      <c r="M228" s="110">
        <f t="shared" si="45"/>
        <v>-11.760912373409578</v>
      </c>
      <c r="N228" s="110">
        <f t="shared" si="41"/>
        <v>0.6910549920832405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909.11934816463122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36.87241801310681</v>
      </c>
      <c r="K229" s="27">
        <f t="shared" si="44"/>
        <v>6.666666666666667</v>
      </c>
      <c r="L229" s="37">
        <f t="shared" si="40"/>
        <v>-1.6333303865163877</v>
      </c>
      <c r="M229" s="110">
        <f t="shared" si="45"/>
        <v>-11.760912373409578</v>
      </c>
      <c r="N229" s="110">
        <f t="shared" si="41"/>
        <v>0.68654176366125785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912.21841071927281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36.901976661608629</v>
      </c>
      <c r="K230" s="27">
        <f t="shared" si="44"/>
        <v>6.666666666666667</v>
      </c>
      <c r="L230" s="37">
        <f t="shared" si="40"/>
        <v>-1.6628890350182068</v>
      </c>
      <c r="M230" s="110">
        <f t="shared" si="45"/>
        <v>-11.760912373409578</v>
      </c>
      <c r="N230" s="110">
        <f t="shared" si="41"/>
        <v>0.68188493639661663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915.43766599905348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36.932575553108322</v>
      </c>
      <c r="K231" s="27">
        <f t="shared" si="44"/>
        <v>6.666666666666667</v>
      </c>
      <c r="L231" s="37">
        <f t="shared" si="40"/>
        <v>-1.6934879265178999</v>
      </c>
      <c r="M231" s="110">
        <f t="shared" si="45"/>
        <v>-11.760912373409578</v>
      </c>
      <c r="N231" s="110">
        <f t="shared" si="41"/>
        <v>0.67709749542120223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918.77190887107326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36.964154166489728</v>
      </c>
      <c r="K232" s="27">
        <f t="shared" si="44"/>
        <v>6.666666666666667</v>
      </c>
      <c r="L232" s="37">
        <f t="shared" si="40"/>
        <v>-1.7250665398993057</v>
      </c>
      <c r="M232" s="110">
        <f t="shared" si="45"/>
        <v>-11.760912373409578</v>
      </c>
      <c r="N232" s="110">
        <f t="shared" si="41"/>
        <v>0.67219201012477847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922.21606019060835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36.996653621849653</v>
      </c>
      <c r="K233" s="27">
        <f t="shared" si="44"/>
        <v>6.666666666666667</v>
      </c>
      <c r="L233" s="37">
        <f t="shared" si="40"/>
        <v>-1.7575659952592311</v>
      </c>
      <c r="M233" s="110">
        <f t="shared" si="45"/>
        <v>-11.760912373409578</v>
      </c>
      <c r="N233" s="110">
        <f t="shared" si="41"/>
        <v>0.66718058601271291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925.76518251511777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37.030016863869925</v>
      </c>
      <c r="K234" s="27">
        <f t="shared" si="44"/>
        <v>6.666666666666667</v>
      </c>
      <c r="L234" s="37">
        <f t="shared" si="40"/>
        <v>-1.7909292372795029</v>
      </c>
      <c r="M234" s="110">
        <f t="shared" si="45"/>
        <v>-11.760912373409578</v>
      </c>
      <c r="N234" s="110">
        <f t="shared" si="41"/>
        <v>0.66207482784347027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929.41449237928146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37.064188803168605</v>
      </c>
      <c r="K235" s="27">
        <f t="shared" si="44"/>
        <v>6.666666666666667</v>
      </c>
      <c r="L235" s="37">
        <f t="shared" si="40"/>
        <v>-1.8251011765781833</v>
      </c>
      <c r="M235" s="110">
        <f t="shared" si="45"/>
        <v>-11.760912373409578</v>
      </c>
      <c r="N235" s="110">
        <f t="shared" si="41"/>
        <v>0.65688581298157345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933.15936947006412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37.099116419856188</v>
      </c>
      <c r="K236" s="27">
        <f t="shared" si="44"/>
        <v>6.666666666666667</v>
      </c>
      <c r="L236" s="37">
        <f t="shared" si="40"/>
        <v>-1.8600287932657658</v>
      </c>
      <c r="M236" s="110">
        <f t="shared" si="45"/>
        <v>-11.760912373409578</v>
      </c>
      <c r="N236" s="110">
        <f t="shared" si="41"/>
        <v>0.65162407384768861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936.99536304815138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37.134748833602238</v>
      </c>
      <c r="K237" s="27">
        <f t="shared" si="44"/>
        <v>6.666666666666667</v>
      </c>
      <c r="L237" s="37">
        <f t="shared" si="40"/>
        <v>-1.8956612070118162</v>
      </c>
      <c r="M237" s="110">
        <f t="shared" si="45"/>
        <v>-11.760912373409578</v>
      </c>
      <c r="N237" s="110">
        <f t="shared" si="41"/>
        <v>0.64629958833936973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940.91819595774302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37.171037344454234</v>
      </c>
      <c r="K238" s="27">
        <f t="shared" si="44"/>
        <v>6.666666666666667</v>
      </c>
      <c r="L238" s="37">
        <f t="shared" si="40"/>
        <v>-1.9319497178638123</v>
      </c>
      <c r="M238" s="110">
        <f t="shared" si="45"/>
        <v>-11.760912373409578</v>
      </c>
      <c r="N238" s="110">
        <f t="shared" si="41"/>
        <v>0.6409217771234762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944.92376655347675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37.207935448478594</v>
      </c>
      <c r="K239" s="27">
        <f t="shared" si="44"/>
        <v>6.666666666666667</v>
      </c>
      <c r="L239" s="37">
        <f t="shared" si="40"/>
        <v>-1.968847821888172</v>
      </c>
      <c r="M239" s="110">
        <f t="shared" si="45"/>
        <v>-11.760912373409578</v>
      </c>
      <c r="N239" s="110">
        <f t="shared" si="41"/>
        <v>0.63549950675513678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949.00814885377054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37.245398832044955</v>
      </c>
      <c r="K240" s="27">
        <f t="shared" si="44"/>
        <v>6.666666666666667</v>
      </c>
      <c r="L240" s="37">
        <f t="shared" si="40"/>
        <v>-2.0063112054545336</v>
      </c>
      <c r="M240" s="110">
        <f t="shared" si="45"/>
        <v>-11.760912373409578</v>
      </c>
      <c r="N240" s="110">
        <f t="shared" si="41"/>
        <v>0.63004109765031224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953.16759120625647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37.283385348277136</v>
      </c>
      <c r="K241" s="27">
        <f t="shared" si="44"/>
        <v>6.666666666666667</v>
      </c>
      <c r="L241" s="37">
        <f t="shared" si="40"/>
        <v>-2.0442977216867142</v>
      </c>
      <c r="M241" s="110">
        <f t="shared" si="45"/>
        <v>-11.760912373409578</v>
      </c>
      <c r="N241" s="110">
        <f t="shared" si="41"/>
        <v>0.62455433602241872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957.39851372503836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37.321854978867719</v>
      </c>
      <c r="K242" s="27">
        <f t="shared" si="44"/>
        <v>6.666666666666667</v>
      </c>
      <c r="L242" s="37">
        <f t="shared" si="40"/>
        <v>-2.0827673522772976</v>
      </c>
      <c r="M242" s="110">
        <f t="shared" si="45"/>
        <v>-11.760912373409578</v>
      </c>
      <c r="N242" s="110">
        <f t="shared" si="41"/>
        <v>0.619046488982823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961.6975047326323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37.360769784117331</v>
      </c>
      <c r="K243" s="27">
        <f t="shared" si="44"/>
        <v>6.666666666666667</v>
      </c>
      <c r="L243" s="37">
        <f t="shared" si="40"/>
        <v>-2.1216821575269087</v>
      </c>
      <c r="M243" s="110">
        <f t="shared" si="45"/>
        <v>-11.760912373409578</v>
      </c>
      <c r="N243" s="110">
        <f t="shared" si="41"/>
        <v>0.61352432209566843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966.0613164127376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37.400093843725891</v>
      </c>
      <c r="K244" s="27">
        <f t="shared" si="44"/>
        <v>6.666666666666667</v>
      </c>
      <c r="L244" s="37">
        <f t="shared" si="40"/>
        <v>-2.1610062171354691</v>
      </c>
      <c r="M244" s="110">
        <f t="shared" si="45"/>
        <v>-11.760912373409578</v>
      </c>
      <c r="N244" s="110">
        <f t="shared" si="41"/>
        <v>0.60799411876638487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970.48685985420218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37.439793190542353</v>
      </c>
      <c r="K245" s="27">
        <f t="shared" si="44"/>
        <v>6.666666666666667</v>
      </c>
      <c r="L245" s="37">
        <f t="shared" si="40"/>
        <v>-2.2007055639519315</v>
      </c>
      <c r="M245" s="110">
        <f t="shared" si="45"/>
        <v>-11.760912373409578</v>
      </c>
      <c r="N245" s="110">
        <f t="shared" si="41"/>
        <v>0.60246170092787565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974.97119964225635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37.479835739177261</v>
      </c>
      <c r="K246" s="27">
        <f t="shared" si="44"/>
        <v>6.666666666666667</v>
      </c>
      <c r="L246" s="37">
        <f t="shared" si="40"/>
        <v>-2.2407481125868394</v>
      </c>
      <c r="M246" s="110">
        <f t="shared" si="45"/>
        <v>-11.760912373409578</v>
      </c>
      <c r="N246" s="110">
        <f t="shared" si="41"/>
        <v>0.59693245056732569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979.51154813060896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37.520191211103828</v>
      </c>
      <c r="K247" s="27">
        <f t="shared" si="44"/>
        <v>6.666666666666667</v>
      </c>
      <c r="L247" s="37">
        <f t="shared" si="40"/>
        <v>-2.2811035845134064</v>
      </c>
      <c r="M247" s="110">
        <f t="shared" si="45"/>
        <v>-11.760912373409578</v>
      </c>
      <c r="N247" s="110">
        <f t="shared" si="41"/>
        <v>0.59141133170879479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984.10525950754698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37.560831057619779</v>
      </c>
      <c r="K248" s="27">
        <f t="shared" si="44"/>
        <v>6.666666666666667</v>
      </c>
      <c r="L248" s="37">
        <f t="shared" si="40"/>
        <v>-2.3217434310293577</v>
      </c>
      <c r="M248" s="110">
        <f t="shared" si="45"/>
        <v>-11.760912373409578</v>
      </c>
      <c r="N248" s="110">
        <f t="shared" si="41"/>
        <v>0.58590291253189353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988.74982375079753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37.601728381815036</v>
      </c>
      <c r="K249" s="27">
        <f t="shared" si="44"/>
        <v>6.666666666666667</v>
      </c>
      <c r="L249" s="37">
        <f t="shared" si="40"/>
        <v>-2.3626407552246143</v>
      </c>
      <c r="M249" s="110">
        <f t="shared" si="45"/>
        <v>-11.760912373409578</v>
      </c>
      <c r="N249" s="110">
        <f t="shared" si="41"/>
        <v>0.58041138736473119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993.44286054959855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37.642857860489066</v>
      </c>
      <c r="K250" s="27">
        <f t="shared" si="44"/>
        <v>6.666666666666667</v>
      </c>
      <c r="L250" s="37">
        <f t="shared" si="40"/>
        <v>-2.4037702338986442</v>
      </c>
      <c r="M250" s="110">
        <f t="shared" si="45"/>
        <v>-11.760912373409578</v>
      </c>
      <c r="N250" s="110">
        <f t="shared" si="41"/>
        <v>0.57494059834019906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998.18211325809057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37.684195666785008</v>
      </c>
      <c r="K251" s="27">
        <f t="shared" si="44"/>
        <v>6.666666666666667</v>
      </c>
      <c r="L251" s="37">
        <f t="shared" si="40"/>
        <v>-2.4451080401945866</v>
      </c>
      <c r="M251" s="110">
        <f t="shared" si="45"/>
        <v>-11.760912373409578</v>
      </c>
      <c r="N251" s="110">
        <f t="shared" si="41"/>
        <v>0.56949405654888452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1002.965442931674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37.725719394154524</v>
      </c>
      <c r="K252" s="27">
        <f t="shared" si="44"/>
        <v>6.666666666666667</v>
      </c>
      <c r="L252" s="37">
        <f t="shared" si="40"/>
        <v>-2.4866317675641021</v>
      </c>
      <c r="M252" s="110">
        <f t="shared" si="45"/>
        <v>-11.760912373409578</v>
      </c>
      <c r="N252" s="110">
        <f t="shared" si="41"/>
        <v>0.56407496255992196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1007.7908224872201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37.76740798213531</v>
      </c>
      <c r="K253" s="27">
        <f t="shared" si="44"/>
        <v>6.666666666666667</v>
      </c>
      <c r="L253" s="37">
        <f t="shared" si="40"/>
        <v>-2.5283203555448885</v>
      </c>
      <c r="M253" s="110">
        <f t="shared" si="45"/>
        <v>-11.760912373409578</v>
      </c>
      <c r="N253" s="110">
        <f t="shared" si="41"/>
        <v>0.55868622621348329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1012.6563310188271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37.809241644310688</v>
      </c>
      <c r="K254" s="27">
        <f t="shared" si="44"/>
        <v>6.666666666666667</v>
      </c>
      <c r="L254" s="37">
        <f t="shared" si="40"/>
        <v>-2.5701540177202666</v>
      </c>
      <c r="M254" s="110">
        <f t="shared" si="45"/>
        <v>-11.760912373409578</v>
      </c>
      <c r="N254" s="110">
        <f t="shared" si="41"/>
        <v>0.55333048561592546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1017.5601482930181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37.851201798725434</v>
      </c>
      <c r="K255" s="27">
        <f t="shared" si="44"/>
        <v>6.666666666666667</v>
      </c>
      <c r="L255" s="37">
        <f t="shared" ref="L255:L268" si="46">F255-J255+M255</f>
        <v>-2.6121141721350121</v>
      </c>
      <c r="M255" s="110">
        <f t="shared" si="45"/>
        <v>-11.760912373409578</v>
      </c>
      <c r="N255" s="110">
        <f t="shared" ref="N255:N268" si="47">10^(L255/10)</f>
        <v>0.54801012529141935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1022.5005494407078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37.893271000951962</v>
      </c>
      <c r="K256" s="27">
        <f t="shared" si="44"/>
        <v>6.666666666666667</v>
      </c>
      <c r="L256" s="37">
        <f t="shared" si="46"/>
        <v>-2.6541833743615406</v>
      </c>
      <c r="M256" s="110">
        <f t="shared" si="45"/>
        <v>-11.760912373409578</v>
      </c>
      <c r="N256" s="110">
        <f t="shared" si="47"/>
        <v>0.54272729346276993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1027.4758998578047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37.935432879935036</v>
      </c>
      <c r="K257" s="27">
        <f t="shared" si="44"/>
        <v>6.666666666666667</v>
      </c>
      <c r="L257" s="37">
        <f t="shared" si="46"/>
        <v>-2.6963452533446137</v>
      </c>
      <c r="M257" s="110">
        <f t="shared" si="45"/>
        <v>-11.760912373409578</v>
      </c>
      <c r="N257" s="110">
        <f t="shared" si="47"/>
        <v>0.5374839184494844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1032.4846503217773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37.977672076687824</v>
      </c>
      <c r="K258" s="27">
        <f t="shared" si="44"/>
        <v>6.666666666666667</v>
      </c>
      <c r="L258" s="37">
        <f t="shared" si="46"/>
        <v>-2.7385844500974024</v>
      </c>
      <c r="M258" s="110">
        <f t="shared" si="45"/>
        <v>-11.760912373409578</v>
      </c>
      <c r="N258" s="110">
        <f t="shared" si="47"/>
        <v>0.53228172418367015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1037.5253323278189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38.019974185868158</v>
      </c>
      <c r="K259" s="27">
        <f t="shared" si="44"/>
        <v>6.666666666666667</v>
      </c>
      <c r="L259" s="37">
        <f t="shared" si="46"/>
        <v>-2.7808865592777359</v>
      </c>
      <c r="M259" s="110">
        <f t="shared" si="45"/>
        <v>-11.760912373409578</v>
      </c>
      <c r="N259" s="110">
        <f t="shared" si="47"/>
        <v>0.52712224485416659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1042.5965536452391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38.062325700227277</v>
      </c>
      <c r="K260" s="27">
        <f t="shared" si="44"/>
        <v>6.666666666666667</v>
      </c>
      <c r="L260" s="37">
        <f t="shared" si="46"/>
        <v>-2.8232380736368548</v>
      </c>
      <c r="M260" s="110">
        <f t="shared" si="45"/>
        <v>-11.760912373409578</v>
      </c>
      <c r="N260" s="110">
        <f t="shared" si="47"/>
        <v>0.52200683869713727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1047.6969940923038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38.104713957895484</v>
      </c>
      <c r="K261" s="27">
        <f t="shared" si="44"/>
        <v>6.666666666666667</v>
      </c>
      <c r="L261" s="37">
        <f t="shared" si="46"/>
        <v>-2.8656263313050623</v>
      </c>
      <c r="M261" s="110">
        <f t="shared" si="45"/>
        <v>-11.760912373409578</v>
      </c>
      <c r="N261" s="110">
        <f t="shared" si="47"/>
        <v>0.51693670095718658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1052.8254015258613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38.14712709244607</v>
      </c>
      <c r="K262" s="27">
        <f t="shared" si="44"/>
        <v>6.666666666666667</v>
      </c>
      <c r="L262" s="37">
        <f t="shared" si="46"/>
        <v>-2.9080394658556479</v>
      </c>
      <c r="M262" s="110">
        <f t="shared" si="45"/>
        <v>-11.760912373409578</v>
      </c>
      <c r="N262" s="110">
        <f t="shared" si="47"/>
        <v>0.51191287604756575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1057.9805880406145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38.189553985662251</v>
      </c>
      <c r="K263" s="27">
        <f t="shared" si="44"/>
        <v>6.666666666666667</v>
      </c>
      <c r="L263" s="37">
        <f t="shared" si="46"/>
        <v>-2.9504663590718287</v>
      </c>
      <c r="M263" s="110">
        <f t="shared" si="45"/>
        <v>-11.760912373409578</v>
      </c>
      <c r="N263" s="110">
        <f t="shared" si="47"/>
        <v>0.50693626894111321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1063.1614263718018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38.231984222918996</v>
      </c>
      <c r="K264" s="27">
        <f t="shared" si="44"/>
        <v>6.666666666666667</v>
      </c>
      <c r="L264" s="37">
        <f t="shared" si="46"/>
        <v>-2.9928965963285741</v>
      </c>
      <c r="M264" s="110">
        <f t="shared" si="45"/>
        <v>-11.760912373409578</v>
      </c>
      <c r="N264" s="110">
        <f t="shared" si="47"/>
        <v>0.50200765582570683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1068.3668464942257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38.274408051082247</v>
      </c>
      <c r="K265" s="27">
        <f t="shared" si="44"/>
        <v>6.666666666666667</v>
      </c>
      <c r="L265" s="37">
        <f t="shared" si="46"/>
        <v>-3.0353204244918253</v>
      </c>
      <c r="M265" s="110">
        <f t="shared" si="45"/>
        <v>-11.760912373409578</v>
      </c>
      <c r="N265" s="110">
        <f t="shared" si="47"/>
        <v>0.49712769405929313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1073.5958324100145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38.316816338822363</v>
      </c>
      <c r="K266" s="27">
        <f t="shared" si="44"/>
        <v>6.666666666666667</v>
      </c>
      <c r="L266" s="37">
        <f t="shared" si="46"/>
        <v>-3.0777287122319414</v>
      </c>
      <c r="M266" s="110">
        <f t="shared" si="45"/>
        <v>-11.760912373409578</v>
      </c>
      <c r="N266" s="110">
        <f t="shared" si="47"/>
        <v>0.49229693146008441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1078.8474191171299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38.359200539234308</v>
      </c>
      <c r="K267" s="27">
        <f t="shared" si="44"/>
        <v>6.666666666666667</v>
      </c>
      <c r="L267" s="37">
        <f t="shared" si="46"/>
        <v>-3.1201129126438865</v>
      </c>
      <c r="M267" s="110">
        <f t="shared" si="45"/>
        <v>-11.760912373409578</v>
      </c>
      <c r="N267" s="110">
        <f t="shared" si="47"/>
        <v>0.4875158149676232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1084.1206897504344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38.401552654655916</v>
      </c>
      <c r="K268" s="40">
        <f t="shared" si="44"/>
        <v>6.666666666666667</v>
      </c>
      <c r="L268" s="41">
        <f t="shared" si="46"/>
        <v>-3.162465028065494</v>
      </c>
      <c r="M268" s="110">
        <f t="shared" si="45"/>
        <v>-11.760912373409578</v>
      </c>
      <c r="N268" s="110">
        <f t="shared" si="47"/>
        <v>0.48278469870994545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20.979165945687967</v>
      </c>
    </row>
  </sheetData>
  <mergeCells count="32">
    <mergeCell ref="I87:L87"/>
    <mergeCell ref="O5:O6"/>
    <mergeCell ref="A61:A85"/>
    <mergeCell ref="A5:A6"/>
    <mergeCell ref="B5:B6"/>
    <mergeCell ref="C5:C6"/>
    <mergeCell ref="D5:D6"/>
    <mergeCell ref="B54:F54"/>
    <mergeCell ref="P5:P6"/>
    <mergeCell ref="Q5:R5"/>
    <mergeCell ref="A46:G46"/>
    <mergeCell ref="B48:B49"/>
    <mergeCell ref="G5:G6"/>
    <mergeCell ref="H5:H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53BA0-FEDB-47EE-A8A2-2931762D34EF}">
  <sheetPr codeName="Sheet15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157</v>
      </c>
      <c r="B2" s="29" t="s">
        <v>119</v>
      </c>
      <c r="C2" s="29">
        <f>NSAs!B15</f>
        <v>258077.56</v>
      </c>
      <c r="D2" s="30">
        <f>NSAs!C15</f>
        <v>4257935.0999999996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13 (dBA)</v>
      </c>
      <c r="V5" s="143" t="str">
        <f>INDEX(A7:A45,MATCH(W5,H7:H45,0))</f>
        <v>A-15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A-24</v>
      </c>
      <c r="W6" s="146">
        <f>LARGE(H7:H45,2)</f>
        <v>39.348061693922162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5660.1546531874674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52.75656595277016</v>
      </c>
      <c r="H7" s="36">
        <f>C7-G7</f>
        <v>16.253734003869653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42.205922815845888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4961.2511408414712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51.611824235628049</v>
      </c>
      <c r="H8" s="37">
        <f t="shared" ref="H8:H44" si="2">C8-G8</f>
        <v>17.398475721011764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54.934803083055151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3500.7196412452595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48.583146624694685</v>
      </c>
      <c r="H9" s="37">
        <f t="shared" si="2"/>
        <v>20.427153331945128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110.33551671204215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2577.8347947260199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45.925101627005063</v>
      </c>
      <c r="H10" s="37">
        <f t="shared" si="2"/>
        <v>23.08519832963475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203.47911167097934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2201.3970803333336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44.553967722886654</v>
      </c>
      <c r="H11" s="37">
        <f t="shared" si="2"/>
        <v>24.456332233753159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279.01864375265097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1773.7048242591509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42.677626945070251</v>
      </c>
      <c r="H12" s="37">
        <f t="shared" si="2"/>
        <v>26.332673011569561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429.80088079187357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3530.6415709471157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48.65707260863374</v>
      </c>
      <c r="H13" s="37">
        <f t="shared" si="2"/>
        <v>20.353227348006072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108.4732705859418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3228.5391265555395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47.880121079475238</v>
      </c>
      <c r="H14" s="37">
        <f t="shared" si="2"/>
        <v>21.130178877164575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129.72327002901559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2545.8855718393565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45.816777596442755</v>
      </c>
      <c r="H15" s="37">
        <f t="shared" si="2"/>
        <v>23.193522360197058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208.61822023147616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2185.7108729197994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44.491854253827903</v>
      </c>
      <c r="H16" s="37">
        <f t="shared" si="2"/>
        <v>24.51844570281191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283.03788497915821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1805.8648351689849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42.833704825008958</v>
      </c>
      <c r="H17" s="37">
        <f t="shared" si="2"/>
        <v>26.176595131630854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414.6288461938401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1511.1143349528513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41.285946509289424</v>
      </c>
      <c r="H18" s="37">
        <f t="shared" si="2"/>
        <v>27.724353447350389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592.15492369395611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1126.3546952003667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38.733503474806966</v>
      </c>
      <c r="H19" s="37">
        <f t="shared" si="2"/>
        <v>30.276796481832847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1065.8096502291844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831.11473894996971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36.093219682734365</v>
      </c>
      <c r="H20" s="37">
        <f t="shared" si="2"/>
        <v>32.917080273905448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1957.5282009138634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300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27.242425094393248</v>
      </c>
      <c r="H21" s="37">
        <f t="shared" si="2"/>
        <v>41.767874862246565</v>
      </c>
      <c r="O21" s="147" t="s">
        <v>19</v>
      </c>
      <c r="P21" s="10" t="s">
        <v>19</v>
      </c>
      <c r="Q21" s="7">
        <v>257780.77</v>
      </c>
      <c r="R21" s="8">
        <v>4257891.45</v>
      </c>
      <c r="U21">
        <f t="shared" si="0"/>
        <v>15024.066119821837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3441.6382887368736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48.435304493216918</v>
      </c>
      <c r="H22" s="37">
        <f t="shared" si="2"/>
        <v>20.574995463422894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114.15621121590155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2987.4795784572912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47.206098905107993</v>
      </c>
      <c r="H23" s="37">
        <f t="shared" si="2"/>
        <v>21.80420105153182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151.50260667700638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2632.1171032649449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46.106104143902478</v>
      </c>
      <c r="H24" s="37">
        <f t="shared" si="2"/>
        <v>22.904195812737335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195.17292969923497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2227.7001790411618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44.657134795114985</v>
      </c>
      <c r="H25" s="37">
        <f t="shared" si="2"/>
        <v>24.353165161524828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272.46863506911222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1901.6190630617161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43.282470447825013</v>
      </c>
      <c r="H26" s="37">
        <f t="shared" si="2"/>
        <v>25.7278295088148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373.92366421647421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1579.2303086313334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41.668909407942721</v>
      </c>
      <c r="H27" s="37">
        <f t="shared" si="2"/>
        <v>27.341390548697092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542.17445910553533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1272.1449103382556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39.790731694419904</v>
      </c>
      <c r="H28" s="37">
        <f t="shared" si="2"/>
        <v>29.219568262219909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835.51995397971507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974.40796722896414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37.474816526084489</v>
      </c>
      <c r="H29" s="37">
        <f t="shared" si="2"/>
        <v>31.535483430555324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1424.1257629573179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396.38016410956772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29.662238262717647</v>
      </c>
      <c r="H30" s="37">
        <f t="shared" si="2"/>
        <v>39.348061693922162</v>
      </c>
      <c r="O30" s="147" t="s">
        <v>28</v>
      </c>
      <c r="P30" s="10" t="s">
        <v>28</v>
      </c>
      <c r="Q30" s="7">
        <v>257808.55</v>
      </c>
      <c r="R30" s="8">
        <v>4257643.9800000004</v>
      </c>
      <c r="U30">
        <f t="shared" si="0"/>
        <v>8606.095665386898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2924.6281105466242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47.021412999436485</v>
      </c>
      <c r="H31" s="37">
        <f t="shared" si="2"/>
        <v>21.988886957203327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158.08428369710657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2520.4861353516412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45.72968625641704</v>
      </c>
      <c r="H32" s="37">
        <f t="shared" si="2"/>
        <v>23.280613700222773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212.8439793918364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2053.5187029339509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43.949973253060733</v>
      </c>
      <c r="H33" s="37">
        <f t="shared" si="2"/>
        <v>25.060326703579079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320.65105292889046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1231.8861363774431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39.511411354161467</v>
      </c>
      <c r="H34" s="37">
        <f t="shared" si="2"/>
        <v>29.498888602478345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891.02288841339919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1057.5263039750478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38.185823568774097</v>
      </c>
      <c r="H35" s="37">
        <f t="shared" si="2"/>
        <v>30.824476387865715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1209.0594025186253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1005.626950513625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37.748738076026456</v>
      </c>
      <c r="H36" s="37">
        <f t="shared" si="2"/>
        <v>31.261561880613357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1337.0762912617688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2357.4066539523064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45.148690100500929</v>
      </c>
      <c r="H37" s="37">
        <f t="shared" si="2"/>
        <v>23.861609856138884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243.31057530545522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1378.7587490558726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40.489765626348536</v>
      </c>
      <c r="H38" s="37">
        <f t="shared" si="2"/>
        <v>28.520534330291277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711.30102254846736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893.70615333008948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36.723894962836525</v>
      </c>
      <c r="H39" s="37">
        <f t="shared" si="2"/>
        <v>32.286404993803288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1692.9358405397802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5380.6734975187719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52.316732791949988</v>
      </c>
      <c r="H40" s="37">
        <f t="shared" si="2"/>
        <v>13.683267208050012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23.352141889966816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3701.7103648178277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49.068048699562638</v>
      </c>
      <c r="H41" s="37">
        <f t="shared" si="2"/>
        <v>16.931951300437362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49.339543847276552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3134.3893610874561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47.62305889095061</v>
      </c>
      <c r="H42" s="37">
        <f t="shared" si="2"/>
        <v>18.37694110904939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68.816742474368723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2880.4884475553768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46.889322755819478</v>
      </c>
      <c r="H43" s="37">
        <f t="shared" si="2"/>
        <v>19.110677244180522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81.483133991977709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796.244939449801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35.720933703703032</v>
      </c>
      <c r="H44" s="37">
        <f t="shared" si="2"/>
        <v>18.279066296296968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67.283198641620089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46.118777146446604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46.118777146446604</v>
      </c>
      <c r="D51" s="77">
        <f>10*LOG10(SUM(U7:U44))</f>
        <v>46.07299670828602</v>
      </c>
      <c r="E51" s="77">
        <f>P85</f>
        <v>46.101665985404175</v>
      </c>
      <c r="F51" s="78">
        <f>S85</f>
        <v>52.489346964832379</v>
      </c>
    </row>
    <row r="52" spans="1:19" ht="14.45" customHeight="1" thickBot="1" x14ac:dyDescent="0.3">
      <c r="B52" s="72" t="s">
        <v>141</v>
      </c>
      <c r="C52" s="79">
        <f>10*LOG10(10^(C50/10)+10^(C51/10))</f>
        <v>47.068418580147281</v>
      </c>
      <c r="D52" s="79">
        <f>10*LOG10(10^(D50/10)+10^(D51/10))</f>
        <v>46.33442212116119</v>
      </c>
      <c r="E52" s="79">
        <f>J85</f>
        <v>46.807488991032358</v>
      </c>
      <c r="F52" s="80">
        <f>M85</f>
        <v>52.856964550869819</v>
      </c>
    </row>
    <row r="53" spans="1:19" ht="16.149999999999999" customHeight="1" thickBot="1" x14ac:dyDescent="0.3">
      <c r="B53" s="74" t="s">
        <v>145</v>
      </c>
      <c r="C53" s="81">
        <f>C52-C50</f>
        <v>7.0684185801472807</v>
      </c>
      <c r="D53" s="81">
        <f>D52-D50</f>
        <v>12.33442212116119</v>
      </c>
      <c r="E53" s="81">
        <f>E52-E50</f>
        <v>8.2390179210609844</v>
      </c>
      <c r="F53" s="82">
        <f>F52-F50</f>
        <v>10.906392621056995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13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46.33442212116119</v>
      </c>
      <c r="J61" s="62">
        <f>10^(I61/10)</f>
        <v>42997.40168277207</v>
      </c>
      <c r="K61" s="63"/>
      <c r="L61" s="152">
        <f>I61+10</f>
        <v>56.33442212116119</v>
      </c>
      <c r="M61" s="62">
        <f>10^(L61/10)</f>
        <v>429974.01682772115</v>
      </c>
      <c r="N61" s="62"/>
      <c r="O61" s="62">
        <f>D51</f>
        <v>46.07299670828602</v>
      </c>
      <c r="P61" s="62">
        <f>10^(O61/10)</f>
        <v>40485.515251262463</v>
      </c>
      <c r="Q61" s="62"/>
      <c r="R61" s="62">
        <f>O61+10</f>
        <v>56.07299670828602</v>
      </c>
      <c r="S61" s="63">
        <f>10^(R61/10)</f>
        <v>404855.15251262434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46.33442212116119</v>
      </c>
      <c r="J62" s="26">
        <f t="shared" ref="J62:J84" si="9">10^(I62/10)</f>
        <v>42997.40168277207</v>
      </c>
      <c r="K62" s="64"/>
      <c r="L62" s="155">
        <f t="shared" ref="L62:L67" si="10">I62+10</f>
        <v>56.33442212116119</v>
      </c>
      <c r="M62" s="26">
        <f t="shared" ref="M62:M84" si="11">10^(L62/10)</f>
        <v>429974.01682772115</v>
      </c>
      <c r="N62" s="26"/>
      <c r="O62" s="26">
        <f>O61</f>
        <v>46.07299670828602</v>
      </c>
      <c r="P62" s="26">
        <f t="shared" ref="P62:P84" si="12">10^(O62/10)</f>
        <v>40485.515251262463</v>
      </c>
      <c r="Q62" s="26"/>
      <c r="R62" s="26">
        <f t="shared" ref="R62:R67" si="13">O62+10</f>
        <v>56.07299670828602</v>
      </c>
      <c r="S62" s="64">
        <f t="shared" ref="S62:S84" si="14">10^(R62/10)</f>
        <v>404855.15251262434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46.33442212116119</v>
      </c>
      <c r="J63" s="26">
        <f t="shared" si="9"/>
        <v>42997.40168277207</v>
      </c>
      <c r="K63" s="64"/>
      <c r="L63" s="155">
        <f t="shared" si="10"/>
        <v>56.33442212116119</v>
      </c>
      <c r="M63" s="26">
        <f t="shared" si="11"/>
        <v>429974.01682772115</v>
      </c>
      <c r="N63" s="26"/>
      <c r="O63" s="26">
        <f t="shared" ref="O63:O84" si="16">O62</f>
        <v>46.07299670828602</v>
      </c>
      <c r="P63" s="26">
        <f t="shared" si="12"/>
        <v>40485.515251262463</v>
      </c>
      <c r="Q63" s="26"/>
      <c r="R63" s="26">
        <f t="shared" si="13"/>
        <v>56.07299670828602</v>
      </c>
      <c r="S63" s="64">
        <f t="shared" si="14"/>
        <v>404855.15251262434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46.33442212116119</v>
      </c>
      <c r="J64" s="26">
        <f t="shared" si="9"/>
        <v>42997.40168277207</v>
      </c>
      <c r="K64" s="64"/>
      <c r="L64" s="155">
        <f t="shared" si="10"/>
        <v>56.33442212116119</v>
      </c>
      <c r="M64" s="26">
        <f t="shared" si="11"/>
        <v>429974.01682772115</v>
      </c>
      <c r="N64" s="26"/>
      <c r="O64" s="26">
        <f t="shared" si="16"/>
        <v>46.07299670828602</v>
      </c>
      <c r="P64" s="26">
        <f t="shared" si="12"/>
        <v>40485.515251262463</v>
      </c>
      <c r="Q64" s="26"/>
      <c r="R64" s="26">
        <f t="shared" si="13"/>
        <v>56.07299670828602</v>
      </c>
      <c r="S64" s="64">
        <f t="shared" si="14"/>
        <v>404855.15251262434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46.33442212116119</v>
      </c>
      <c r="J65" s="26">
        <f t="shared" si="9"/>
        <v>42997.40168277207</v>
      </c>
      <c r="K65" s="64"/>
      <c r="L65" s="155">
        <f t="shared" si="10"/>
        <v>56.33442212116119</v>
      </c>
      <c r="M65" s="26">
        <f t="shared" si="11"/>
        <v>429974.01682772115</v>
      </c>
      <c r="N65" s="26"/>
      <c r="O65" s="26">
        <f t="shared" si="16"/>
        <v>46.07299670828602</v>
      </c>
      <c r="P65" s="26">
        <f t="shared" si="12"/>
        <v>40485.515251262463</v>
      </c>
      <c r="Q65" s="26"/>
      <c r="R65" s="26">
        <f t="shared" si="13"/>
        <v>56.07299670828602</v>
      </c>
      <c r="S65" s="64">
        <f t="shared" si="14"/>
        <v>404855.15251262434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46.33442212116119</v>
      </c>
      <c r="J66" s="26">
        <f t="shared" si="9"/>
        <v>42997.40168277207</v>
      </c>
      <c r="K66" s="64"/>
      <c r="L66" s="155">
        <f t="shared" si="10"/>
        <v>56.33442212116119</v>
      </c>
      <c r="M66" s="26">
        <f t="shared" si="11"/>
        <v>429974.01682772115</v>
      </c>
      <c r="N66" s="26"/>
      <c r="O66" s="26">
        <f t="shared" si="16"/>
        <v>46.07299670828602</v>
      </c>
      <c r="P66" s="26">
        <f t="shared" si="12"/>
        <v>40485.515251262463</v>
      </c>
      <c r="Q66" s="26"/>
      <c r="R66" s="26">
        <f t="shared" si="13"/>
        <v>56.07299670828602</v>
      </c>
      <c r="S66" s="64">
        <f t="shared" si="14"/>
        <v>404855.15251262434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46.33442212116119</v>
      </c>
      <c r="J67" s="26">
        <f t="shared" si="9"/>
        <v>42997.40168277207</v>
      </c>
      <c r="K67" s="64"/>
      <c r="L67" s="155">
        <f t="shared" si="10"/>
        <v>56.33442212116119</v>
      </c>
      <c r="M67" s="26">
        <f t="shared" si="11"/>
        <v>429974.01682772115</v>
      </c>
      <c r="N67" s="26"/>
      <c r="O67" s="26">
        <f t="shared" si="16"/>
        <v>46.07299670828602</v>
      </c>
      <c r="P67" s="26">
        <f t="shared" si="12"/>
        <v>40485.515251262463</v>
      </c>
      <c r="Q67" s="26"/>
      <c r="R67" s="26">
        <f t="shared" si="13"/>
        <v>56.07299670828602</v>
      </c>
      <c r="S67" s="64">
        <f t="shared" si="14"/>
        <v>404855.15251262434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47.068418580147281</v>
      </c>
      <c r="J68" s="26">
        <f t="shared" si="9"/>
        <v>50914.543943116274</v>
      </c>
      <c r="K68" s="64"/>
      <c r="L68" s="155">
        <f>I68</f>
        <v>47.068418580147281</v>
      </c>
      <c r="M68" s="26">
        <f t="shared" si="11"/>
        <v>50914.543943116274</v>
      </c>
      <c r="N68" s="26"/>
      <c r="O68" s="26">
        <f>H46</f>
        <v>46.118777146446604</v>
      </c>
      <c r="P68" s="26">
        <f t="shared" si="12"/>
        <v>40914.543943116238</v>
      </c>
      <c r="Q68" s="26"/>
      <c r="R68" s="26">
        <f>O68</f>
        <v>46.118777146446604</v>
      </c>
      <c r="S68" s="64">
        <f t="shared" si="14"/>
        <v>40914.543943116238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47.068418580147281</v>
      </c>
      <c r="J69" s="26">
        <f t="shared" si="9"/>
        <v>50914.543943116274</v>
      </c>
      <c r="K69" s="64"/>
      <c r="L69" s="155">
        <f t="shared" ref="L69:L82" si="19">I69</f>
        <v>47.068418580147281</v>
      </c>
      <c r="M69" s="26">
        <f t="shared" si="11"/>
        <v>50914.543943116274</v>
      </c>
      <c r="N69" s="26"/>
      <c r="O69" s="26">
        <f t="shared" si="16"/>
        <v>46.118777146446604</v>
      </c>
      <c r="P69" s="26">
        <f t="shared" si="12"/>
        <v>40914.543943116238</v>
      </c>
      <c r="Q69" s="26"/>
      <c r="R69" s="26">
        <f t="shared" ref="R69:R82" si="20">O69</f>
        <v>46.118777146446604</v>
      </c>
      <c r="S69" s="64">
        <f t="shared" si="14"/>
        <v>40914.543943116238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47.068418580147281</v>
      </c>
      <c r="J70" s="26">
        <f t="shared" si="9"/>
        <v>50914.543943116274</v>
      </c>
      <c r="K70" s="64"/>
      <c r="L70" s="155">
        <f t="shared" si="19"/>
        <v>47.068418580147281</v>
      </c>
      <c r="M70" s="26">
        <f t="shared" si="11"/>
        <v>50914.543943116274</v>
      </c>
      <c r="N70" s="26"/>
      <c r="O70" s="26">
        <f t="shared" si="16"/>
        <v>46.118777146446604</v>
      </c>
      <c r="P70" s="26">
        <f t="shared" si="12"/>
        <v>40914.543943116238</v>
      </c>
      <c r="Q70" s="26"/>
      <c r="R70" s="26">
        <f t="shared" si="20"/>
        <v>46.118777146446604</v>
      </c>
      <c r="S70" s="64">
        <f t="shared" si="14"/>
        <v>40914.543943116238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47.068418580147281</v>
      </c>
      <c r="J71" s="26">
        <f t="shared" si="9"/>
        <v>50914.543943116274</v>
      </c>
      <c r="K71" s="64"/>
      <c r="L71" s="155">
        <f t="shared" si="19"/>
        <v>47.068418580147281</v>
      </c>
      <c r="M71" s="26">
        <f t="shared" si="11"/>
        <v>50914.543943116274</v>
      </c>
      <c r="N71" s="26"/>
      <c r="O71" s="26">
        <f t="shared" si="16"/>
        <v>46.118777146446604</v>
      </c>
      <c r="P71" s="26">
        <f t="shared" si="12"/>
        <v>40914.543943116238</v>
      </c>
      <c r="Q71" s="26"/>
      <c r="R71" s="26">
        <f t="shared" si="20"/>
        <v>46.118777146446604</v>
      </c>
      <c r="S71" s="64">
        <f t="shared" si="14"/>
        <v>40914.543943116238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47.068418580147281</v>
      </c>
      <c r="J72" s="26">
        <f t="shared" si="9"/>
        <v>50914.543943116274</v>
      </c>
      <c r="K72" s="64"/>
      <c r="L72" s="155">
        <f t="shared" si="19"/>
        <v>47.068418580147281</v>
      </c>
      <c r="M72" s="26">
        <f t="shared" si="11"/>
        <v>50914.543943116274</v>
      </c>
      <c r="N72" s="26"/>
      <c r="O72" s="26">
        <f t="shared" si="16"/>
        <v>46.118777146446604</v>
      </c>
      <c r="P72" s="26">
        <f t="shared" si="12"/>
        <v>40914.543943116238</v>
      </c>
      <c r="Q72" s="26"/>
      <c r="R72" s="26">
        <f t="shared" si="20"/>
        <v>46.118777146446604</v>
      </c>
      <c r="S72" s="64">
        <f t="shared" si="14"/>
        <v>40914.543943116238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47.068418580147281</v>
      </c>
      <c r="J73" s="26">
        <f t="shared" si="9"/>
        <v>50914.543943116274</v>
      </c>
      <c r="K73" s="64"/>
      <c r="L73" s="155">
        <f t="shared" si="19"/>
        <v>47.068418580147281</v>
      </c>
      <c r="M73" s="26">
        <f t="shared" si="11"/>
        <v>50914.543943116274</v>
      </c>
      <c r="N73" s="26"/>
      <c r="O73" s="26">
        <f t="shared" si="16"/>
        <v>46.118777146446604</v>
      </c>
      <c r="P73" s="26">
        <f t="shared" si="12"/>
        <v>40914.543943116238</v>
      </c>
      <c r="Q73" s="26"/>
      <c r="R73" s="26">
        <f t="shared" si="20"/>
        <v>46.118777146446604</v>
      </c>
      <c r="S73" s="64">
        <f t="shared" si="14"/>
        <v>40914.543943116238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47.068418580147281</v>
      </c>
      <c r="J74" s="26">
        <f t="shared" si="9"/>
        <v>50914.543943116274</v>
      </c>
      <c r="K74" s="64"/>
      <c r="L74" s="155">
        <f t="shared" si="19"/>
        <v>47.068418580147281</v>
      </c>
      <c r="M74" s="26">
        <f t="shared" si="11"/>
        <v>50914.543943116274</v>
      </c>
      <c r="N74" s="26"/>
      <c r="O74" s="26">
        <f t="shared" si="16"/>
        <v>46.118777146446604</v>
      </c>
      <c r="P74" s="26">
        <f t="shared" si="12"/>
        <v>40914.543943116238</v>
      </c>
      <c r="Q74" s="26"/>
      <c r="R74" s="26">
        <f t="shared" si="20"/>
        <v>46.118777146446604</v>
      </c>
      <c r="S74" s="64">
        <f t="shared" si="14"/>
        <v>40914.543943116238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47.068418580147281</v>
      </c>
      <c r="J75" s="26">
        <f t="shared" si="9"/>
        <v>50914.543943116274</v>
      </c>
      <c r="K75" s="64"/>
      <c r="L75" s="155">
        <f t="shared" si="19"/>
        <v>47.068418580147281</v>
      </c>
      <c r="M75" s="26">
        <f t="shared" si="11"/>
        <v>50914.543943116274</v>
      </c>
      <c r="N75" s="26"/>
      <c r="O75" s="26">
        <f t="shared" si="16"/>
        <v>46.118777146446604</v>
      </c>
      <c r="P75" s="26">
        <f t="shared" si="12"/>
        <v>40914.543943116238</v>
      </c>
      <c r="Q75" s="26"/>
      <c r="R75" s="26">
        <f t="shared" si="20"/>
        <v>46.118777146446604</v>
      </c>
      <c r="S75" s="64">
        <f t="shared" si="14"/>
        <v>40914.543943116238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47.068418580147281</v>
      </c>
      <c r="J76" s="26">
        <f t="shared" si="9"/>
        <v>50914.543943116274</v>
      </c>
      <c r="K76" s="64"/>
      <c r="L76" s="155">
        <f t="shared" si="19"/>
        <v>47.068418580147281</v>
      </c>
      <c r="M76" s="26">
        <f t="shared" si="11"/>
        <v>50914.543943116274</v>
      </c>
      <c r="N76" s="26"/>
      <c r="O76" s="26">
        <f t="shared" si="16"/>
        <v>46.118777146446604</v>
      </c>
      <c r="P76" s="26">
        <f t="shared" si="12"/>
        <v>40914.543943116238</v>
      </c>
      <c r="Q76" s="26"/>
      <c r="R76" s="26">
        <f t="shared" si="20"/>
        <v>46.118777146446604</v>
      </c>
      <c r="S76" s="64">
        <f t="shared" si="14"/>
        <v>40914.543943116238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47.068418580147281</v>
      </c>
      <c r="J77" s="26">
        <f t="shared" si="9"/>
        <v>50914.543943116274</v>
      </c>
      <c r="K77" s="64"/>
      <c r="L77" s="155">
        <f t="shared" si="19"/>
        <v>47.068418580147281</v>
      </c>
      <c r="M77" s="26">
        <f t="shared" si="11"/>
        <v>50914.543943116274</v>
      </c>
      <c r="N77" s="26"/>
      <c r="O77" s="26">
        <f t="shared" si="16"/>
        <v>46.118777146446604</v>
      </c>
      <c r="P77" s="26">
        <f t="shared" si="12"/>
        <v>40914.543943116238</v>
      </c>
      <c r="Q77" s="26"/>
      <c r="R77" s="26">
        <f t="shared" si="20"/>
        <v>46.118777146446604</v>
      </c>
      <c r="S77" s="64">
        <f t="shared" si="14"/>
        <v>40914.543943116238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47.068418580147281</v>
      </c>
      <c r="J78" s="26">
        <f t="shared" si="9"/>
        <v>50914.543943116274</v>
      </c>
      <c r="K78" s="64"/>
      <c r="L78" s="155">
        <f t="shared" si="19"/>
        <v>47.068418580147281</v>
      </c>
      <c r="M78" s="26">
        <f t="shared" si="11"/>
        <v>50914.543943116274</v>
      </c>
      <c r="N78" s="26"/>
      <c r="O78" s="26">
        <f t="shared" si="16"/>
        <v>46.118777146446604</v>
      </c>
      <c r="P78" s="26">
        <f t="shared" si="12"/>
        <v>40914.543943116238</v>
      </c>
      <c r="Q78" s="26"/>
      <c r="R78" s="26">
        <f t="shared" si="20"/>
        <v>46.118777146446604</v>
      </c>
      <c r="S78" s="64">
        <f t="shared" si="14"/>
        <v>40914.543943116238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47.068418580147281</v>
      </c>
      <c r="J79" s="26">
        <f t="shared" si="9"/>
        <v>50914.543943116274</v>
      </c>
      <c r="K79" s="64"/>
      <c r="L79" s="155">
        <f t="shared" si="19"/>
        <v>47.068418580147281</v>
      </c>
      <c r="M79" s="26">
        <f t="shared" si="11"/>
        <v>50914.543943116274</v>
      </c>
      <c r="N79" s="26"/>
      <c r="O79" s="26">
        <f t="shared" si="16"/>
        <v>46.118777146446604</v>
      </c>
      <c r="P79" s="26">
        <f t="shared" si="12"/>
        <v>40914.543943116238</v>
      </c>
      <c r="Q79" s="26"/>
      <c r="R79" s="26">
        <f t="shared" si="20"/>
        <v>46.118777146446604</v>
      </c>
      <c r="S79" s="64">
        <f t="shared" si="14"/>
        <v>40914.543943116238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47.068418580147281</v>
      </c>
      <c r="J80" s="26">
        <f t="shared" si="9"/>
        <v>50914.543943116274</v>
      </c>
      <c r="K80" s="64"/>
      <c r="L80" s="155">
        <f t="shared" si="19"/>
        <v>47.068418580147281</v>
      </c>
      <c r="M80" s="26">
        <f t="shared" si="11"/>
        <v>50914.543943116274</v>
      </c>
      <c r="N80" s="26"/>
      <c r="O80" s="26">
        <f t="shared" si="16"/>
        <v>46.118777146446604</v>
      </c>
      <c r="P80" s="26">
        <f t="shared" si="12"/>
        <v>40914.543943116238</v>
      </c>
      <c r="Q80" s="26"/>
      <c r="R80" s="26">
        <f t="shared" si="20"/>
        <v>46.118777146446604</v>
      </c>
      <c r="S80" s="64">
        <f t="shared" si="14"/>
        <v>40914.543943116238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47.068418580147281</v>
      </c>
      <c r="J81" s="26">
        <f t="shared" si="9"/>
        <v>50914.543943116274</v>
      </c>
      <c r="K81" s="64"/>
      <c r="L81" s="155">
        <f t="shared" si="19"/>
        <v>47.068418580147281</v>
      </c>
      <c r="M81" s="26">
        <f t="shared" si="11"/>
        <v>50914.543943116274</v>
      </c>
      <c r="N81" s="26"/>
      <c r="O81" s="26">
        <f t="shared" si="16"/>
        <v>46.118777146446604</v>
      </c>
      <c r="P81" s="26">
        <f t="shared" si="12"/>
        <v>40914.543943116238</v>
      </c>
      <c r="Q81" s="26"/>
      <c r="R81" s="26">
        <f t="shared" si="20"/>
        <v>46.118777146446604</v>
      </c>
      <c r="S81" s="64">
        <f t="shared" si="14"/>
        <v>40914.543943116238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47.068418580147281</v>
      </c>
      <c r="J82" s="26">
        <f t="shared" si="9"/>
        <v>50914.543943116274</v>
      </c>
      <c r="K82" s="64"/>
      <c r="L82" s="155">
        <f t="shared" si="19"/>
        <v>47.068418580147281</v>
      </c>
      <c r="M82" s="26">
        <f t="shared" si="11"/>
        <v>50914.543943116274</v>
      </c>
      <c r="N82" s="26"/>
      <c r="O82" s="26">
        <f t="shared" si="16"/>
        <v>46.118777146446604</v>
      </c>
      <c r="P82" s="26">
        <f t="shared" si="12"/>
        <v>40914.543943116238</v>
      </c>
      <c r="Q82" s="26"/>
      <c r="R82" s="26">
        <f t="shared" si="20"/>
        <v>46.118777146446604</v>
      </c>
      <c r="S82" s="64">
        <f t="shared" si="14"/>
        <v>40914.543943116238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46.33442212116119</v>
      </c>
      <c r="J83" s="26">
        <f t="shared" si="9"/>
        <v>42997.40168277207</v>
      </c>
      <c r="K83" s="64"/>
      <c r="L83" s="155">
        <f>I83+10</f>
        <v>56.33442212116119</v>
      </c>
      <c r="M83" s="26">
        <f t="shared" si="11"/>
        <v>429974.01682772115</v>
      </c>
      <c r="N83" s="26"/>
      <c r="O83" s="26">
        <f>D51</f>
        <v>46.07299670828602</v>
      </c>
      <c r="P83" s="26">
        <f t="shared" si="12"/>
        <v>40485.515251262463</v>
      </c>
      <c r="Q83" s="26"/>
      <c r="R83" s="26">
        <f>O83+10</f>
        <v>56.07299670828602</v>
      </c>
      <c r="S83" s="64">
        <f t="shared" si="14"/>
        <v>404855.15251262434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46.33442212116119</v>
      </c>
      <c r="J84" s="65">
        <f t="shared" si="9"/>
        <v>42997.40168277207</v>
      </c>
      <c r="K84" s="66"/>
      <c r="L84" s="158">
        <f>I84+10</f>
        <v>56.33442212116119</v>
      </c>
      <c r="M84" s="65">
        <f t="shared" si="11"/>
        <v>429974.01682772115</v>
      </c>
      <c r="N84" s="65"/>
      <c r="O84" s="65">
        <f t="shared" si="16"/>
        <v>46.07299670828602</v>
      </c>
      <c r="P84" s="65">
        <f t="shared" si="12"/>
        <v>40485.515251262463</v>
      </c>
      <c r="Q84" s="65"/>
      <c r="R84" s="65">
        <f>O84+10</f>
        <v>56.07299670828602</v>
      </c>
      <c r="S84" s="66">
        <f t="shared" si="14"/>
        <v>404855.15251262434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46.807488991032358</v>
      </c>
      <c r="K85" s="67"/>
      <c r="L85" s="67" t="s">
        <v>134</v>
      </c>
      <c r="M85" s="67">
        <f>10*LOG10(SUM(M61:M84)/24)</f>
        <v>52.856964550869819</v>
      </c>
      <c r="N85" s="67"/>
      <c r="O85" s="67" t="s">
        <v>135</v>
      </c>
      <c r="P85" s="67">
        <f>10*LOG10(SUM(P61:P84)/24)</f>
        <v>46.101665985404175</v>
      </c>
      <c r="Q85" s="67"/>
      <c r="R85" s="67" t="s">
        <v>134</v>
      </c>
      <c r="S85" s="68">
        <f>10*LOG10(SUM(S61:S84)/24)</f>
        <v>52.489346964832379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13</v>
      </c>
      <c r="C89" s="22">
        <f>C2</f>
        <v>258077.56</v>
      </c>
      <c r="D89" s="23">
        <f>D2</f>
        <v>4257935.0999999996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46.118777146446604</v>
      </c>
      <c r="J89" s="86">
        <f>D51</f>
        <v>46.07299670828602</v>
      </c>
      <c r="K89" s="86">
        <f>E51</f>
        <v>46.101665985404175</v>
      </c>
      <c r="L89" s="87">
        <f>F51</f>
        <v>52.489346964832379</v>
      </c>
      <c r="M89" s="89">
        <f>C52</f>
        <v>47.068418580147281</v>
      </c>
      <c r="N89" s="86">
        <f>D52</f>
        <v>46.33442212116119</v>
      </c>
      <c r="O89" s="86">
        <f>E52</f>
        <v>46.807488991032358</v>
      </c>
      <c r="P89" s="87">
        <f>F52</f>
        <v>52.856964550869819</v>
      </c>
      <c r="Q89" s="89">
        <f>C53</f>
        <v>7.0684185801472807</v>
      </c>
      <c r="R89" s="86">
        <f>D53</f>
        <v>12.33442212116119</v>
      </c>
      <c r="S89" s="86">
        <f>E53</f>
        <v>8.2390179210609844</v>
      </c>
      <c r="T89" s="87">
        <f>F53</f>
        <v>10.906392621056995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13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1" max="26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AFFE4-8355-4288-A0C6-186331FA7E1B}">
  <sheetPr codeName="Sheet16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160</v>
      </c>
      <c r="B2" s="29" t="s">
        <v>119</v>
      </c>
      <c r="C2" s="29">
        <f>NSAs!B16</f>
        <v>257991.92</v>
      </c>
      <c r="D2" s="30">
        <f>NSAs!C16</f>
        <v>4258103.1900000004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14 (dBA)</v>
      </c>
      <c r="V5" s="143" t="str">
        <f>INDEX(A7:A45,MATCH(W5,H7:H45,0))</f>
        <v>A-15</v>
      </c>
      <c r="W5" s="144">
        <f>MAX(H7:H45)</f>
        <v>40.790203586552011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A-24</v>
      </c>
      <c r="W6" s="146">
        <f>LARGE(H7:H45,2)</f>
        <v>37.427540079716437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5545.0153481571579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52.578055051581799</v>
      </c>
      <c r="H7" s="36">
        <f>C7-G7</f>
        <v>16.432244905058013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43.976887696315544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4845.7563708052348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51.407231508144129</v>
      </c>
      <c r="H8" s="37">
        <f t="shared" ref="H8:H44" si="2">C8-G8</f>
        <v>17.603068448495684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57.584665024717793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3401.1121734073968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48.332419116093284</v>
      </c>
      <c r="H9" s="37">
        <f t="shared" si="2"/>
        <v>20.677880840546528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116.89288677391274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2484.5093793342739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45.604812812014856</v>
      </c>
      <c r="H10" s="37">
        <f t="shared" si="2"/>
        <v>23.405487144624956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219.05275239977726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2106.759392099641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44.172298774333399</v>
      </c>
      <c r="H11" s="37">
        <f t="shared" si="2"/>
        <v>24.838001182306414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304.64925346224982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1671.4434009262675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42.161833498540901</v>
      </c>
      <c r="H12" s="37">
        <f t="shared" si="2"/>
        <v>26.848466458098912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484.00143114185556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3454.3013412556311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48.467204424535957</v>
      </c>
      <c r="H13" s="37">
        <f t="shared" si="2"/>
        <v>20.543095532103855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113.32077949188557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3153.1081879631806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47.674777446225704</v>
      </c>
      <c r="H14" s="37">
        <f t="shared" si="2"/>
        <v>21.335522510414108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136.00417834265201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2473.2688012426106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45.565426383452575</v>
      </c>
      <c r="H15" s="37">
        <f t="shared" si="2"/>
        <v>23.444873573187238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221.04839062985792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2115.3299068703595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44.207562191290144</v>
      </c>
      <c r="H16" s="37">
        <f t="shared" si="2"/>
        <v>24.802737765349669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302.18560793318403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1738.8510701610519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42.505247739226064</v>
      </c>
      <c r="H17" s="37">
        <f t="shared" si="2"/>
        <v>26.505052217413748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447.20352870977507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1447.9513718355477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40.915079534209951</v>
      </c>
      <c r="H18" s="37">
        <f t="shared" si="2"/>
        <v>28.095220422429861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644.94405261825136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1071.3448354756026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38.298585607857731</v>
      </c>
      <c r="H19" s="37">
        <f t="shared" si="2"/>
        <v>30.711714348782081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1178.0709174614833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787.89420673093343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35.629358143764058</v>
      </c>
      <c r="H20" s="37">
        <f t="shared" si="2"/>
        <v>33.380941812875754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2178.1820826390722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335.74133927794827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28.220096370087798</v>
      </c>
      <c r="H21" s="37">
        <f t="shared" si="2"/>
        <v>40.790203586552011</v>
      </c>
      <c r="O21" s="147" t="s">
        <v>19</v>
      </c>
      <c r="P21" s="10" t="s">
        <v>19</v>
      </c>
      <c r="Q21" s="7">
        <v>257668.55</v>
      </c>
      <c r="R21" s="8">
        <v>4258012.8899999997</v>
      </c>
      <c r="U21">
        <f t="shared" si="0"/>
        <v>11995.555340390931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3384.5909686401792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48.290123824996044</v>
      </c>
      <c r="H22" s="37">
        <f t="shared" si="2"/>
        <v>20.720176131643768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118.03685054815485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2935.0047186333868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47.052176076066502</v>
      </c>
      <c r="H23" s="37">
        <f t="shared" si="2"/>
        <v>21.958123880573311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156.96845659462423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2584.3465626732227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45.947015048414485</v>
      </c>
      <c r="H24" s="37">
        <f t="shared" si="2"/>
        <v>23.063284908225327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202.45499248609818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2187.2640811756369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44.498024422284871</v>
      </c>
      <c r="H25" s="37">
        <f t="shared" si="2"/>
        <v>24.512275534354941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282.6360490103886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1869.5139571826385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43.134574236071437</v>
      </c>
      <c r="H26" s="37">
        <f t="shared" si="2"/>
        <v>25.875725720568376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386.87669761875924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1558.9538642310154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41.556665256870282</v>
      </c>
      <c r="H27" s="37">
        <f t="shared" si="2"/>
        <v>27.45363469976953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556.3696997095293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1269.0437679609015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39.76953201409448</v>
      </c>
      <c r="H28" s="37">
        <f t="shared" si="2"/>
        <v>29.240767942545332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839.60843741270105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998.9599874369635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37.690961864953188</v>
      </c>
      <c r="H29" s="37">
        <f t="shared" si="2"/>
        <v>31.319338091686625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1354.982883642444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494.46777549196747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31.582759876923379</v>
      </c>
      <c r="H30" s="37">
        <f t="shared" si="2"/>
        <v>37.427540079716437</v>
      </c>
      <c r="O30" s="147" t="s">
        <v>28</v>
      </c>
      <c r="P30" s="10" t="s">
        <v>28</v>
      </c>
      <c r="Q30" s="7">
        <v>257808.55</v>
      </c>
      <c r="R30" s="8">
        <v>4257643.9800000004</v>
      </c>
      <c r="U30">
        <f t="shared" si="0"/>
        <v>5530.3677073596064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2896.7578581063844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46.938243875194701</v>
      </c>
      <c r="H31" s="37">
        <f t="shared" si="2"/>
        <v>22.072056081445112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161.14083440721436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2502.669954948406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45.668071597073023</v>
      </c>
      <c r="H32" s="37">
        <f t="shared" si="2"/>
        <v>23.342228359566789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215.88518291998352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2052.665593856213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43.9463640573357</v>
      </c>
      <c r="H33" s="37">
        <f t="shared" si="2"/>
        <v>25.063935899304113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320.91764011194908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1296.3323603537522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39.954327249247825</v>
      </c>
      <c r="H34" s="37">
        <f t="shared" si="2"/>
        <v>29.055972707391987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804.6319451309347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1151.2719663487605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38.923558593054338</v>
      </c>
      <c r="H35" s="37">
        <f t="shared" si="2"/>
        <v>30.086741363585475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1020.1737307667667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1194.2743413893056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39.242082034457638</v>
      </c>
      <c r="H36" s="37">
        <f t="shared" si="2"/>
        <v>29.768217922182174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948.02937044908924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2377.2185003908698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45.221382028782202</v>
      </c>
      <c r="H37" s="37">
        <f t="shared" si="2"/>
        <v>23.788917927857611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239.27195209436078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1492.3136582501741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41.177202276817638</v>
      </c>
      <c r="H38" s="37">
        <f t="shared" si="2"/>
        <v>27.833097679822174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607.16924904917585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1031.140987936014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37.966361008801769</v>
      </c>
      <c r="H39" s="37">
        <f t="shared" si="2"/>
        <v>31.043938947838043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1271.7270085041553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5263.7374531980049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52.125884384644834</v>
      </c>
      <c r="H40" s="37">
        <f t="shared" si="2"/>
        <v>13.874115615355166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24.401221180776862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3642.5536028589499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48.92811902904409</v>
      </c>
      <c r="H41" s="37">
        <f t="shared" si="2"/>
        <v>17.07188097095591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50.955151490893563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3125.5975787359789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47.598661235757582</v>
      </c>
      <c r="H42" s="37">
        <f t="shared" si="2"/>
        <v>18.401338764242418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69.204426889410769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2806.3102769295479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46.662713733766665</v>
      </c>
      <c r="H43" s="37">
        <f t="shared" si="2"/>
        <v>19.337286266233335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85.847692573188851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951.68882650831813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37.269899408415441</v>
      </c>
      <c r="H44" s="37">
        <f t="shared" si="2"/>
        <v>16.730100591584559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47.098823533229535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25.665378501979077</v>
      </c>
      <c r="O45" s="108"/>
      <c r="P45" s="108"/>
      <c r="Q45" s="109"/>
      <c r="R45" s="109"/>
      <c r="U45">
        <f t="shared" ref="U45" si="4">10^(H45/10)</f>
        <v>368.58516386659323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45.328309650008109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45.328309650008109</v>
      </c>
      <c r="D51" s="77">
        <f>10*LOG10(SUM(U7:U44))</f>
        <v>45.281119804855486</v>
      </c>
      <c r="E51" s="77">
        <f>P85</f>
        <v>45.310673492302804</v>
      </c>
      <c r="F51" s="78">
        <f>S85</f>
        <v>51.697673259561149</v>
      </c>
    </row>
    <row r="52" spans="1:19" ht="14.45" customHeight="1" thickBot="1" x14ac:dyDescent="0.3">
      <c r="B52" s="72" t="s">
        <v>141</v>
      </c>
      <c r="C52" s="79">
        <f>10*LOG10(10^(C50/10)+10^(C51/10))</f>
        <v>46.44497810218347</v>
      </c>
      <c r="D52" s="79">
        <f>10*LOG10(10^(D50/10)+10^(D51/10))</f>
        <v>45.592998064341899</v>
      </c>
      <c r="E52" s="79">
        <f>J85</f>
        <v>46.144727482599556</v>
      </c>
      <c r="F52" s="80">
        <f>M85</f>
        <v>52.13520919665158</v>
      </c>
    </row>
    <row r="53" spans="1:19" ht="16.149999999999999" customHeight="1" thickBot="1" x14ac:dyDescent="0.3">
      <c r="B53" s="74" t="s">
        <v>145</v>
      </c>
      <c r="C53" s="81">
        <f>C52-C50</f>
        <v>6.4449781021834696</v>
      </c>
      <c r="D53" s="81">
        <f>D52-D50</f>
        <v>11.592998064341899</v>
      </c>
      <c r="E53" s="81">
        <f>E52-E50</f>
        <v>7.5762564126281831</v>
      </c>
      <c r="F53" s="82">
        <f>F52-F50</f>
        <v>10.184637266838756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14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45.592998064341899</v>
      </c>
      <c r="J61" s="62">
        <f>10^(I61/10)</f>
        <v>36249.315189709007</v>
      </c>
      <c r="K61" s="63"/>
      <c r="L61" s="152">
        <f>I61+10</f>
        <v>55.592998064341899</v>
      </c>
      <c r="M61" s="62">
        <f>10^(L61/10)</f>
        <v>362493.15189708979</v>
      </c>
      <c r="N61" s="62"/>
      <c r="O61" s="62">
        <f>D51</f>
        <v>45.281119804855486</v>
      </c>
      <c r="P61" s="62">
        <f>10^(O61/10)</f>
        <v>33737.428758199341</v>
      </c>
      <c r="Q61" s="62"/>
      <c r="R61" s="62">
        <f>O61+10</f>
        <v>55.281119804855486</v>
      </c>
      <c r="S61" s="63">
        <f>10^(R61/10)</f>
        <v>337374.28758199379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45.592998064341899</v>
      </c>
      <c r="J62" s="26">
        <f t="shared" ref="J62:J84" si="9">10^(I62/10)</f>
        <v>36249.315189709007</v>
      </c>
      <c r="K62" s="64"/>
      <c r="L62" s="155">
        <f t="shared" ref="L62:L67" si="10">I62+10</f>
        <v>55.592998064341899</v>
      </c>
      <c r="M62" s="26">
        <f t="shared" ref="M62:M84" si="11">10^(L62/10)</f>
        <v>362493.15189708979</v>
      </c>
      <c r="N62" s="26"/>
      <c r="O62" s="26">
        <f>O61</f>
        <v>45.281119804855486</v>
      </c>
      <c r="P62" s="26">
        <f t="shared" ref="P62:P84" si="12">10^(O62/10)</f>
        <v>33737.428758199341</v>
      </c>
      <c r="Q62" s="26"/>
      <c r="R62" s="26">
        <f t="shared" ref="R62:R67" si="13">O62+10</f>
        <v>55.281119804855486</v>
      </c>
      <c r="S62" s="64">
        <f t="shared" ref="S62:S84" si="14">10^(R62/10)</f>
        <v>337374.28758199379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45.592998064341899</v>
      </c>
      <c r="J63" s="26">
        <f t="shared" si="9"/>
        <v>36249.315189709007</v>
      </c>
      <c r="K63" s="64"/>
      <c r="L63" s="155">
        <f t="shared" si="10"/>
        <v>55.592998064341899</v>
      </c>
      <c r="M63" s="26">
        <f t="shared" si="11"/>
        <v>362493.15189708979</v>
      </c>
      <c r="N63" s="26"/>
      <c r="O63" s="26">
        <f t="shared" ref="O63:O84" si="16">O62</f>
        <v>45.281119804855486</v>
      </c>
      <c r="P63" s="26">
        <f t="shared" si="12"/>
        <v>33737.428758199341</v>
      </c>
      <c r="Q63" s="26"/>
      <c r="R63" s="26">
        <f t="shared" si="13"/>
        <v>55.281119804855486</v>
      </c>
      <c r="S63" s="64">
        <f t="shared" si="14"/>
        <v>337374.28758199379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45.592998064341899</v>
      </c>
      <c r="J64" s="26">
        <f t="shared" si="9"/>
        <v>36249.315189709007</v>
      </c>
      <c r="K64" s="64"/>
      <c r="L64" s="155">
        <f t="shared" si="10"/>
        <v>55.592998064341899</v>
      </c>
      <c r="M64" s="26">
        <f t="shared" si="11"/>
        <v>362493.15189708979</v>
      </c>
      <c r="N64" s="26"/>
      <c r="O64" s="26">
        <f t="shared" si="16"/>
        <v>45.281119804855486</v>
      </c>
      <c r="P64" s="26">
        <f t="shared" si="12"/>
        <v>33737.428758199341</v>
      </c>
      <c r="Q64" s="26"/>
      <c r="R64" s="26">
        <f t="shared" si="13"/>
        <v>55.281119804855486</v>
      </c>
      <c r="S64" s="64">
        <f t="shared" si="14"/>
        <v>337374.28758199379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45.592998064341899</v>
      </c>
      <c r="J65" s="26">
        <f t="shared" si="9"/>
        <v>36249.315189709007</v>
      </c>
      <c r="K65" s="64"/>
      <c r="L65" s="155">
        <f t="shared" si="10"/>
        <v>55.592998064341899</v>
      </c>
      <c r="M65" s="26">
        <f t="shared" si="11"/>
        <v>362493.15189708979</v>
      </c>
      <c r="N65" s="26"/>
      <c r="O65" s="26">
        <f t="shared" si="16"/>
        <v>45.281119804855486</v>
      </c>
      <c r="P65" s="26">
        <f t="shared" si="12"/>
        <v>33737.428758199341</v>
      </c>
      <c r="Q65" s="26"/>
      <c r="R65" s="26">
        <f t="shared" si="13"/>
        <v>55.281119804855486</v>
      </c>
      <c r="S65" s="64">
        <f t="shared" si="14"/>
        <v>337374.28758199379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45.592998064341899</v>
      </c>
      <c r="J66" s="26">
        <f t="shared" si="9"/>
        <v>36249.315189709007</v>
      </c>
      <c r="K66" s="64"/>
      <c r="L66" s="155">
        <f t="shared" si="10"/>
        <v>55.592998064341899</v>
      </c>
      <c r="M66" s="26">
        <f t="shared" si="11"/>
        <v>362493.15189708979</v>
      </c>
      <c r="N66" s="26"/>
      <c r="O66" s="26">
        <f t="shared" si="16"/>
        <v>45.281119804855486</v>
      </c>
      <c r="P66" s="26">
        <f t="shared" si="12"/>
        <v>33737.428758199341</v>
      </c>
      <c r="Q66" s="26"/>
      <c r="R66" s="26">
        <f t="shared" si="13"/>
        <v>55.281119804855486</v>
      </c>
      <c r="S66" s="64">
        <f t="shared" si="14"/>
        <v>337374.28758199379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45.592998064341899</v>
      </c>
      <c r="J67" s="26">
        <f t="shared" si="9"/>
        <v>36249.315189709007</v>
      </c>
      <c r="K67" s="64"/>
      <c r="L67" s="155">
        <f t="shared" si="10"/>
        <v>55.592998064341899</v>
      </c>
      <c r="M67" s="26">
        <f t="shared" si="11"/>
        <v>362493.15189708979</v>
      </c>
      <c r="N67" s="26"/>
      <c r="O67" s="26">
        <f t="shared" si="16"/>
        <v>45.281119804855486</v>
      </c>
      <c r="P67" s="26">
        <f t="shared" si="12"/>
        <v>33737.428758199341</v>
      </c>
      <c r="Q67" s="26"/>
      <c r="R67" s="26">
        <f t="shared" si="13"/>
        <v>55.281119804855486</v>
      </c>
      <c r="S67" s="64">
        <f t="shared" si="14"/>
        <v>337374.28758199379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46.44497810218347</v>
      </c>
      <c r="J68" s="26">
        <f t="shared" si="9"/>
        <v>44106.013922066079</v>
      </c>
      <c r="K68" s="64"/>
      <c r="L68" s="155">
        <f>I68</f>
        <v>46.44497810218347</v>
      </c>
      <c r="M68" s="26">
        <f t="shared" si="11"/>
        <v>44106.013922066079</v>
      </c>
      <c r="N68" s="26"/>
      <c r="O68" s="26">
        <f>H46</f>
        <v>45.328309650008109</v>
      </c>
      <c r="P68" s="26">
        <f t="shared" si="12"/>
        <v>34106.013922065998</v>
      </c>
      <c r="Q68" s="26"/>
      <c r="R68" s="26">
        <f>O68</f>
        <v>45.328309650008109</v>
      </c>
      <c r="S68" s="64">
        <f t="shared" si="14"/>
        <v>34106.013922065998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46.44497810218347</v>
      </c>
      <c r="J69" s="26">
        <f t="shared" si="9"/>
        <v>44106.013922066079</v>
      </c>
      <c r="K69" s="64"/>
      <c r="L69" s="155">
        <f t="shared" ref="L69:L82" si="19">I69</f>
        <v>46.44497810218347</v>
      </c>
      <c r="M69" s="26">
        <f t="shared" si="11"/>
        <v>44106.013922066079</v>
      </c>
      <c r="N69" s="26"/>
      <c r="O69" s="26">
        <f t="shared" si="16"/>
        <v>45.328309650008109</v>
      </c>
      <c r="P69" s="26">
        <f t="shared" si="12"/>
        <v>34106.013922065998</v>
      </c>
      <c r="Q69" s="26"/>
      <c r="R69" s="26">
        <f t="shared" ref="R69:R82" si="20">O69</f>
        <v>45.328309650008109</v>
      </c>
      <c r="S69" s="64">
        <f t="shared" si="14"/>
        <v>34106.013922065998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46.44497810218347</v>
      </c>
      <c r="J70" s="26">
        <f t="shared" si="9"/>
        <v>44106.013922066079</v>
      </c>
      <c r="K70" s="64"/>
      <c r="L70" s="155">
        <f t="shared" si="19"/>
        <v>46.44497810218347</v>
      </c>
      <c r="M70" s="26">
        <f t="shared" si="11"/>
        <v>44106.013922066079</v>
      </c>
      <c r="N70" s="26"/>
      <c r="O70" s="26">
        <f t="shared" si="16"/>
        <v>45.328309650008109</v>
      </c>
      <c r="P70" s="26">
        <f t="shared" si="12"/>
        <v>34106.013922065998</v>
      </c>
      <c r="Q70" s="26"/>
      <c r="R70" s="26">
        <f t="shared" si="20"/>
        <v>45.328309650008109</v>
      </c>
      <c r="S70" s="64">
        <f t="shared" si="14"/>
        <v>34106.013922065998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46.44497810218347</v>
      </c>
      <c r="J71" s="26">
        <f t="shared" si="9"/>
        <v>44106.013922066079</v>
      </c>
      <c r="K71" s="64"/>
      <c r="L71" s="155">
        <f t="shared" si="19"/>
        <v>46.44497810218347</v>
      </c>
      <c r="M71" s="26">
        <f t="shared" si="11"/>
        <v>44106.013922066079</v>
      </c>
      <c r="N71" s="26"/>
      <c r="O71" s="26">
        <f t="shared" si="16"/>
        <v>45.328309650008109</v>
      </c>
      <c r="P71" s="26">
        <f t="shared" si="12"/>
        <v>34106.013922065998</v>
      </c>
      <c r="Q71" s="26"/>
      <c r="R71" s="26">
        <f t="shared" si="20"/>
        <v>45.328309650008109</v>
      </c>
      <c r="S71" s="64">
        <f t="shared" si="14"/>
        <v>34106.013922065998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46.44497810218347</v>
      </c>
      <c r="J72" s="26">
        <f t="shared" si="9"/>
        <v>44106.013922066079</v>
      </c>
      <c r="K72" s="64"/>
      <c r="L72" s="155">
        <f t="shared" si="19"/>
        <v>46.44497810218347</v>
      </c>
      <c r="M72" s="26">
        <f t="shared" si="11"/>
        <v>44106.013922066079</v>
      </c>
      <c r="N72" s="26"/>
      <c r="O72" s="26">
        <f t="shared" si="16"/>
        <v>45.328309650008109</v>
      </c>
      <c r="P72" s="26">
        <f t="shared" si="12"/>
        <v>34106.013922065998</v>
      </c>
      <c r="Q72" s="26"/>
      <c r="R72" s="26">
        <f t="shared" si="20"/>
        <v>45.328309650008109</v>
      </c>
      <c r="S72" s="64">
        <f t="shared" si="14"/>
        <v>34106.013922065998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46.44497810218347</v>
      </c>
      <c r="J73" s="26">
        <f t="shared" si="9"/>
        <v>44106.013922066079</v>
      </c>
      <c r="K73" s="64"/>
      <c r="L73" s="155">
        <f t="shared" si="19"/>
        <v>46.44497810218347</v>
      </c>
      <c r="M73" s="26">
        <f t="shared" si="11"/>
        <v>44106.013922066079</v>
      </c>
      <c r="N73" s="26"/>
      <c r="O73" s="26">
        <f t="shared" si="16"/>
        <v>45.328309650008109</v>
      </c>
      <c r="P73" s="26">
        <f t="shared" si="12"/>
        <v>34106.013922065998</v>
      </c>
      <c r="Q73" s="26"/>
      <c r="R73" s="26">
        <f t="shared" si="20"/>
        <v>45.328309650008109</v>
      </c>
      <c r="S73" s="64">
        <f t="shared" si="14"/>
        <v>34106.013922065998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46.44497810218347</v>
      </c>
      <c r="J74" s="26">
        <f t="shared" si="9"/>
        <v>44106.013922066079</v>
      </c>
      <c r="K74" s="64"/>
      <c r="L74" s="155">
        <f t="shared" si="19"/>
        <v>46.44497810218347</v>
      </c>
      <c r="M74" s="26">
        <f t="shared" si="11"/>
        <v>44106.013922066079</v>
      </c>
      <c r="N74" s="26"/>
      <c r="O74" s="26">
        <f t="shared" si="16"/>
        <v>45.328309650008109</v>
      </c>
      <c r="P74" s="26">
        <f t="shared" si="12"/>
        <v>34106.013922065998</v>
      </c>
      <c r="Q74" s="26"/>
      <c r="R74" s="26">
        <f t="shared" si="20"/>
        <v>45.328309650008109</v>
      </c>
      <c r="S74" s="64">
        <f t="shared" si="14"/>
        <v>34106.013922065998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46.44497810218347</v>
      </c>
      <c r="J75" s="26">
        <f t="shared" si="9"/>
        <v>44106.013922066079</v>
      </c>
      <c r="K75" s="64"/>
      <c r="L75" s="155">
        <f t="shared" si="19"/>
        <v>46.44497810218347</v>
      </c>
      <c r="M75" s="26">
        <f t="shared" si="11"/>
        <v>44106.013922066079</v>
      </c>
      <c r="N75" s="26"/>
      <c r="O75" s="26">
        <f t="shared" si="16"/>
        <v>45.328309650008109</v>
      </c>
      <c r="P75" s="26">
        <f t="shared" si="12"/>
        <v>34106.013922065998</v>
      </c>
      <c r="Q75" s="26"/>
      <c r="R75" s="26">
        <f t="shared" si="20"/>
        <v>45.328309650008109</v>
      </c>
      <c r="S75" s="64">
        <f t="shared" si="14"/>
        <v>34106.013922065998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46.44497810218347</v>
      </c>
      <c r="J76" s="26">
        <f t="shared" si="9"/>
        <v>44106.013922066079</v>
      </c>
      <c r="K76" s="64"/>
      <c r="L76" s="155">
        <f t="shared" si="19"/>
        <v>46.44497810218347</v>
      </c>
      <c r="M76" s="26">
        <f t="shared" si="11"/>
        <v>44106.013922066079</v>
      </c>
      <c r="N76" s="26"/>
      <c r="O76" s="26">
        <f t="shared" si="16"/>
        <v>45.328309650008109</v>
      </c>
      <c r="P76" s="26">
        <f t="shared" si="12"/>
        <v>34106.013922065998</v>
      </c>
      <c r="Q76" s="26"/>
      <c r="R76" s="26">
        <f t="shared" si="20"/>
        <v>45.328309650008109</v>
      </c>
      <c r="S76" s="64">
        <f t="shared" si="14"/>
        <v>34106.013922065998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46.44497810218347</v>
      </c>
      <c r="J77" s="26">
        <f t="shared" si="9"/>
        <v>44106.013922066079</v>
      </c>
      <c r="K77" s="64"/>
      <c r="L77" s="155">
        <f t="shared" si="19"/>
        <v>46.44497810218347</v>
      </c>
      <c r="M77" s="26">
        <f t="shared" si="11"/>
        <v>44106.013922066079</v>
      </c>
      <c r="N77" s="26"/>
      <c r="O77" s="26">
        <f t="shared" si="16"/>
        <v>45.328309650008109</v>
      </c>
      <c r="P77" s="26">
        <f t="shared" si="12"/>
        <v>34106.013922065998</v>
      </c>
      <c r="Q77" s="26"/>
      <c r="R77" s="26">
        <f t="shared" si="20"/>
        <v>45.328309650008109</v>
      </c>
      <c r="S77" s="64">
        <f t="shared" si="14"/>
        <v>34106.013922065998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46.44497810218347</v>
      </c>
      <c r="J78" s="26">
        <f t="shared" si="9"/>
        <v>44106.013922066079</v>
      </c>
      <c r="K78" s="64"/>
      <c r="L78" s="155">
        <f t="shared" si="19"/>
        <v>46.44497810218347</v>
      </c>
      <c r="M78" s="26">
        <f t="shared" si="11"/>
        <v>44106.013922066079</v>
      </c>
      <c r="N78" s="26"/>
      <c r="O78" s="26">
        <f t="shared" si="16"/>
        <v>45.328309650008109</v>
      </c>
      <c r="P78" s="26">
        <f t="shared" si="12"/>
        <v>34106.013922065998</v>
      </c>
      <c r="Q78" s="26"/>
      <c r="R78" s="26">
        <f t="shared" si="20"/>
        <v>45.328309650008109</v>
      </c>
      <c r="S78" s="64">
        <f t="shared" si="14"/>
        <v>34106.013922065998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46.44497810218347</v>
      </c>
      <c r="J79" s="26">
        <f t="shared" si="9"/>
        <v>44106.013922066079</v>
      </c>
      <c r="K79" s="64"/>
      <c r="L79" s="155">
        <f t="shared" si="19"/>
        <v>46.44497810218347</v>
      </c>
      <c r="M79" s="26">
        <f t="shared" si="11"/>
        <v>44106.013922066079</v>
      </c>
      <c r="N79" s="26"/>
      <c r="O79" s="26">
        <f t="shared" si="16"/>
        <v>45.328309650008109</v>
      </c>
      <c r="P79" s="26">
        <f t="shared" si="12"/>
        <v>34106.013922065998</v>
      </c>
      <c r="Q79" s="26"/>
      <c r="R79" s="26">
        <f t="shared" si="20"/>
        <v>45.328309650008109</v>
      </c>
      <c r="S79" s="64">
        <f t="shared" si="14"/>
        <v>34106.013922065998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46.44497810218347</v>
      </c>
      <c r="J80" s="26">
        <f t="shared" si="9"/>
        <v>44106.013922066079</v>
      </c>
      <c r="K80" s="64"/>
      <c r="L80" s="155">
        <f t="shared" si="19"/>
        <v>46.44497810218347</v>
      </c>
      <c r="M80" s="26">
        <f t="shared" si="11"/>
        <v>44106.013922066079</v>
      </c>
      <c r="N80" s="26"/>
      <c r="O80" s="26">
        <f t="shared" si="16"/>
        <v>45.328309650008109</v>
      </c>
      <c r="P80" s="26">
        <f t="shared" si="12"/>
        <v>34106.013922065998</v>
      </c>
      <c r="Q80" s="26"/>
      <c r="R80" s="26">
        <f t="shared" si="20"/>
        <v>45.328309650008109</v>
      </c>
      <c r="S80" s="64">
        <f t="shared" si="14"/>
        <v>34106.013922065998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46.44497810218347</v>
      </c>
      <c r="J81" s="26">
        <f t="shared" si="9"/>
        <v>44106.013922066079</v>
      </c>
      <c r="K81" s="64"/>
      <c r="L81" s="155">
        <f t="shared" si="19"/>
        <v>46.44497810218347</v>
      </c>
      <c r="M81" s="26">
        <f t="shared" si="11"/>
        <v>44106.013922066079</v>
      </c>
      <c r="N81" s="26"/>
      <c r="O81" s="26">
        <f t="shared" si="16"/>
        <v>45.328309650008109</v>
      </c>
      <c r="P81" s="26">
        <f t="shared" si="12"/>
        <v>34106.013922065998</v>
      </c>
      <c r="Q81" s="26"/>
      <c r="R81" s="26">
        <f t="shared" si="20"/>
        <v>45.328309650008109</v>
      </c>
      <c r="S81" s="64">
        <f t="shared" si="14"/>
        <v>34106.013922065998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46.44497810218347</v>
      </c>
      <c r="J82" s="26">
        <f t="shared" si="9"/>
        <v>44106.013922066079</v>
      </c>
      <c r="K82" s="64"/>
      <c r="L82" s="155">
        <f t="shared" si="19"/>
        <v>46.44497810218347</v>
      </c>
      <c r="M82" s="26">
        <f t="shared" si="11"/>
        <v>44106.013922066079</v>
      </c>
      <c r="N82" s="26"/>
      <c r="O82" s="26">
        <f t="shared" si="16"/>
        <v>45.328309650008109</v>
      </c>
      <c r="P82" s="26">
        <f t="shared" si="12"/>
        <v>34106.013922065998</v>
      </c>
      <c r="Q82" s="26"/>
      <c r="R82" s="26">
        <f t="shared" si="20"/>
        <v>45.328309650008109</v>
      </c>
      <c r="S82" s="64">
        <f t="shared" si="14"/>
        <v>34106.013922065998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45.592998064341899</v>
      </c>
      <c r="J83" s="26">
        <f t="shared" si="9"/>
        <v>36249.315189709007</v>
      </c>
      <c r="K83" s="64"/>
      <c r="L83" s="155">
        <f>I83+10</f>
        <v>55.592998064341899</v>
      </c>
      <c r="M83" s="26">
        <f t="shared" si="11"/>
        <v>362493.15189708979</v>
      </c>
      <c r="N83" s="26"/>
      <c r="O83" s="26">
        <f>D51</f>
        <v>45.281119804855486</v>
      </c>
      <c r="P83" s="26">
        <f t="shared" si="12"/>
        <v>33737.428758199341</v>
      </c>
      <c r="Q83" s="26"/>
      <c r="R83" s="26">
        <f>O83+10</f>
        <v>55.281119804855486</v>
      </c>
      <c r="S83" s="64">
        <f t="shared" si="14"/>
        <v>337374.28758199379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45.592998064341899</v>
      </c>
      <c r="J84" s="65">
        <f t="shared" si="9"/>
        <v>36249.315189709007</v>
      </c>
      <c r="K84" s="66"/>
      <c r="L84" s="158">
        <f>I84+10</f>
        <v>55.592998064341899</v>
      </c>
      <c r="M84" s="65">
        <f t="shared" si="11"/>
        <v>362493.15189708979</v>
      </c>
      <c r="N84" s="65"/>
      <c r="O84" s="65">
        <f t="shared" si="16"/>
        <v>45.281119804855486</v>
      </c>
      <c r="P84" s="65">
        <f t="shared" si="12"/>
        <v>33737.428758199341</v>
      </c>
      <c r="Q84" s="65"/>
      <c r="R84" s="65">
        <f>O84+10</f>
        <v>55.281119804855486</v>
      </c>
      <c r="S84" s="66">
        <f t="shared" si="14"/>
        <v>337374.28758199379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46.144727482599556</v>
      </c>
      <c r="K85" s="67"/>
      <c r="L85" s="67" t="s">
        <v>134</v>
      </c>
      <c r="M85" s="67">
        <f>10*LOG10(SUM(M61:M84)/24)</f>
        <v>52.13520919665158</v>
      </c>
      <c r="N85" s="67"/>
      <c r="O85" s="67" t="s">
        <v>135</v>
      </c>
      <c r="P85" s="67">
        <f>10*LOG10(SUM(P61:P84)/24)</f>
        <v>45.310673492302804</v>
      </c>
      <c r="Q85" s="67"/>
      <c r="R85" s="67" t="s">
        <v>134</v>
      </c>
      <c r="S85" s="68">
        <f>10*LOG10(SUM(S61:S84)/24)</f>
        <v>51.697673259561149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14</v>
      </c>
      <c r="C89" s="22">
        <f>C2</f>
        <v>257991.92</v>
      </c>
      <c r="D89" s="23">
        <f>D2</f>
        <v>4258103.1900000004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45.328309650008109</v>
      </c>
      <c r="J89" s="86">
        <f>D51</f>
        <v>45.281119804855486</v>
      </c>
      <c r="K89" s="86">
        <f>E51</f>
        <v>45.310673492302804</v>
      </c>
      <c r="L89" s="87">
        <f>F51</f>
        <v>51.697673259561149</v>
      </c>
      <c r="M89" s="89">
        <f>C52</f>
        <v>46.44497810218347</v>
      </c>
      <c r="N89" s="86">
        <f>D52</f>
        <v>45.592998064341899</v>
      </c>
      <c r="O89" s="86">
        <f>E52</f>
        <v>46.144727482599556</v>
      </c>
      <c r="P89" s="87">
        <f>F52</f>
        <v>52.13520919665158</v>
      </c>
      <c r="Q89" s="89">
        <f>C53</f>
        <v>6.4449781021834696</v>
      </c>
      <c r="R89" s="86">
        <f>D53</f>
        <v>11.592998064341899</v>
      </c>
      <c r="S89" s="86">
        <f>E53</f>
        <v>7.5762564126281831</v>
      </c>
      <c r="T89" s="87">
        <f>F53</f>
        <v>10.184637266838756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14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335.74133927794827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24.560397030016166</v>
      </c>
      <c r="K95" s="35">
        <f>4/60*100</f>
        <v>6.666666666666667</v>
      </c>
      <c r="L95" s="36">
        <f t="shared" ref="L95:L126" si="22">F95-J95+M95</f>
        <v>10.678690596574256</v>
      </c>
      <c r="M95" s="110">
        <f>10*LOG(6.666667/100)</f>
        <v>-11.760912373409578</v>
      </c>
      <c r="N95" s="110">
        <f t="shared" ref="N95:N126" si="23">10^(L95/10)</f>
        <v>11.691468386056595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341.74133927794827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28.373950341815068</v>
      </c>
      <c r="K96" s="27">
        <f t="shared" ref="K96:K159" si="26">4/60*100</f>
        <v>6.666666666666667</v>
      </c>
      <c r="L96" s="37">
        <f t="shared" si="22"/>
        <v>6.8651372847753542</v>
      </c>
      <c r="M96" s="110">
        <f t="shared" ref="M96:M159" si="27">10*LOG(6.666667/100)</f>
        <v>-11.760912373409578</v>
      </c>
      <c r="N96" s="110">
        <f t="shared" si="23"/>
        <v>4.8586288930057329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347.74133927794827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28.525126448299087</v>
      </c>
      <c r="K97" s="27">
        <f t="shared" si="26"/>
        <v>6.666666666666667</v>
      </c>
      <c r="L97" s="37">
        <f t="shared" si="22"/>
        <v>6.7139611782913349</v>
      </c>
      <c r="M97" s="110">
        <f t="shared" si="27"/>
        <v>-11.760912373409578</v>
      </c>
      <c r="N97" s="110">
        <f t="shared" si="23"/>
        <v>4.6924117955729034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353.74133927794827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28.673716314825565</v>
      </c>
      <c r="K98" s="27">
        <f t="shared" si="26"/>
        <v>6.666666666666667</v>
      </c>
      <c r="L98" s="37">
        <f t="shared" si="22"/>
        <v>6.5653713117648564</v>
      </c>
      <c r="M98" s="110">
        <f t="shared" si="27"/>
        <v>-11.760912373409578</v>
      </c>
      <c r="N98" s="110">
        <f t="shared" si="23"/>
        <v>4.534580657404069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359.74133927794827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28.819806943120877</v>
      </c>
      <c r="K99" s="27">
        <f t="shared" si="26"/>
        <v>6.666666666666667</v>
      </c>
      <c r="L99" s="37">
        <f t="shared" si="22"/>
        <v>6.4192806834695446</v>
      </c>
      <c r="M99" s="110">
        <f t="shared" si="27"/>
        <v>-11.760912373409578</v>
      </c>
      <c r="N99" s="110">
        <f t="shared" si="23"/>
        <v>4.3845807049754084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365.74133927794827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28.963481017295994</v>
      </c>
      <c r="K100" s="27">
        <f t="shared" si="26"/>
        <v>6.666666666666667</v>
      </c>
      <c r="L100" s="37">
        <f t="shared" si="22"/>
        <v>6.275606609294428</v>
      </c>
      <c r="M100" s="110">
        <f t="shared" si="27"/>
        <v>-11.760912373409578</v>
      </c>
      <c r="N100" s="110">
        <f t="shared" si="23"/>
        <v>4.2419022937102753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371.74133927794827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29.104817184896064</v>
      </c>
      <c r="K101" s="27">
        <f t="shared" si="26"/>
        <v>6.666666666666667</v>
      </c>
      <c r="L101" s="37">
        <f t="shared" si="22"/>
        <v>6.1342704416943583</v>
      </c>
      <c r="M101" s="110">
        <f t="shared" si="27"/>
        <v>-11.760912373409578</v>
      </c>
      <c r="N101" s="110">
        <f t="shared" si="23"/>
        <v>4.1060765732912117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377.74133927794827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29.243890315447469</v>
      </c>
      <c r="K102" s="27">
        <f t="shared" si="26"/>
        <v>6.666666666666667</v>
      </c>
      <c r="L102" s="37">
        <f t="shared" si="22"/>
        <v>5.9951973111429524</v>
      </c>
      <c r="M102" s="110">
        <f t="shared" si="27"/>
        <v>-11.760912373409578</v>
      </c>
      <c r="N102" s="110">
        <f t="shared" si="23"/>
        <v>3.9766716310523882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383.74133927794827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29.380771738630418</v>
      </c>
      <c r="K103" s="27">
        <f t="shared" si="26"/>
        <v>6.666666666666667</v>
      </c>
      <c r="L103" s="37">
        <f t="shared" si="22"/>
        <v>5.8583158879600035</v>
      </c>
      <c r="M103" s="110">
        <f t="shared" si="27"/>
        <v>-11.760912373409578</v>
      </c>
      <c r="N103" s="110">
        <f t="shared" si="23"/>
        <v>3.8532890541273943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389.74133927794827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29.515529463973845</v>
      </c>
      <c r="K104" s="27">
        <f t="shared" si="26"/>
        <v>6.666666666666667</v>
      </c>
      <c r="L104" s="37">
        <f t="shared" si="22"/>
        <v>5.7235581626165768</v>
      </c>
      <c r="M104" s="110">
        <f t="shared" si="27"/>
        <v>-11.760912373409578</v>
      </c>
      <c r="N104" s="110">
        <f t="shared" si="23"/>
        <v>3.735560859182613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395.74133927794827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29.648228383766643</v>
      </c>
      <c r="K105" s="27">
        <f t="shared" si="26"/>
        <v>6.666666666666667</v>
      </c>
      <c r="L105" s="37">
        <f t="shared" si="22"/>
        <v>5.5908592428237789</v>
      </c>
      <c r="M105" s="110">
        <f t="shared" si="27"/>
        <v>-11.760912373409578</v>
      </c>
      <c r="N105" s="110">
        <f t="shared" si="23"/>
        <v>3.6231467454946356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401.74133927794827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29.778930460700717</v>
      </c>
      <c r="K106" s="27">
        <f t="shared" si="26"/>
        <v>6.666666666666667</v>
      </c>
      <c r="L106" s="37">
        <f t="shared" si="22"/>
        <v>5.4601571658897043</v>
      </c>
      <c r="M106" s="110">
        <f t="shared" si="27"/>
        <v>-11.760912373409578</v>
      </c>
      <c r="N106" s="110">
        <f t="shared" si="23"/>
        <v>3.5157316330316863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407.74133927794827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29.907694901604085</v>
      </c>
      <c r="K107" s="27">
        <f t="shared" si="26"/>
        <v>6.666666666666667</v>
      </c>
      <c r="L107" s="37">
        <f t="shared" si="22"/>
        <v>5.3313927249863369</v>
      </c>
      <c r="M107" s="110">
        <f t="shared" si="27"/>
        <v>-11.760912373409578</v>
      </c>
      <c r="N107" s="110">
        <f t="shared" si="23"/>
        <v>3.4130234522386544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413.74133927794827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30.034578318483323</v>
      </c>
      <c r="K108" s="27">
        <f t="shared" si="26"/>
        <v>6.666666666666667</v>
      </c>
      <c r="L108" s="37">
        <f t="shared" si="22"/>
        <v>5.2045093081070988</v>
      </c>
      <c r="M108" s="110">
        <f t="shared" si="27"/>
        <v>-11.760912373409578</v>
      </c>
      <c r="N108" s="110">
        <f t="shared" si="23"/>
        <v>3.3147511565394323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419.74133927794827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30.159634877971808</v>
      </c>
      <c r="K109" s="27">
        <f t="shared" si="26"/>
        <v>6.666666666666667</v>
      </c>
      <c r="L109" s="37">
        <f t="shared" si="22"/>
        <v>5.0794527486186141</v>
      </c>
      <c r="M109" s="110">
        <f t="shared" si="27"/>
        <v>-11.760912373409578</v>
      </c>
      <c r="N109" s="110">
        <f t="shared" si="23"/>
        <v>3.2206629322722726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425.74133927794827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30.282916440171167</v>
      </c>
      <c r="K110" s="27">
        <f t="shared" si="26"/>
        <v>6.666666666666667</v>
      </c>
      <c r="L110" s="37">
        <f t="shared" si="22"/>
        <v>4.9561711864192546</v>
      </c>
      <c r="M110" s="110">
        <f t="shared" si="27"/>
        <v>-11.760912373409578</v>
      </c>
      <c r="N110" s="110">
        <f t="shared" si="23"/>
        <v>3.1305245839578917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431.74133927794827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30.404472687776749</v>
      </c>
      <c r="K111" s="27">
        <f t="shared" si="26"/>
        <v>6.666666666666667</v>
      </c>
      <c r="L111" s="37">
        <f t="shared" si="22"/>
        <v>4.8346149388136723</v>
      </c>
      <c r="M111" s="110">
        <f t="shared" si="27"/>
        <v>-11.760912373409578</v>
      </c>
      <c r="N111" s="110">
        <f t="shared" si="23"/>
        <v>3.0441180755446102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437.74133927794827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30.524351246291634</v>
      </c>
      <c r="K112" s="27">
        <f t="shared" si="26"/>
        <v>6.666666666666667</v>
      </c>
      <c r="L112" s="37">
        <f t="shared" si="22"/>
        <v>4.7147363802987883</v>
      </c>
      <c r="M112" s="110">
        <f t="shared" si="27"/>
        <v>-11.760912373409578</v>
      </c>
      <c r="N112" s="110">
        <f t="shared" si="23"/>
        <v>2.9612402106460798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443.74133927794827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30.642597796057299</v>
      </c>
      <c r="K113" s="27">
        <f t="shared" si="26"/>
        <v>6.666666666666667</v>
      </c>
      <c r="L113" s="37">
        <f t="shared" si="22"/>
        <v>4.5964898305331232</v>
      </c>
      <c r="M113" s="110">
        <f t="shared" si="27"/>
        <v>-11.760912373409578</v>
      </c>
      <c r="N113" s="110">
        <f t="shared" si="23"/>
        <v>2.881701436839605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449.74133927794827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30.759256176760356</v>
      </c>
      <c r="K114" s="27">
        <f t="shared" si="26"/>
        <v>6.666666666666667</v>
      </c>
      <c r="L114" s="37">
        <f t="shared" si="22"/>
        <v>4.4798314498300655</v>
      </c>
      <c r="M114" s="110">
        <f t="shared" si="27"/>
        <v>-11.760912373409578</v>
      </c>
      <c r="N114" s="110">
        <f t="shared" si="23"/>
        <v>2.8053247608739622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455.74133927794827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30.874368485013772</v>
      </c>
      <c r="K115" s="27">
        <f t="shared" si="26"/>
        <v>6.666666666666667</v>
      </c>
      <c r="L115" s="37">
        <f t="shared" si="22"/>
        <v>4.36471914157665</v>
      </c>
      <c r="M115" s="110">
        <f t="shared" si="27"/>
        <v>-11.760912373409578</v>
      </c>
      <c r="N115" s="110">
        <f t="shared" si="23"/>
        <v>2.731944763183312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461.74133927794827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30.987975165555991</v>
      </c>
      <c r="K116" s="27">
        <f t="shared" si="26"/>
        <v>6.666666666666667</v>
      </c>
      <c r="L116" s="37">
        <f t="shared" si="22"/>
        <v>4.2511124610344311</v>
      </c>
      <c r="M116" s="110">
        <f t="shared" si="27"/>
        <v>-11.760912373409578</v>
      </c>
      <c r="N116" s="110">
        <f t="shared" si="23"/>
        <v>2.6614067014519778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467.74133927794827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31.100115096562558</v>
      </c>
      <c r="K117" s="27">
        <f t="shared" si="26"/>
        <v>6.666666666666667</v>
      </c>
      <c r="L117" s="37">
        <f t="shared" si="22"/>
        <v>4.1389725300278641</v>
      </c>
      <c r="M117" s="110">
        <f t="shared" si="27"/>
        <v>-11.760912373409578</v>
      </c>
      <c r="N117" s="110">
        <f t="shared" si="23"/>
        <v>2.5935656941509193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473.74133927794827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31.210825669520364</v>
      </c>
      <c r="K118" s="27">
        <f t="shared" si="26"/>
        <v>6.666666666666667</v>
      </c>
      <c r="L118" s="37">
        <f t="shared" si="22"/>
        <v>4.0282619570700575</v>
      </c>
      <c r="M118" s="110">
        <f t="shared" si="27"/>
        <v>-11.760912373409578</v>
      </c>
      <c r="N118" s="110">
        <f t="shared" si="23"/>
        <v>2.528285975995177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479.74133927794827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31.320142864075248</v>
      </c>
      <c r="K119" s="27">
        <f t="shared" si="26"/>
        <v>6.666666666666667</v>
      </c>
      <c r="L119" s="37">
        <f t="shared" si="22"/>
        <v>3.9189447625151743</v>
      </c>
      <c r="M119" s="110">
        <f t="shared" si="27"/>
        <v>-11.760912373409578</v>
      </c>
      <c r="N119" s="110">
        <f t="shared" si="23"/>
        <v>2.4654402181718416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485.74133927794827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31.428101318227835</v>
      </c>
      <c r="K120" s="27">
        <f t="shared" si="26"/>
        <v>6.666666666666667</v>
      </c>
      <c r="L120" s="37">
        <f t="shared" si="22"/>
        <v>3.8109863083625868</v>
      </c>
      <c r="M120" s="110">
        <f t="shared" si="27"/>
        <v>-11.760912373409578</v>
      </c>
      <c r="N120" s="110">
        <f t="shared" si="23"/>
        <v>2.404908906978104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491.74133927794827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31.534734394220205</v>
      </c>
      <c r="K121" s="27">
        <f t="shared" si="26"/>
        <v>6.666666666666667</v>
      </c>
      <c r="L121" s="37">
        <f t="shared" si="22"/>
        <v>3.7043532323702166</v>
      </c>
      <c r="M121" s="110">
        <f t="shared" si="27"/>
        <v>-11.760912373409578</v>
      </c>
      <c r="N121" s="110">
        <f t="shared" si="23"/>
        <v>2.3465797752031232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497.74133927794827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31.640074240427129</v>
      </c>
      <c r="K122" s="27">
        <f t="shared" si="26"/>
        <v>6.666666666666667</v>
      </c>
      <c r="L122" s="37">
        <f t="shared" si="22"/>
        <v>3.5990133861632927</v>
      </c>
      <c r="M122" s="110">
        <f t="shared" si="27"/>
        <v>-11.760912373409578</v>
      </c>
      <c r="N122" s="110">
        <f t="shared" si="23"/>
        <v>2.290347281198287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503.74133927794827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31.744151849538955</v>
      </c>
      <c r="K123" s="27">
        <f t="shared" si="26"/>
        <v>6.666666666666667</v>
      </c>
      <c r="L123" s="37">
        <f t="shared" si="22"/>
        <v>3.4949357770514666</v>
      </c>
      <c r="M123" s="110">
        <f t="shared" si="27"/>
        <v>-11.760912373409578</v>
      </c>
      <c r="N123" s="110">
        <f t="shared" si="23"/>
        <v>2.2361121311192842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509.74133927794827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31.846997113299803</v>
      </c>
      <c r="K124" s="27">
        <f t="shared" si="26"/>
        <v>6.666666666666667</v>
      </c>
      <c r="L124" s="37">
        <f t="shared" si="22"/>
        <v>3.3920905132906185</v>
      </c>
      <c r="M124" s="110">
        <f t="shared" si="27"/>
        <v>-11.760912373409578</v>
      </c>
      <c r="N124" s="110">
        <f t="shared" si="23"/>
        <v>2.1837808402988181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515.74133927794833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31.948638874042803</v>
      </c>
      <c r="K125" s="27">
        <f t="shared" si="26"/>
        <v>6.666666666666667</v>
      </c>
      <c r="L125" s="37">
        <f t="shared" si="22"/>
        <v>3.2904487525476185</v>
      </c>
      <c r="M125" s="110">
        <f t="shared" si="27"/>
        <v>-11.760912373409578</v>
      </c>
      <c r="N125" s="110">
        <f t="shared" si="23"/>
        <v>2.1332653301296003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521.74133927794833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32.049104973244731</v>
      </c>
      <c r="K126" s="27">
        <f t="shared" si="26"/>
        <v>6.666666666666667</v>
      </c>
      <c r="L126" s="37">
        <f t="shared" si="22"/>
        <v>3.189982653345691</v>
      </c>
      <c r="M126" s="110">
        <f t="shared" si="27"/>
        <v>-11.760912373409578</v>
      </c>
      <c r="N126" s="110">
        <f t="shared" si="23"/>
        <v>2.0844825572096592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527.74133927794833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32.148422297304563</v>
      </c>
      <c r="K127" s="27">
        <f t="shared" si="26"/>
        <v>6.666666666666667</v>
      </c>
      <c r="L127" s="37">
        <f t="shared" ref="L127:L158" si="28">F127-J127+M127</f>
        <v>3.0906653292858586</v>
      </c>
      <c r="M127" s="110">
        <f t="shared" si="27"/>
        <v>-11.760912373409578</v>
      </c>
      <c r="N127" s="110">
        <f t="shared" ref="N127:N158" si="29">10^(L127/10)</f>
        <v>2.0373541718324764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533.74133927794833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32.246616820734211</v>
      </c>
      <c r="K128" s="27">
        <f t="shared" si="26"/>
        <v>6.666666666666667</v>
      </c>
      <c r="L128" s="37">
        <f t="shared" si="28"/>
        <v>2.9924708058562111</v>
      </c>
      <c r="M128" s="110">
        <f t="shared" si="27"/>
        <v>-11.760912373409578</v>
      </c>
      <c r="N128" s="110">
        <f t="shared" si="29"/>
        <v>1.9918062031979566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539.74133927794833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32.343713646935072</v>
      </c>
      <c r="K129" s="27">
        <f t="shared" si="26"/>
        <v>6.666666666666667</v>
      </c>
      <c r="L129" s="37">
        <f t="shared" si="28"/>
        <v>2.8953739796553499</v>
      </c>
      <c r="M129" s="110">
        <f t="shared" si="27"/>
        <v>-11.760912373409578</v>
      </c>
      <c r="N129" s="110">
        <f t="shared" si="29"/>
        <v>1.9477687689812464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545.74133927794833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32.439737046720509</v>
      </c>
      <c r="K130" s="27">
        <f t="shared" si="26"/>
        <v>6.666666666666667</v>
      </c>
      <c r="L130" s="37">
        <f t="shared" si="28"/>
        <v>2.7993505798699125</v>
      </c>
      <c r="M130" s="110">
        <f t="shared" si="27"/>
        <v>-11.760912373409578</v>
      </c>
      <c r="N130" s="110">
        <f t="shared" si="29"/>
        <v>1.9051758071289691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551.74133927794833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32.534710494732145</v>
      </c>
      <c r="K131" s="27">
        <f t="shared" si="26"/>
        <v>6.666666666666667</v>
      </c>
      <c r="L131" s="37">
        <f t="shared" si="28"/>
        <v>2.7043771318582763</v>
      </c>
      <c r="M131" s="110">
        <f t="shared" si="27"/>
        <v>-11.760912373409578</v>
      </c>
      <c r="N131" s="110">
        <f t="shared" si="29"/>
        <v>1.8639648279597809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557.74133927794833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32.628656703886691</v>
      </c>
      <c r="K132" s="27">
        <f t="shared" si="26"/>
        <v>6.666666666666667</v>
      </c>
      <c r="L132" s="37">
        <f t="shared" si="28"/>
        <v>2.6104309227037312</v>
      </c>
      <c r="M132" s="110">
        <f t="shared" si="27"/>
        <v>-11.760912373409578</v>
      </c>
      <c r="N132" s="110">
        <f t="shared" si="29"/>
        <v>1.8240766848313235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563.74133927794833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32.721597657979729</v>
      </c>
      <c r="K133" s="27">
        <f t="shared" si="26"/>
        <v>6.666666666666667</v>
      </c>
      <c r="L133" s="37">
        <f t="shared" si="28"/>
        <v>2.5174899686106933</v>
      </c>
      <c r="M133" s="110">
        <f t="shared" si="27"/>
        <v>-11.760912373409578</v>
      </c>
      <c r="N133" s="110">
        <f t="shared" si="29"/>
        <v>1.7854553618012481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569.74133927794833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32.813554642563517</v>
      </c>
      <c r="K134" s="27">
        <f t="shared" si="26"/>
        <v>6.666666666666667</v>
      </c>
      <c r="L134" s="37">
        <f t="shared" si="28"/>
        <v>2.4255329840269049</v>
      </c>
      <c r="M134" s="110">
        <f t="shared" si="27"/>
        <v>-11.760912373409578</v>
      </c>
      <c r="N134" s="110">
        <f t="shared" si="29"/>
        <v>1.7480477768582123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575.74133927794833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32.9045482742074</v>
      </c>
      <c r="K135" s="27">
        <f t="shared" si="26"/>
        <v>6.666666666666667</v>
      </c>
      <c r="L135" s="37">
        <f t="shared" si="28"/>
        <v>2.3345393523830218</v>
      </c>
      <c r="M135" s="110">
        <f t="shared" si="27"/>
        <v>-11.760912373409578</v>
      </c>
      <c r="N135" s="110">
        <f t="shared" si="29"/>
        <v>1.7118035994315606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581.74133927794833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32.994598528241291</v>
      </c>
      <c r="K136" s="27">
        <f t="shared" si="26"/>
        <v>6.666666666666667</v>
      </c>
      <c r="L136" s="37">
        <f t="shared" si="28"/>
        <v>2.2444890983491312</v>
      </c>
      <c r="M136" s="110">
        <f t="shared" si="27"/>
        <v>-11.760912373409578</v>
      </c>
      <c r="N136" s="110">
        <f t="shared" si="29"/>
        <v>1.6766750810077538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587.74133927794833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33.083724765075786</v>
      </c>
      <c r="K137" s="27">
        <f t="shared" si="26"/>
        <v>6.666666666666667</v>
      </c>
      <c r="L137" s="37">
        <f t="shared" si="28"/>
        <v>2.1553628615146359</v>
      </c>
      <c r="M137" s="110">
        <f t="shared" si="27"/>
        <v>-11.760912373409578</v>
      </c>
      <c r="N137" s="110">
        <f t="shared" si="29"/>
        <v>1.642616897788586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593.74133927794833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33.171945755185497</v>
      </c>
      <c r="K138" s="27">
        <f t="shared" si="26"/>
        <v>6.666666666666667</v>
      </c>
      <c r="L138" s="37">
        <f t="shared" si="28"/>
        <v>2.0671418714049246</v>
      </c>
      <c r="M138" s="110">
        <f t="shared" si="27"/>
        <v>-11.760912373409578</v>
      </c>
      <c r="N138" s="110">
        <f t="shared" si="29"/>
        <v>1.6095860044227301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599.74133927794833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33.259279702836409</v>
      </c>
      <c r="K139" s="27">
        <f t="shared" si="26"/>
        <v>6.666666666666667</v>
      </c>
      <c r="L139" s="37">
        <f t="shared" si="28"/>
        <v>1.9798079237540129</v>
      </c>
      <c r="M139" s="110">
        <f t="shared" si="27"/>
        <v>-11.760912373409578</v>
      </c>
      <c r="N139" s="110">
        <f t="shared" si="29"/>
        <v>1.5775414979287787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605.74133927794833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33.345744268632146</v>
      </c>
      <c r="K140" s="27">
        <f t="shared" si="26"/>
        <v>6.666666666666667</v>
      </c>
      <c r="L140" s="37">
        <f t="shared" si="28"/>
        <v>1.8933433579582761</v>
      </c>
      <c r="M140" s="110">
        <f t="shared" si="27"/>
        <v>-11.760912373409578</v>
      </c>
      <c r="N140" s="110">
        <f t="shared" si="29"/>
        <v>1.5464444910062833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611.74133927794833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33.431356590949065</v>
      </c>
      <c r="K141" s="27">
        <f t="shared" si="26"/>
        <v>6.666666666666667</v>
      </c>
      <c r="L141" s="37">
        <f t="shared" si="28"/>
        <v>1.807731035641357</v>
      </c>
      <c r="M141" s="110">
        <f t="shared" si="27"/>
        <v>-11.760912373409578</v>
      </c>
      <c r="N141" s="110">
        <f t="shared" si="29"/>
        <v>1.5162579940017904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617.74133927794833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33.516133306325308</v>
      </c>
      <c r="K142" s="27">
        <f t="shared" si="26"/>
        <v>6.666666666666667</v>
      </c>
      <c r="L142" s="37">
        <f t="shared" si="28"/>
        <v>1.7229543202651136</v>
      </c>
      <c r="M142" s="110">
        <f t="shared" si="27"/>
        <v>-11.760912373409578</v>
      </c>
      <c r="N142" s="110">
        <f t="shared" si="29"/>
        <v>1.4869468048606402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623.74133927794833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33.600090568864303</v>
      </c>
      <c r="K143" s="27">
        <f t="shared" si="26"/>
        <v>6.666666666666667</v>
      </c>
      <c r="L143" s="37">
        <f t="shared" si="28"/>
        <v>1.6389970577261188</v>
      </c>
      <c r="M143" s="110">
        <f t="shared" si="27"/>
        <v>-11.760912373409578</v>
      </c>
      <c r="N143" s="110">
        <f t="shared" si="29"/>
        <v>1.4584774064530321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629.74133927794833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33.683244068709548</v>
      </c>
      <c r="K144" s="27">
        <f t="shared" si="26"/>
        <v>6.666666666666667</v>
      </c>
      <c r="L144" s="37">
        <f t="shared" si="28"/>
        <v>1.5558435578808734</v>
      </c>
      <c r="M144" s="110">
        <f t="shared" si="27"/>
        <v>-11.760912373409578</v>
      </c>
      <c r="N144" s="110">
        <f t="shared" si="29"/>
        <v>1.4308178707149011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635.74133927794833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33.765609049643366</v>
      </c>
      <c r="K145" s="27">
        <f t="shared" si="26"/>
        <v>6.666666666666667</v>
      </c>
      <c r="L145" s="37">
        <f t="shared" si="28"/>
        <v>1.4734785769470555</v>
      </c>
      <c r="M145" s="110">
        <f t="shared" si="27"/>
        <v>-11.760912373409578</v>
      </c>
      <c r="N145" s="110">
        <f t="shared" si="29"/>
        <v>1.4039377690915824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641.74133927794833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33.847200325859049</v>
      </c>
      <c r="K146" s="27">
        <f t="shared" si="26"/>
        <v>6.666666666666667</v>
      </c>
      <c r="L146" s="37">
        <f t="shared" si="28"/>
        <v>1.3918873007313728</v>
      </c>
      <c r="M146" s="110">
        <f t="shared" si="27"/>
        <v>-11.760912373409578</v>
      </c>
      <c r="N146" s="110">
        <f t="shared" si="29"/>
        <v>1.3778080888150419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647.74133927794833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33.928032297952569</v>
      </c>
      <c r="K147" s="27">
        <f t="shared" si="26"/>
        <v>6.666666666666667</v>
      </c>
      <c r="L147" s="37">
        <f t="shared" si="28"/>
        <v>1.3110553286378526</v>
      </c>
      <c r="M147" s="110">
        <f t="shared" si="27"/>
        <v>-11.760912373409578</v>
      </c>
      <c r="N147" s="110">
        <f t="shared" si="29"/>
        <v>1.3524011545844026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653.74133927794833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34.00811896817703</v>
      </c>
      <c r="K148" s="27">
        <f t="shared" si="26"/>
        <v>6.666666666666667</v>
      </c>
      <c r="L148" s="37">
        <f t="shared" si="28"/>
        <v>1.2309686584133921</v>
      </c>
      <c r="M148" s="110">
        <f t="shared" si="27"/>
        <v>-11.760912373409578</v>
      </c>
      <c r="N148" s="110">
        <f t="shared" si="29"/>
        <v>1.3276905552548757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659.74133927794833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34.087473955000235</v>
      </c>
      <c r="K149" s="27">
        <f t="shared" si="26"/>
        <v>6.666666666666667</v>
      </c>
      <c r="L149" s="37">
        <f t="shared" si="28"/>
        <v>1.1516136715901872</v>
      </c>
      <c r="M149" s="110">
        <f t="shared" si="27"/>
        <v>-11.760912373409578</v>
      </c>
      <c r="N149" s="110">
        <f t="shared" si="29"/>
        <v>1.3036510751723909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665.74133927794833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34.166110507003303</v>
      </c>
      <c r="K150" s="27">
        <f t="shared" si="26"/>
        <v>6.666666666666667</v>
      </c>
      <c r="L150" s="37">
        <f t="shared" si="28"/>
        <v>1.0729771195871187</v>
      </c>
      <c r="M150" s="110">
        <f t="shared" si="27"/>
        <v>-11.760912373409578</v>
      </c>
      <c r="N150" s="110">
        <f t="shared" si="29"/>
        <v>1.2802586298204721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671.74133927794833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34.244041516155676</v>
      </c>
      <c r="K151" s="27">
        <f t="shared" si="26"/>
        <v>6.666666666666667</v>
      </c>
      <c r="L151" s="37">
        <f t="shared" si="28"/>
        <v>0.99504611043474611</v>
      </c>
      <c r="M151" s="110">
        <f t="shared" si="27"/>
        <v>-11.760912373409578</v>
      </c>
      <c r="N151" s="110">
        <f t="shared" si="29"/>
        <v>1.2574902054726504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677.74133927794833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34.321279530500007</v>
      </c>
      <c r="K152" s="27">
        <f t="shared" si="26"/>
        <v>6.666666666666667</v>
      </c>
      <c r="L152" s="37">
        <f t="shared" si="28"/>
        <v>0.91780809609041469</v>
      </c>
      <c r="M152" s="110">
        <f t="shared" si="27"/>
        <v>-11.760912373409578</v>
      </c>
      <c r="N152" s="110">
        <f t="shared" si="29"/>
        <v>1.235323802567929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427.74133927794827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30.32362449789807</v>
      </c>
      <c r="K153" s="27">
        <f t="shared" si="26"/>
        <v>6.666666666666667</v>
      </c>
      <c r="L153" s="37">
        <f t="shared" si="28"/>
        <v>4.9154631286923518</v>
      </c>
      <c r="M153" s="110">
        <f t="shared" si="27"/>
        <v>-11.760912373409578</v>
      </c>
      <c r="N153" s="110">
        <f t="shared" si="29"/>
        <v>3.1013180933587194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427.93678385087713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30.327592368466345</v>
      </c>
      <c r="K154" s="27">
        <f t="shared" si="26"/>
        <v>6.666666666666667</v>
      </c>
      <c r="L154" s="37">
        <f t="shared" si="28"/>
        <v>4.9114952581240772</v>
      </c>
      <c r="M154" s="110">
        <f t="shared" si="27"/>
        <v>-11.760912373409578</v>
      </c>
      <c r="N154" s="110">
        <f t="shared" si="29"/>
        <v>3.0984859116071388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428.52064731589388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30.339435045573023</v>
      </c>
      <c r="K155" s="27">
        <f t="shared" si="26"/>
        <v>6.666666666666667</v>
      </c>
      <c r="L155" s="37">
        <f t="shared" si="28"/>
        <v>4.8996525810173992</v>
      </c>
      <c r="M155" s="110">
        <f t="shared" si="27"/>
        <v>-11.760912373409578</v>
      </c>
      <c r="N155" s="110">
        <f t="shared" si="29"/>
        <v>3.0900482305808143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429.48567244001197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30.358973608559214</v>
      </c>
      <c r="K156" s="27">
        <f t="shared" si="26"/>
        <v>6.666666666666667</v>
      </c>
      <c r="L156" s="37">
        <f t="shared" si="28"/>
        <v>4.8801140180312075</v>
      </c>
      <c r="M156" s="110">
        <f t="shared" si="27"/>
        <v>-11.760912373409578</v>
      </c>
      <c r="N156" s="110">
        <f t="shared" si="29"/>
        <v>3.0761775744835211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430.820253869986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30.385922246149573</v>
      </c>
      <c r="K157" s="27">
        <f t="shared" si="26"/>
        <v>6.666666666666667</v>
      </c>
      <c r="L157" s="37">
        <f t="shared" si="28"/>
        <v>4.8531653804408492</v>
      </c>
      <c r="M157" s="110">
        <f t="shared" si="27"/>
        <v>-11.760912373409578</v>
      </c>
      <c r="N157" s="110">
        <f t="shared" si="29"/>
        <v>3.0571485217626364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432.50910250517182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30.4199050395389</v>
      </c>
      <c r="K158" s="27">
        <f t="shared" si="26"/>
        <v>6.666666666666667</v>
      </c>
      <c r="L158" s="37">
        <f t="shared" si="28"/>
        <v>4.8191825870515217</v>
      </c>
      <c r="M158" s="110">
        <f t="shared" si="27"/>
        <v>-11.760912373409578</v>
      </c>
      <c r="N158" s="110">
        <f t="shared" si="29"/>
        <v>3.033320210195412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434.534051559776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30.460476298090075</v>
      </c>
      <c r="K159" s="27">
        <f t="shared" si="26"/>
        <v>6.666666666666667</v>
      </c>
      <c r="L159" s="37">
        <f t="shared" ref="L159:L190" si="31">F159-J159+M159</f>
        <v>4.7786113285003466</v>
      </c>
      <c r="M159" s="110">
        <f t="shared" si="27"/>
        <v>-11.760912373409578</v>
      </c>
      <c r="N159" s="110">
        <f t="shared" ref="N159:N190" si="32">10^(L159/10)</f>
        <v>3.0051152530790106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436.87491431611249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30.507142158239507</v>
      </c>
      <c r="K160" s="27">
        <f t="shared" ref="K160:K223" si="35">4/60*100</f>
        <v>6.666666666666667</v>
      </c>
      <c r="L160" s="37">
        <f t="shared" si="31"/>
        <v>4.731945468350915</v>
      </c>
      <c r="M160" s="110">
        <f t="shared" ref="M160:M223" si="36">10*LOG(6.666667/100)</f>
        <v>-11.760912373409578</v>
      </c>
      <c r="N160" s="110">
        <f t="shared" si="32"/>
        <v>2.9729975193672766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439.51031344653103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30.559381411648143</v>
      </c>
      <c r="K161" s="27">
        <f t="shared" si="35"/>
        <v>6.666666666666667</v>
      </c>
      <c r="L161" s="37">
        <f t="shared" si="31"/>
        <v>4.6797062149422786</v>
      </c>
      <c r="M161" s="110">
        <f t="shared" si="36"/>
        <v>-11.760912373409578</v>
      </c>
      <c r="N161" s="110">
        <f t="shared" si="32"/>
        <v>2.9374509369378674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442.41842210270499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30.616664049973362</v>
      </c>
      <c r="K162" s="27">
        <f t="shared" si="35"/>
        <v>6.666666666666667</v>
      </c>
      <c r="L162" s="37">
        <f t="shared" si="31"/>
        <v>4.6224235766170594</v>
      </c>
      <c r="M162" s="110">
        <f t="shared" si="36"/>
        <v>-11.760912373409578</v>
      </c>
      <c r="N162" s="110">
        <f t="shared" si="32"/>
        <v>2.8989608990234998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445.57758101991612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30.67846662875878</v>
      </c>
      <c r="K163" s="27">
        <f t="shared" si="35"/>
        <v>6.666666666666667</v>
      </c>
      <c r="L163" s="37">
        <f t="shared" si="31"/>
        <v>4.5606209978316414</v>
      </c>
      <c r="M163" s="110">
        <f t="shared" si="36"/>
        <v>-11.760912373409578</v>
      </c>
      <c r="N163" s="110">
        <f t="shared" si="32"/>
        <v>2.8579991795614919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448.96677811569356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30.744284120073953</v>
      </c>
      <c r="K164" s="27">
        <f t="shared" si="35"/>
        <v>6.666666666666667</v>
      </c>
      <c r="L164" s="37">
        <f t="shared" si="31"/>
        <v>4.4948035065164689</v>
      </c>
      <c r="M164" s="110">
        <f t="shared" si="36"/>
        <v>-11.760912373409578</v>
      </c>
      <c r="N164" s="110">
        <f t="shared" si="32"/>
        <v>2.8150126489847893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452.56599421003011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30.813638359507376</v>
      </c>
      <c r="K165" s="27">
        <f t="shared" si="35"/>
        <v>6.666666666666667</v>
      </c>
      <c r="L165" s="37">
        <f t="shared" si="31"/>
        <v>4.4254492670830459</v>
      </c>
      <c r="M165" s="110">
        <f t="shared" si="36"/>
        <v>-11.760912373409578</v>
      </c>
      <c r="N165" s="110">
        <f t="shared" si="32"/>
        <v>2.7704156171007912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456.35642954446507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30.886083472518241</v>
      </c>
      <c r="K166" s="27">
        <f t="shared" si="35"/>
        <v>6.666666666666667</v>
      </c>
      <c r="L166" s="37">
        <f t="shared" si="31"/>
        <v>4.3530041540721811</v>
      </c>
      <c r="M166" s="110">
        <f t="shared" si="36"/>
        <v>-11.760912373409578</v>
      </c>
      <c r="N166" s="110">
        <f t="shared" si="32"/>
        <v>2.7245853393508832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460.32063129712776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30.961208803015349</v>
      </c>
      <c r="K167" s="27">
        <f t="shared" si="35"/>
        <v>6.666666666666667</v>
      </c>
      <c r="L167" s="37">
        <f t="shared" si="31"/>
        <v>4.2778788235750724</v>
      </c>
      <c r="M167" s="110">
        <f t="shared" si="36"/>
        <v>-11.760912373409578</v>
      </c>
      <c r="N167" s="110">
        <f t="shared" si="32"/>
        <v>2.6778600878249912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464.44254362351762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31.03863989810387</v>
      </c>
      <c r="K168" s="27">
        <f t="shared" si="35"/>
        <v>6.666666666666667</v>
      </c>
      <c r="L168" s="37">
        <f t="shared" si="31"/>
        <v>4.2004477284865516</v>
      </c>
      <c r="M168" s="110">
        <f t="shared" si="36"/>
        <v>-11.760912373409578</v>
      </c>
      <c r="N168" s="110">
        <f t="shared" si="32"/>
        <v>2.6305391688644884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468.70750038670553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31.118038065518153</v>
      </c>
      <c r="K169" s="27">
        <f t="shared" si="35"/>
        <v>6.666666666666667</v>
      </c>
      <c r="L169" s="37">
        <f t="shared" si="31"/>
        <v>4.1210495610722688</v>
      </c>
      <c r="M169" s="110">
        <f t="shared" si="36"/>
        <v>-11.760912373409578</v>
      </c>
      <c r="N169" s="110">
        <f t="shared" si="32"/>
        <v>2.582884321818899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473.10217794749047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31.199098946953118</v>
      </c>
      <c r="K170" s="27">
        <f t="shared" si="35"/>
        <v>6.666666666666667</v>
      </c>
      <c r="L170" s="37">
        <f t="shared" si="31"/>
        <v>4.0399886796373039</v>
      </c>
      <c r="M170" s="110">
        <f t="shared" si="36"/>
        <v>-11.760912373409578</v>
      </c>
      <c r="N170" s="110">
        <f t="shared" si="32"/>
        <v>2.5351220224152886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477.61452208569386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31.281550464846692</v>
      </c>
      <c r="K171" s="27">
        <f t="shared" si="35"/>
        <v>6.666666666666667</v>
      </c>
      <c r="L171" s="37">
        <f t="shared" si="31"/>
        <v>3.9575371617437298</v>
      </c>
      <c r="M171" s="110">
        <f t="shared" si="36"/>
        <v>-11.760912373409578</v>
      </c>
      <c r="N171" s="110">
        <f t="shared" si="32"/>
        <v>2.4874463136367244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482.23365989578815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31.365150416839132</v>
      </c>
      <c r="K172" s="27">
        <f t="shared" si="35"/>
        <v>6.666666666666667</v>
      </c>
      <c r="L172" s="37">
        <f t="shared" si="31"/>
        <v>3.8739372097512899</v>
      </c>
      <c r="M172" s="110">
        <f t="shared" si="36"/>
        <v>-11.760912373409578</v>
      </c>
      <c r="N172" s="110">
        <f t="shared" si="32"/>
        <v>2.4400218813635006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486.94980464943467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31.44968391885978</v>
      </c>
      <c r="K173" s="27">
        <f t="shared" si="35"/>
        <v>6.666666666666667</v>
      </c>
      <c r="L173" s="37">
        <f t="shared" si="31"/>
        <v>3.7894037077306422</v>
      </c>
      <c r="M173" s="110">
        <f t="shared" si="36"/>
        <v>-11.760912373409578</v>
      </c>
      <c r="N173" s="110">
        <f t="shared" si="32"/>
        <v>2.3929871734334283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491.75415926399944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31.534960837522032</v>
      </c>
      <c r="K174" s="27">
        <f t="shared" si="35"/>
        <v>6.666666666666667</v>
      </c>
      <c r="L174" s="37">
        <f t="shared" si="31"/>
        <v>3.7041267890683898</v>
      </c>
      <c r="M174" s="110">
        <f t="shared" si="36"/>
        <v>-11.760912373409578</v>
      </c>
      <c r="N174" s="110">
        <f t="shared" si="32"/>
        <v>2.346457426556801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496.63882216689842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31.620813305331883</v>
      </c>
      <c r="K175" s="27">
        <f t="shared" si="35"/>
        <v>6.666666666666667</v>
      </c>
      <c r="L175" s="37">
        <f t="shared" si="31"/>
        <v>3.6182743212585393</v>
      </c>
      <c r="M175" s="110">
        <f t="shared" si="36"/>
        <v>-11.760912373409578</v>
      </c>
      <c r="N175" s="110">
        <f t="shared" si="32"/>
        <v>2.3005275160675911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501.59669794929175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31.707093376743398</v>
      </c>
      <c r="K176" s="27">
        <f t="shared" si="35"/>
        <v>6.666666666666667</v>
      </c>
      <c r="L176" s="37">
        <f t="shared" si="31"/>
        <v>3.531994249847024</v>
      </c>
      <c r="M176" s="110">
        <f t="shared" si="36"/>
        <v>-11.760912373409578</v>
      </c>
      <c r="N176" s="110">
        <f t="shared" si="32"/>
        <v>2.2552745807108945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506.62141418429889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31.793670857354396</v>
      </c>
      <c r="K177" s="27">
        <f t="shared" si="35"/>
        <v>6.666666666666667</v>
      </c>
      <c r="L177" s="37">
        <f t="shared" si="31"/>
        <v>3.4454167692360258</v>
      </c>
      <c r="M177" s="110">
        <f t="shared" si="36"/>
        <v>-11.760912373409578</v>
      </c>
      <c r="N177" s="110">
        <f t="shared" si="32"/>
        <v>2.2107604009969197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511.7072450665413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31.880431320491585</v>
      </c>
      <c r="K178" s="27">
        <f t="shared" si="35"/>
        <v>6.666666666666667</v>
      </c>
      <c r="L178" s="37">
        <f t="shared" si="31"/>
        <v>3.3586563060988368</v>
      </c>
      <c r="M178" s="110">
        <f t="shared" si="36"/>
        <v>-11.760912373409578</v>
      </c>
      <c r="N178" s="110">
        <f t="shared" si="32"/>
        <v>2.1670335275137482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516.84904204069665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31.967274313252322</v>
      </c>
      <c r="K179" s="27">
        <f t="shared" si="35"/>
        <v>6.666666666666667</v>
      </c>
      <c r="L179" s="37">
        <f t="shared" si="31"/>
        <v>3.2718133133381002</v>
      </c>
      <c r="M179" s="110">
        <f t="shared" si="36"/>
        <v>-11.760912373409578</v>
      </c>
      <c r="N179" s="110">
        <f t="shared" si="32"/>
        <v>2.124131167114979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522.04217126750223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32.054111746214062</v>
      </c>
      <c r="K180" s="27">
        <f t="shared" si="35"/>
        <v>6.666666666666667</v>
      </c>
      <c r="L180" s="37">
        <f t="shared" si="31"/>
        <v>3.1849758803763599</v>
      </c>
      <c r="M180" s="110">
        <f t="shared" si="36"/>
        <v>-11.760912373409578</v>
      </c>
      <c r="N180" s="110">
        <f t="shared" si="32"/>
        <v>2.0820808418344789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527.28245757895434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32.140866456274992</v>
      </c>
      <c r="K181" s="27">
        <f t="shared" si="35"/>
        <v>6.666666666666667</v>
      </c>
      <c r="L181" s="37">
        <f t="shared" si="31"/>
        <v>3.0982211703154299</v>
      </c>
      <c r="M181" s="110">
        <f t="shared" si="36"/>
        <v>-11.760912373409578</v>
      </c>
      <c r="N181" s="110">
        <f t="shared" si="32"/>
        <v>2.0409018390960241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532.56613446392066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32.227470929513956</v>
      </c>
      <c r="K182" s="27">
        <f t="shared" si="35"/>
        <v>6.666666666666667</v>
      </c>
      <c r="L182" s="37">
        <f t="shared" si="31"/>
        <v>3.011616697076466</v>
      </c>
      <c r="M182" s="110">
        <f t="shared" si="36"/>
        <v>-11.760912373409578</v>
      </c>
      <c r="N182" s="110">
        <f t="shared" si="32"/>
        <v>2.0006064733140421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537.88979957384072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32.313866169860802</v>
      </c>
      <c r="K183" s="27">
        <f t="shared" si="35"/>
        <v>6.666666666666667</v>
      </c>
      <c r="L183" s="37">
        <f t="shared" si="31"/>
        <v>2.92522145672962</v>
      </c>
      <c r="M183" s="110">
        <f t="shared" si="36"/>
        <v>-11.760912373409578</v>
      </c>
      <c r="N183" s="110">
        <f t="shared" si="32"/>
        <v>1.9612011790782147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543.2503752257835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32.400000699241247</v>
      </c>
      <c r="K184" s="27">
        <f t="shared" si="35"/>
        <v>6.666666666666667</v>
      </c>
      <c r="L184" s="37">
        <f t="shared" si="31"/>
        <v>2.8390869273491752</v>
      </c>
      <c r="M184" s="110">
        <f t="shared" si="36"/>
        <v>-11.760912373409578</v>
      </c>
      <c r="N184" s="110">
        <f t="shared" si="32"/>
        <v>1.9226874553207371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548.64507339268846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32.485829675345272</v>
      </c>
      <c r="K185" s="27">
        <f t="shared" si="35"/>
        <v>6.666666666666667</v>
      </c>
      <c r="L185" s="37">
        <f t="shared" si="31"/>
        <v>2.7532579512451498</v>
      </c>
      <c r="M185" s="110">
        <f t="shared" si="36"/>
        <v>-11.760912373409578</v>
      </c>
      <c r="N185" s="110">
        <f t="shared" si="32"/>
        <v>1.8850626785558764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554.07136469818215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32.571314114011223</v>
      </c>
      <c r="K186" s="27">
        <f t="shared" si="35"/>
        <v>6.666666666666667</v>
      </c>
      <c r="L186" s="37">
        <f t="shared" si="31"/>
        <v>2.667773512579199</v>
      </c>
      <c r="M186" s="110">
        <f t="shared" si="36"/>
        <v>-11.760912373409578</v>
      </c>
      <c r="N186" s="110">
        <f t="shared" si="32"/>
        <v>1.8483208017140798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559.52695096913817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32.656420204250111</v>
      </c>
      <c r="K187" s="27">
        <f t="shared" si="35"/>
        <v>6.666666666666667</v>
      </c>
      <c r="L187" s="37">
        <f t="shared" si="31"/>
        <v>2.582667422340311</v>
      </c>
      <c r="M187" s="110">
        <f t="shared" si="36"/>
        <v>-11.760912373409578</v>
      </c>
      <c r="N187" s="110">
        <f t="shared" si="32"/>
        <v>1.8124529534348583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565.00974093853472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32.741118705039639</v>
      </c>
      <c r="K188" s="27">
        <f t="shared" si="35"/>
        <v>6.666666666666667</v>
      </c>
      <c r="L188" s="37">
        <f t="shared" si="31"/>
        <v>2.4979689215507825</v>
      </c>
      <c r="M188" s="110">
        <f t="shared" si="36"/>
        <v>-11.760912373409578</v>
      </c>
      <c r="N188" s="110">
        <f t="shared" si="32"/>
        <v>1.7774479510423564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570.51782873121533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32.825384414124159</v>
      </c>
      <c r="K189" s="27">
        <f t="shared" si="35"/>
        <v>6.666666666666667</v>
      </c>
      <c r="L189" s="37">
        <f t="shared" si="31"/>
        <v>2.4137032124662632</v>
      </c>
      <c r="M189" s="110">
        <f t="shared" si="36"/>
        <v>-11.760912373409578</v>
      </c>
      <c r="N189" s="110">
        <f t="shared" si="32"/>
        <v>1.7432927388683916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576.04947480398494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32.909195700118161</v>
      </c>
      <c r="K190" s="27">
        <f t="shared" si="35"/>
        <v>6.666666666666667</v>
      </c>
      <c r="L190" s="37">
        <f t="shared" si="31"/>
        <v>2.3298919264722606</v>
      </c>
      <c r="M190" s="110">
        <f t="shared" si="36"/>
        <v>-11.760912373409578</v>
      </c>
      <c r="N190" s="110">
        <f t="shared" si="32"/>
        <v>1.7099727621461775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581.60308904801718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32.992534090202078</v>
      </c>
      <c r="K191" s="27">
        <f t="shared" si="35"/>
        <v>6.666666666666667</v>
      </c>
      <c r="L191" s="37">
        <f t="shared" ref="L191:L222" si="37">F191-J191+M191</f>
        <v>2.246553536388344</v>
      </c>
      <c r="M191" s="110">
        <f t="shared" si="36"/>
        <v>-11.760912373409578</v>
      </c>
      <c r="N191" s="110">
        <f t="shared" ref="N191:N222" si="38">10^(L191/10)</f>
        <v>1.6774722853898567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587.17721579520264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33.07538390660735</v>
      </c>
      <c r="K192" s="27">
        <f t="shared" si="35"/>
        <v>6.666666666666667</v>
      </c>
      <c r="L192" s="37">
        <f t="shared" si="37"/>
        <v>2.1637037199830722</v>
      </c>
      <c r="M192" s="110">
        <f t="shared" si="36"/>
        <v>-11.760912373409578</v>
      </c>
      <c r="N192" s="110">
        <f t="shared" si="38"/>
        <v>1.6457746630043022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592.77052050062571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33.157731945908075</v>
      </c>
      <c r="K193" s="27">
        <f t="shared" si="35"/>
        <v>6.666666666666667</v>
      </c>
      <c r="L193" s="37">
        <f t="shared" si="37"/>
        <v>2.0813556806823463</v>
      </c>
      <c r="M193" s="110">
        <f t="shared" si="36"/>
        <v>-11.760912373409578</v>
      </c>
      <c r="N193" s="110">
        <f t="shared" si="38"/>
        <v>1.6148625688328497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598.38177790079249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33.239567195870436</v>
      </c>
      <c r="K194" s="27">
        <f t="shared" si="35"/>
        <v>6.666666666666667</v>
      </c>
      <c r="L194" s="37">
        <f t="shared" si="37"/>
        <v>1.9995204307199863</v>
      </c>
      <c r="M194" s="110">
        <f t="shared" si="36"/>
        <v>-11.760912373409578</v>
      </c>
      <c r="N194" s="110">
        <f t="shared" si="38"/>
        <v>1.584718190439373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604.00986147166373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33.320880585262543</v>
      </c>
      <c r="K195" s="27">
        <f t="shared" si="35"/>
        <v>6.666666666666667</v>
      </c>
      <c r="L195" s="37">
        <f t="shared" si="37"/>
        <v>1.9182070413278787</v>
      </c>
      <c r="M195" s="110">
        <f t="shared" si="36"/>
        <v>-11.760912373409578</v>
      </c>
      <c r="N195" s="110">
        <f t="shared" si="38"/>
        <v>1.555323393125013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609.65373403218359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33.401664762602636</v>
      </c>
      <c r="K196" s="27">
        <f t="shared" si="35"/>
        <v>6.666666666666667</v>
      </c>
      <c r="L196" s="37">
        <f t="shared" si="37"/>
        <v>1.8374228639877863</v>
      </c>
      <c r="M196" s="110">
        <f t="shared" si="36"/>
        <v>-11.760912373409578</v>
      </c>
      <c r="N196" s="110">
        <f t="shared" si="38"/>
        <v>1.5266598579874187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615.3124393580531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33.481913900328841</v>
      </c>
      <c r="K197" s="27">
        <f t="shared" si="35"/>
        <v>6.666666666666667</v>
      </c>
      <c r="L197" s="37">
        <f t="shared" si="37"/>
        <v>1.7571737262615805</v>
      </c>
      <c r="M197" s="110">
        <f t="shared" si="36"/>
        <v>-11.760912373409578</v>
      </c>
      <c r="N197" s="110">
        <f t="shared" si="38"/>
        <v>1.4987091977303546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620.98509468724728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33.561623521316882</v>
      </c>
      <c r="K198" s="27">
        <f t="shared" si="35"/>
        <v>6.666666666666667</v>
      </c>
      <c r="L198" s="37">
        <f t="shared" si="37"/>
        <v>1.6774641052735397</v>
      </c>
      <c r="M198" s="110">
        <f t="shared" si="36"/>
        <v>-11.760912373409578</v>
      </c>
      <c r="N198" s="110">
        <f t="shared" si="38"/>
        <v>1.4714530534127606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626.67088401343915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33.640790345059131</v>
      </c>
      <c r="K199" s="27">
        <f t="shared" si="35"/>
        <v>6.666666666666667</v>
      </c>
      <c r="L199" s="37">
        <f t="shared" si="37"/>
        <v>1.5982972815312912</v>
      </c>
      <c r="M199" s="110">
        <f t="shared" si="36"/>
        <v>-11.760912373409578</v>
      </c>
      <c r="N199" s="110">
        <f t="shared" si="38"/>
        <v>1.4448731748789647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632.36905207633129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33.71941215115671</v>
      </c>
      <c r="K200" s="27">
        <f t="shared" si="35"/>
        <v>6.666666666666667</v>
      </c>
      <c r="L200" s="37">
        <f t="shared" si="37"/>
        <v>1.5196754754337114</v>
      </c>
      <c r="M200" s="110">
        <f t="shared" si="36"/>
        <v>-11.760912373409578</v>
      </c>
      <c r="N200" s="110">
        <f t="shared" si="38"/>
        <v>1.418951487226223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638.07889896909876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33.797487658070544</v>
      </c>
      <c r="K201" s="27">
        <f t="shared" si="35"/>
        <v>6.666666666666667</v>
      </c>
      <c r="L201" s="37">
        <f t="shared" si="37"/>
        <v>1.4415999685198777</v>
      </c>
      <c r="M201" s="110">
        <f t="shared" si="36"/>
        <v>-11.760912373409578</v>
      </c>
      <c r="N201" s="110">
        <f t="shared" si="38"/>
        <v>1.3936701453342766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643.79977529293546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33.875016415334386</v>
      </c>
      <c r="K202" s="27">
        <f t="shared" si="35"/>
        <v>6.666666666666667</v>
      </c>
      <c r="L202" s="37">
        <f t="shared" si="37"/>
        <v>1.3640712112560358</v>
      </c>
      <c r="M202" s="110">
        <f t="shared" si="36"/>
        <v>-11.760912373409578</v>
      </c>
      <c r="N202" s="110">
        <f t="shared" si="38"/>
        <v>1.3690115781963432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649.53107779723132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33.951998707655974</v>
      </c>
      <c r="K203" s="27">
        <f t="shared" si="35"/>
        <v>6.666666666666667</v>
      </c>
      <c r="L203" s="37">
        <f t="shared" si="37"/>
        <v>1.2870889189344474</v>
      </c>
      <c r="M203" s="110">
        <f t="shared" si="36"/>
        <v>-11.760912373409578</v>
      </c>
      <c r="N203" s="110">
        <f t="shared" si="38"/>
        <v>1.3449585245460831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655.27224545135743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34.028435469527466</v>
      </c>
      <c r="K204" s="27">
        <f t="shared" si="35"/>
        <v>6.666666666666667</v>
      </c>
      <c r="L204" s="37">
        <f t="shared" si="37"/>
        <v>1.210652157062956</v>
      </c>
      <c r="M204" s="110">
        <f t="shared" si="36"/>
        <v>-11.760912373409578</v>
      </c>
      <c r="N204" s="110">
        <f t="shared" si="38"/>
        <v>1.3214940610644477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661.02275590053978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34.104328209135645</v>
      </c>
      <c r="K205" s="27">
        <f t="shared" si="35"/>
        <v>6.666666666666667</v>
      </c>
      <c r="L205" s="37">
        <f t="shared" si="37"/>
        <v>1.1347594174547773</v>
      </c>
      <c r="M205" s="110">
        <f t="shared" si="36"/>
        <v>-11.760912373409578</v>
      </c>
      <c r="N205" s="110">
        <f t="shared" si="38"/>
        <v>1.2986016242695708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666.7821222639725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34.179678940510136</v>
      </c>
      <c r="K206" s="27">
        <f t="shared" si="35"/>
        <v>6.666666666666667</v>
      </c>
      <c r="L206" s="37">
        <f t="shared" si="37"/>
        <v>1.0594086860802854</v>
      </c>
      <c r="M206" s="110">
        <f t="shared" si="36"/>
        <v>-11.760912373409578</v>
      </c>
      <c r="N206" s="110">
        <f t="shared" si="38"/>
        <v>1.2762650270375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672.54989023828239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34.25449012297674</v>
      </c>
      <c r="K207" s="27">
        <f t="shared" si="35"/>
        <v>6.666666666666667</v>
      </c>
      <c r="L207" s="37">
        <f t="shared" si="37"/>
        <v>0.98459750361368137</v>
      </c>
      <c r="M207" s="110">
        <f t="shared" si="36"/>
        <v>-11.760912373409578</v>
      </c>
      <c r="N207" s="110">
        <f t="shared" si="38"/>
        <v>1.2544684705680786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678.3256354737897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34.328764607095167</v>
      </c>
      <c r="K208" s="27">
        <f t="shared" si="35"/>
        <v>6.666666666666667</v>
      </c>
      <c r="L208" s="37">
        <f t="shared" si="37"/>
        <v>0.91032301949525518</v>
      </c>
      <c r="M208" s="110">
        <f t="shared" si="36"/>
        <v>-11.760912373409578</v>
      </c>
      <c r="N208" s="110">
        <f t="shared" si="38"/>
        <v>1.233196552495627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684.10896119479639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34.402505586358615</v>
      </c>
      <c r="K209" s="27">
        <f t="shared" si="35"/>
        <v>6.666666666666667</v>
      </c>
      <c r="L209" s="37">
        <f t="shared" si="37"/>
        <v>0.83658204023180716</v>
      </c>
      <c r="M209" s="110">
        <f t="shared" si="36"/>
        <v>-11.760912373409578</v>
      </c>
      <c r="N209" s="110">
        <f t="shared" si="38"/>
        <v>1.2124342717454684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689.89949603845548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34.475716554018199</v>
      </c>
      <c r="K210" s="27">
        <f t="shared" si="35"/>
        <v>6.666666666666667</v>
      </c>
      <c r="L210" s="37">
        <f t="shared" si="37"/>
        <v>0.76337107257222314</v>
      </c>
      <c r="M210" s="110">
        <f t="shared" si="36"/>
        <v>-11.760912373409578</v>
      </c>
      <c r="N210" s="110">
        <f t="shared" si="38"/>
        <v>1.1921670306525824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519.74133927794833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32.015745223749434</v>
      </c>
      <c r="K211" s="27">
        <f t="shared" si="35"/>
        <v>6.666666666666667</v>
      </c>
      <c r="L211" s="37">
        <f t="shared" si="37"/>
        <v>3.2233424028409878</v>
      </c>
      <c r="M211" s="110">
        <f t="shared" si="36"/>
        <v>-11.760912373409578</v>
      </c>
      <c r="N211" s="110">
        <f t="shared" si="38"/>
        <v>2.1005558845720045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519.83913937344096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32.017379499990646</v>
      </c>
      <c r="K212" s="27">
        <f t="shared" si="35"/>
        <v>6.666666666666667</v>
      </c>
      <c r="L212" s="37">
        <f t="shared" si="37"/>
        <v>3.2217081265997756</v>
      </c>
      <c r="M212" s="110">
        <f t="shared" si="36"/>
        <v>-11.760912373409578</v>
      </c>
      <c r="N212" s="110">
        <f t="shared" si="38"/>
        <v>2.0997655814732497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520.13222842380605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32.022275287109068</v>
      </c>
      <c r="K213" s="27">
        <f t="shared" si="35"/>
        <v>6.666666666666667</v>
      </c>
      <c r="L213" s="37">
        <f t="shared" si="37"/>
        <v>3.2168123394813541</v>
      </c>
      <c r="M213" s="110">
        <f t="shared" si="36"/>
        <v>-11.760912373409578</v>
      </c>
      <c r="N213" s="110">
        <f t="shared" si="38"/>
        <v>2.0973998564680834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520.61967765213421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32.030411578738786</v>
      </c>
      <c r="K214" s="27">
        <f t="shared" si="35"/>
        <v>6.666666666666667</v>
      </c>
      <c r="L214" s="37">
        <f t="shared" si="37"/>
        <v>3.2086760478516361</v>
      </c>
      <c r="M214" s="110">
        <f t="shared" si="36"/>
        <v>-11.760912373409578</v>
      </c>
      <c r="N214" s="110">
        <f t="shared" si="38"/>
        <v>2.093474160352669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521.29995535383955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32.041753754646969</v>
      </c>
      <c r="K215" s="27">
        <f t="shared" si="35"/>
        <v>6.666666666666667</v>
      </c>
      <c r="L215" s="37">
        <f t="shared" si="37"/>
        <v>3.197333871943453</v>
      </c>
      <c r="M215" s="110">
        <f t="shared" si="36"/>
        <v>-11.760912373409578</v>
      </c>
      <c r="N215" s="110">
        <f t="shared" si="38"/>
        <v>2.0880139083517135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522.17095065983153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32.056254151000232</v>
      </c>
      <c r="K216" s="27">
        <f t="shared" si="35"/>
        <v>6.666666666666667</v>
      </c>
      <c r="L216" s="37">
        <f t="shared" si="37"/>
        <v>3.1828334755901899</v>
      </c>
      <c r="M216" s="110">
        <f t="shared" si="36"/>
        <v>-11.760912373409578</v>
      </c>
      <c r="N216" s="110">
        <f t="shared" si="38"/>
        <v>2.0810539902187615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523.23000560207572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32.073852829173966</v>
      </c>
      <c r="K217" s="27">
        <f t="shared" si="35"/>
        <v>6.666666666666667</v>
      </c>
      <c r="L217" s="37">
        <f t="shared" si="37"/>
        <v>3.1652347974164563</v>
      </c>
      <c r="M217" s="110">
        <f t="shared" si="36"/>
        <v>-11.760912373409578</v>
      </c>
      <c r="N217" s="110">
        <f t="shared" si="38"/>
        <v>2.0726381118741144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524.47395437136561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32.094478515847754</v>
      </c>
      <c r="K218" s="27">
        <f t="shared" si="35"/>
        <v>6.666666666666667</v>
      </c>
      <c r="L218" s="37">
        <f t="shared" si="37"/>
        <v>3.1446091107426675</v>
      </c>
      <c r="M218" s="110">
        <f t="shared" si="36"/>
        <v>-11.760912373409578</v>
      </c>
      <c r="N218" s="110">
        <f t="shared" si="38"/>
        <v>2.0628179938297961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525.89916846202368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32.118049682379052</v>
      </c>
      <c r="K219" s="27">
        <f t="shared" si="35"/>
        <v>6.666666666666667</v>
      </c>
      <c r="L219" s="37">
        <f t="shared" si="37"/>
        <v>3.1210379442113698</v>
      </c>
      <c r="M219" s="110">
        <f t="shared" si="36"/>
        <v>-11.760912373409578</v>
      </c>
      <c r="N219" s="110">
        <f t="shared" si="38"/>
        <v>2.0516524559137661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527.50160627817957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32.14447572855812</v>
      </c>
      <c r="K220" s="27">
        <f t="shared" si="35"/>
        <v>6.666666666666667</v>
      </c>
      <c r="L220" s="37">
        <f t="shared" si="37"/>
        <v>3.0946118980323014</v>
      </c>
      <c r="M220" s="110">
        <f t="shared" si="36"/>
        <v>-11.760912373409578</v>
      </c>
      <c r="N220" s="110">
        <f t="shared" si="38"/>
        <v>2.0392064202709239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529.27686573239544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32.173658234847636</v>
      </c>
      <c r="K221" s="27">
        <f t="shared" si="35"/>
        <v>6.666666666666667</v>
      </c>
      <c r="L221" s="37">
        <f t="shared" si="37"/>
        <v>3.0654293917427857</v>
      </c>
      <c r="M221" s="110">
        <f t="shared" si="36"/>
        <v>-11.760912373409578</v>
      </c>
      <c r="N221" s="110">
        <f t="shared" si="38"/>
        <v>2.0255498652734714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531.22023839496296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32.205492247975705</v>
      </c>
      <c r="K222" s="27">
        <f t="shared" si="35"/>
        <v>6.666666666666667</v>
      </c>
      <c r="L222" s="37">
        <f t="shared" si="37"/>
        <v>3.0335953786147165</v>
      </c>
      <c r="M222" s="110">
        <f t="shared" si="36"/>
        <v>-11.760912373409578</v>
      </c>
      <c r="N222" s="110">
        <f t="shared" si="38"/>
        <v>2.010756761953187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533.32676384160379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32.239867567041031</v>
      </c>
      <c r="K223" s="27">
        <f t="shared" si="35"/>
        <v>6.666666666666667</v>
      </c>
      <c r="L223" s="37">
        <f t="shared" ref="L223:L254" si="40">F223-J223+M223</f>
        <v>2.9992200595493905</v>
      </c>
      <c r="M223" s="110">
        <f t="shared" si="36"/>
        <v>-11.760912373409578</v>
      </c>
      <c r="N223" s="110">
        <f t="shared" ref="N223:N254" si="41">10^(L223/10)</f>
        <v>1.9949040221224044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535.59128298572114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32.276670000779745</v>
      </c>
      <c r="K224" s="27">
        <f t="shared" ref="K224:K268" si="44">4/60*100</f>
        <v>6.666666666666667</v>
      </c>
      <c r="L224" s="37">
        <f t="shared" si="40"/>
        <v>2.9624176258106765</v>
      </c>
      <c r="M224" s="110">
        <f t="shared" ref="M224:M268" si="45">10*LOG(6.666667/100)</f>
        <v>-11.760912373409578</v>
      </c>
      <c r="N224" s="110">
        <f t="shared" si="41"/>
        <v>1.9780704838063301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538.00848935427678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32.31578257097199</v>
      </c>
      <c r="K225" s="27">
        <f t="shared" si="44"/>
        <v>6.666666666666667</v>
      </c>
      <c r="L225" s="37">
        <f t="shared" si="40"/>
        <v>2.9233050556184317</v>
      </c>
      <c r="M225" s="110">
        <f t="shared" si="45"/>
        <v>-11.760912373409578</v>
      </c>
      <c r="N225" s="110">
        <f t="shared" si="41"/>
        <v>1.9603359553287598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540.57297745916287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32.357086641767822</v>
      </c>
      <c r="K226" s="27">
        <f t="shared" si="44"/>
        <v>6.666666666666667</v>
      </c>
      <c r="L226" s="37">
        <f t="shared" si="40"/>
        <v>2.8820009848226</v>
      </c>
      <c r="M226" s="110">
        <f t="shared" si="45"/>
        <v>-11.760912373409578</v>
      </c>
      <c r="N226" s="110">
        <f t="shared" si="41"/>
        <v>1.9417803347351537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543.27928761511384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32.400462959649857</v>
      </c>
      <c r="K227" s="27">
        <f t="shared" si="44"/>
        <v>6.666666666666667</v>
      </c>
      <c r="L227" s="37">
        <f t="shared" si="40"/>
        <v>2.8386246669405644</v>
      </c>
      <c r="M227" s="110">
        <f t="shared" si="45"/>
        <v>-11.760912373409578</v>
      </c>
      <c r="N227" s="110">
        <f t="shared" si="41"/>
        <v>1.9224828165268508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546.12194674926445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32.445792593541221</v>
      </c>
      <c r="K228" s="27">
        <f t="shared" si="44"/>
        <v>6.666666666666667</v>
      </c>
      <c r="L228" s="37">
        <f t="shared" si="40"/>
        <v>2.7932950330492012</v>
      </c>
      <c r="M228" s="110">
        <f t="shared" si="45"/>
        <v>-11.760912373409578</v>
      </c>
      <c r="N228" s="110">
        <f t="shared" si="41"/>
        <v>1.9025211931873247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549.09550492746166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32.492957768990316</v>
      </c>
      <c r="K229" s="27">
        <f t="shared" si="44"/>
        <v>6.666666666666667</v>
      </c>
      <c r="L229" s="37">
        <f t="shared" si="40"/>
        <v>2.7461298576001063</v>
      </c>
      <c r="M229" s="110">
        <f t="shared" si="45"/>
        <v>-11.760912373409578</v>
      </c>
      <c r="N229" s="110">
        <f t="shared" si="41"/>
        <v>1.8819712549098546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552.19456748210325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32.541842594266598</v>
      </c>
      <c r="K230" s="27">
        <f t="shared" si="44"/>
        <v>6.666666666666667</v>
      </c>
      <c r="L230" s="37">
        <f t="shared" si="40"/>
        <v>2.6972450323238242</v>
      </c>
      <c r="M230" s="110">
        <f t="shared" si="45"/>
        <v>-11.760912373409578</v>
      </c>
      <c r="N230" s="110">
        <f t="shared" si="41"/>
        <v>1.8609062874205435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555.41382276188392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32.592333679495042</v>
      </c>
      <c r="K231" s="27">
        <f t="shared" si="44"/>
        <v>6.666666666666667</v>
      </c>
      <c r="L231" s="37">
        <f t="shared" si="40"/>
        <v>2.6467539470953803</v>
      </c>
      <c r="M231" s="110">
        <f t="shared" si="45"/>
        <v>-11.760912373409578</v>
      </c>
      <c r="N231" s="110">
        <f t="shared" si="41"/>
        <v>1.8393966649023397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558.74806563390371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32.644320652608329</v>
      </c>
      <c r="K232" s="27">
        <f t="shared" si="44"/>
        <v>6.666666666666667</v>
      </c>
      <c r="L232" s="37">
        <f t="shared" si="40"/>
        <v>2.5947669739820931</v>
      </c>
      <c r="M232" s="110">
        <f t="shared" si="45"/>
        <v>-11.760912373409578</v>
      </c>
      <c r="N232" s="110">
        <f t="shared" si="41"/>
        <v>1.8175095327814319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562.1922169534389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32.697696577916119</v>
      </c>
      <c r="K233" s="27">
        <f t="shared" si="44"/>
        <v>6.666666666666667</v>
      </c>
      <c r="L233" s="37">
        <f t="shared" si="40"/>
        <v>2.5413910486743028</v>
      </c>
      <c r="M233" s="110">
        <f t="shared" si="45"/>
        <v>-11.760912373409578</v>
      </c>
      <c r="N233" s="110">
        <f t="shared" si="41"/>
        <v>1.7953085735114369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565.74133927794833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32.752358284525201</v>
      </c>
      <c r="K234" s="27">
        <f t="shared" si="44"/>
        <v>6.666666666666667</v>
      </c>
      <c r="L234" s="37">
        <f t="shared" si="40"/>
        <v>2.486729342065221</v>
      </c>
      <c r="M234" s="110">
        <f t="shared" si="45"/>
        <v>-11.760912373409578</v>
      </c>
      <c r="N234" s="110">
        <f t="shared" si="41"/>
        <v>1.7728538474269429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569.39064914211201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32.808206612757971</v>
      </c>
      <c r="K235" s="27">
        <f t="shared" si="44"/>
        <v>6.666666666666667</v>
      </c>
      <c r="L235" s="37">
        <f t="shared" si="40"/>
        <v>2.430881013832451</v>
      </c>
      <c r="M235" s="110">
        <f t="shared" si="45"/>
        <v>-11.760912373409578</v>
      </c>
      <c r="N235" s="110">
        <f t="shared" si="41"/>
        <v>1.7502017001620684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573.13552623289456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32.865146587187262</v>
      </c>
      <c r="K236" s="27">
        <f t="shared" si="44"/>
        <v>6.666666666666667</v>
      </c>
      <c r="L236" s="37">
        <f t="shared" si="40"/>
        <v>2.3739410394031601</v>
      </c>
      <c r="M236" s="110">
        <f t="shared" si="45"/>
        <v>-11.760912373409578</v>
      </c>
      <c r="N236" s="110">
        <f t="shared" si="41"/>
        <v>1.7274047279583156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576.97151981098193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32.923087525014104</v>
      </c>
      <c r="K237" s="27">
        <f t="shared" si="44"/>
        <v>6.666666666666667</v>
      </c>
      <c r="L237" s="37">
        <f t="shared" si="40"/>
        <v>2.3160001015763179</v>
      </c>
      <c r="M237" s="110">
        <f t="shared" si="45"/>
        <v>-11.760912373409578</v>
      </c>
      <c r="N237" s="110">
        <f t="shared" si="41"/>
        <v>1.7045117923349786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580.89435272057358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32.981943088339719</v>
      </c>
      <c r="K238" s="27">
        <f t="shared" si="44"/>
        <v>6.666666666666667</v>
      </c>
      <c r="L238" s="37">
        <f t="shared" si="40"/>
        <v>2.2571445382507029</v>
      </c>
      <c r="M238" s="110">
        <f t="shared" si="45"/>
        <v>-11.760912373409578</v>
      </c>
      <c r="N238" s="110">
        <f t="shared" si="41"/>
        <v>1.6815680759852363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584.89992331630719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33.041631288497193</v>
      </c>
      <c r="K239" s="27">
        <f t="shared" si="44"/>
        <v>6.666666666666667</v>
      </c>
      <c r="L239" s="37">
        <f t="shared" si="40"/>
        <v>2.1974563380932288</v>
      </c>
      <c r="M239" s="110">
        <f t="shared" si="45"/>
        <v>-11.760912373409578</v>
      </c>
      <c r="N239" s="110">
        <f t="shared" si="41"/>
        <v>1.6586151723200693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588.98430561660098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33.102074450074213</v>
      </c>
      <c r="K240" s="27">
        <f t="shared" si="44"/>
        <v>6.666666666666667</v>
      </c>
      <c r="L240" s="37">
        <f t="shared" si="40"/>
        <v>2.1370131765162093</v>
      </c>
      <c r="M240" s="110">
        <f t="shared" si="45"/>
        <v>-11.760912373409578</v>
      </c>
      <c r="N240" s="110">
        <f t="shared" si="41"/>
        <v>1.6356912017495144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593.14374796908692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33.163199141630685</v>
      </c>
      <c r="K241" s="27">
        <f t="shared" si="44"/>
        <v>6.666666666666667</v>
      </c>
      <c r="L241" s="37">
        <f t="shared" si="40"/>
        <v>2.0758884849597372</v>
      </c>
      <c r="M241" s="110">
        <f t="shared" si="45"/>
        <v>-11.760912373409578</v>
      </c>
      <c r="N241" s="110">
        <f t="shared" si="41"/>
        <v>1.6128309485156658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597.3746704878688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33.224936079437782</v>
      </c>
      <c r="K242" s="27">
        <f t="shared" si="44"/>
        <v>6.666666666666667</v>
      </c>
      <c r="L242" s="37">
        <f t="shared" si="40"/>
        <v>2.0141515471526397</v>
      </c>
      <c r="M242" s="110">
        <f t="shared" si="45"/>
        <v>-11.760912373409578</v>
      </c>
      <c r="N242" s="110">
        <f t="shared" si="41"/>
        <v>1.5900660126344204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601.67366149546285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33.287220009871525</v>
      </c>
      <c r="K243" s="27">
        <f t="shared" si="44"/>
        <v>6.666666666666667</v>
      </c>
      <c r="L243" s="37">
        <f t="shared" si="40"/>
        <v>1.9518676167188964</v>
      </c>
      <c r="M243" s="110">
        <f t="shared" si="45"/>
        <v>-11.760912373409578</v>
      </c>
      <c r="N243" s="110">
        <f t="shared" si="41"/>
        <v>1.5674249722333595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606.03747317556804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33.349989575411868</v>
      </c>
      <c r="K244" s="27">
        <f t="shared" si="44"/>
        <v>6.666666666666667</v>
      </c>
      <c r="L244" s="37">
        <f t="shared" si="40"/>
        <v>1.8890980511785536</v>
      </c>
      <c r="M244" s="110">
        <f t="shared" si="45"/>
        <v>-11.760912373409578</v>
      </c>
      <c r="N244" s="110">
        <f t="shared" si="41"/>
        <v>1.5449335522691323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610.46301661703274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33.413187168544695</v>
      </c>
      <c r="K245" s="27">
        <f t="shared" si="44"/>
        <v>6.666666666666667</v>
      </c>
      <c r="L245" s="37">
        <f t="shared" si="40"/>
        <v>1.8259004580457265</v>
      </c>
      <c r="M245" s="110">
        <f t="shared" si="45"/>
        <v>-11.760912373409578</v>
      </c>
      <c r="N245" s="110">
        <f t="shared" si="41"/>
        <v>1.522614796255211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614.94735640508679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33.476758777252876</v>
      </c>
      <c r="K246" s="27">
        <f t="shared" si="44"/>
        <v>6.666666666666667</v>
      </c>
      <c r="L246" s="37">
        <f t="shared" si="40"/>
        <v>1.7623288493375462</v>
      </c>
      <c r="M246" s="110">
        <f t="shared" si="45"/>
        <v>-11.760912373409578</v>
      </c>
      <c r="N246" s="110">
        <f t="shared" si="41"/>
        <v>1.5004892382207857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619.48770489343951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33.540653825220751</v>
      </c>
      <c r="K247" s="27">
        <f t="shared" si="44"/>
        <v>6.666666666666667</v>
      </c>
      <c r="L247" s="37">
        <f t="shared" si="40"/>
        <v>1.6984338013696707</v>
      </c>
      <c r="M247" s="110">
        <f t="shared" si="45"/>
        <v>-11.760912373409578</v>
      </c>
      <c r="N247" s="110">
        <f t="shared" si="41"/>
        <v>1.478575072649809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624.08141627037753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33.60482500936827</v>
      </c>
      <c r="K248" s="27">
        <f t="shared" si="44"/>
        <v>6.666666666666667</v>
      </c>
      <c r="L248" s="37">
        <f t="shared" si="40"/>
        <v>1.6342626172221522</v>
      </c>
      <c r="M248" s="110">
        <f t="shared" si="45"/>
        <v>-11.760912373409578</v>
      </c>
      <c r="N248" s="110">
        <f t="shared" si="41"/>
        <v>1.4568883206149299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628.72598051362809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33.669228136877386</v>
      </c>
      <c r="K249" s="27">
        <f t="shared" si="44"/>
        <v>6.666666666666667</v>
      </c>
      <c r="L249" s="37">
        <f t="shared" si="40"/>
        <v>1.5698594897130356</v>
      </c>
      <c r="M249" s="110">
        <f t="shared" si="45"/>
        <v>-11.760912373409578</v>
      </c>
      <c r="N249" s="110">
        <f t="shared" si="41"/>
        <v>1.4354429907259532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633.41901731242911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33.733821963473297</v>
      </c>
      <c r="K250" s="27">
        <f t="shared" si="44"/>
        <v>6.666666666666667</v>
      </c>
      <c r="L250" s="37">
        <f t="shared" si="40"/>
        <v>1.5052656631171253</v>
      </c>
      <c r="M250" s="110">
        <f t="shared" si="45"/>
        <v>-11.760912373409578</v>
      </c>
      <c r="N250" s="110">
        <f t="shared" si="41"/>
        <v>1.4142512338598408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638.15827002092101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33.798568034373986</v>
      </c>
      <c r="K251" s="27">
        <f t="shared" si="44"/>
        <v>6.666666666666667</v>
      </c>
      <c r="L251" s="37">
        <f t="shared" si="40"/>
        <v>1.440519592216436</v>
      </c>
      <c r="M251" s="110">
        <f t="shared" si="45"/>
        <v>-11.760912373409578</v>
      </c>
      <c r="N251" s="110">
        <f t="shared" si="41"/>
        <v>1.393323490933587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642.94159969450448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33.8634305290201</v>
      </c>
      <c r="K252" s="27">
        <f t="shared" si="44"/>
        <v>6.666666666666667</v>
      </c>
      <c r="L252" s="37">
        <f t="shared" si="40"/>
        <v>1.375657097570322</v>
      </c>
      <c r="M252" s="110">
        <f t="shared" si="45"/>
        <v>-11.760912373409578</v>
      </c>
      <c r="N252" s="110">
        <f t="shared" si="41"/>
        <v>1.3726686332274858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647.76697925005055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33.928376110438904</v>
      </c>
      <c r="K253" s="27">
        <f t="shared" si="44"/>
        <v>6.666666666666667</v>
      </c>
      <c r="L253" s="37">
        <f t="shared" si="40"/>
        <v>1.3107115161515175</v>
      </c>
      <c r="M253" s="110">
        <f t="shared" si="45"/>
        <v>-11.760912373409578</v>
      </c>
      <c r="N253" s="110">
        <f t="shared" si="41"/>
        <v>1.3522940949696953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652.63248778165769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33.993373779877473</v>
      </c>
      <c r="K254" s="27">
        <f t="shared" si="44"/>
        <v>6.666666666666667</v>
      </c>
      <c r="L254" s="37">
        <f t="shared" si="40"/>
        <v>1.2457138467129489</v>
      </c>
      <c r="M254" s="110">
        <f t="shared" si="45"/>
        <v>-11.760912373409578</v>
      </c>
      <c r="N254" s="110">
        <f t="shared" si="41"/>
        <v>1.3322059980585719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657.53630505584852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34.058394737156284</v>
      </c>
      <c r="K255" s="27">
        <f t="shared" si="44"/>
        <v>6.666666666666667</v>
      </c>
      <c r="L255" s="37">
        <f t="shared" ref="L255:L268" si="46">F255-J255+M255</f>
        <v>1.1806928894341375</v>
      </c>
      <c r="M255" s="110">
        <f t="shared" si="45"/>
        <v>-11.760912373409578</v>
      </c>
      <c r="N255" s="110">
        <f t="shared" ref="N255:N268" si="47">10^(L255/10)</f>
        <v>1.3124092689321465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662.47670620353836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34.123412247041273</v>
      </c>
      <c r="K256" s="27">
        <f t="shared" si="44"/>
        <v>6.666666666666667</v>
      </c>
      <c r="L256" s="37">
        <f t="shared" si="46"/>
        <v>1.115675379549149</v>
      </c>
      <c r="M256" s="110">
        <f t="shared" si="45"/>
        <v>-11.760912373409578</v>
      </c>
      <c r="N256" s="110">
        <f t="shared" si="47"/>
        <v>1.2929077476988784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667.45205662063529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34.188401511806582</v>
      </c>
      <c r="K257" s="27">
        <f t="shared" si="44"/>
        <v>6.666666666666667</v>
      </c>
      <c r="L257" s="37">
        <f t="shared" si="46"/>
        <v>1.05068611478384</v>
      </c>
      <c r="M257" s="110">
        <f t="shared" si="45"/>
        <v>-11.760912373409578</v>
      </c>
      <c r="N257" s="110">
        <f t="shared" si="47"/>
        <v>1.2737042897245501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672.46080708460772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34.253339550056978</v>
      </c>
      <c r="K258" s="27">
        <f t="shared" si="44"/>
        <v>6.666666666666667</v>
      </c>
      <c r="L258" s="37">
        <f t="shared" si="46"/>
        <v>0.98574807653344365</v>
      </c>
      <c r="M258" s="110">
        <f t="shared" si="45"/>
        <v>-11.760912373409578</v>
      </c>
      <c r="N258" s="110">
        <f t="shared" si="47"/>
        <v>1.254800859930997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677.50148909064956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34.318205081796513</v>
      </c>
      <c r="K259" s="27">
        <f t="shared" si="44"/>
        <v>6.666666666666667</v>
      </c>
      <c r="L259" s="37">
        <f t="shared" si="46"/>
        <v>0.92088254479390841</v>
      </c>
      <c r="M259" s="110">
        <f t="shared" si="45"/>
        <v>-11.760912373409578</v>
      </c>
      <c r="N259" s="110">
        <f t="shared" si="47"/>
        <v>1.2361986201061821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682.57271040806972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34.382978419663878</v>
      </c>
      <c r="K260" s="27">
        <f t="shared" si="44"/>
        <v>6.666666666666667</v>
      </c>
      <c r="L260" s="37">
        <f t="shared" si="46"/>
        <v>0.85610920692654346</v>
      </c>
      <c r="M260" s="110">
        <f t="shared" si="45"/>
        <v>-11.760912373409578</v>
      </c>
      <c r="N260" s="110">
        <f t="shared" si="47"/>
        <v>1.21789800955535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687.67315085513428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34.447641366203896</v>
      </c>
      <c r="K261" s="27">
        <f t="shared" si="44"/>
        <v>6.666666666666667</v>
      </c>
      <c r="L261" s="37">
        <f t="shared" si="46"/>
        <v>0.79144626038652532</v>
      </c>
      <c r="M261" s="110">
        <f t="shared" si="45"/>
        <v>-11.760912373409578</v>
      </c>
      <c r="N261" s="110">
        <f t="shared" si="47"/>
        <v>1.1998988194417493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692.80155828869169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34.512177117005059</v>
      </c>
      <c r="K262" s="27">
        <f t="shared" si="44"/>
        <v>6.666666666666667</v>
      </c>
      <c r="L262" s="37">
        <f t="shared" si="46"/>
        <v>0.72691050958536252</v>
      </c>
      <c r="M262" s="110">
        <f t="shared" si="45"/>
        <v>-11.760912373409578</v>
      </c>
      <c r="N262" s="110">
        <f t="shared" si="47"/>
        <v>1.1822002611752751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697.95674480344496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34.576570169504144</v>
      </c>
      <c r="K263" s="27">
        <f t="shared" si="44"/>
        <v>6.666666666666667</v>
      </c>
      <c r="L263" s="37">
        <f t="shared" si="46"/>
        <v>0.66251745708627752</v>
      </c>
      <c r="M263" s="110">
        <f t="shared" si="45"/>
        <v>-11.760912373409578</v>
      </c>
      <c r="N263" s="110">
        <f t="shared" si="47"/>
        <v>1.1648010292098538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703.13758313463222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34.640806237238202</v>
      </c>
      <c r="K264" s="27">
        <f t="shared" si="44"/>
        <v>6.666666666666667</v>
      </c>
      <c r="L264" s="37">
        <f t="shared" si="46"/>
        <v>0.59828138935221986</v>
      </c>
      <c r="M264" s="110">
        <f t="shared" si="45"/>
        <v>-11.760912373409578</v>
      </c>
      <c r="N264" s="110">
        <f t="shared" si="47"/>
        <v>1.147699358607269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708.34300325705613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34.704872169310242</v>
      </c>
      <c r="K265" s="27">
        <f t="shared" si="44"/>
        <v>6.666666666666667</v>
      </c>
      <c r="L265" s="37">
        <f t="shared" si="46"/>
        <v>0.53421545728017961</v>
      </c>
      <c r="M265" s="110">
        <f t="shared" si="45"/>
        <v>-11.760912373409578</v>
      </c>
      <c r="N265" s="110">
        <f t="shared" si="47"/>
        <v>1.1308930777176998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713.57198917284495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34.76875587482693</v>
      </c>
      <c r="K266" s="27">
        <f t="shared" si="44"/>
        <v>6.666666666666667</v>
      </c>
      <c r="L266" s="37">
        <f t="shared" si="46"/>
        <v>0.47033175176349218</v>
      </c>
      <c r="M266" s="110">
        <f t="shared" si="45"/>
        <v>-11.760912373409578</v>
      </c>
      <c r="N266" s="110">
        <f t="shared" si="47"/>
        <v>1.114379656316425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718.82357587996034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34.832446252062716</v>
      </c>
      <c r="K267" s="27">
        <f t="shared" si="44"/>
        <v>6.666666666666667</v>
      </c>
      <c r="L267" s="37">
        <f t="shared" si="46"/>
        <v>0.40664137452770532</v>
      </c>
      <c r="M267" s="110">
        <f t="shared" si="45"/>
        <v>-11.760912373409578</v>
      </c>
      <c r="N267" s="110">
        <f t="shared" si="47"/>
        <v>1.0981562495230892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724.09684651326484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34.895933122104893</v>
      </c>
      <c r="K268" s="40">
        <f t="shared" si="44"/>
        <v>6.666666666666667</v>
      </c>
      <c r="L268" s="41">
        <f t="shared" si="46"/>
        <v>0.34315450448552909</v>
      </c>
      <c r="M268" s="110">
        <f t="shared" si="45"/>
        <v>-11.760912373409578</v>
      </c>
      <c r="N268" s="110">
        <f t="shared" si="47"/>
        <v>1.0822197378151246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25.665378501979077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75C9-D8BC-4618-B93D-61038A1A5B79}">
  <sheetPr codeName="Sheet17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159</v>
      </c>
      <c r="B2" s="29" t="s">
        <v>119</v>
      </c>
      <c r="C2" s="29">
        <f>NSAs!B17</f>
        <v>257540.92</v>
      </c>
      <c r="D2" s="30">
        <f>NSAs!C17</f>
        <v>4258326.82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15 (dBA)</v>
      </c>
      <c r="V5" s="143" t="str">
        <f>INDEX(A7:A45,MATCH(W5,H7:H45,0))</f>
        <v>A-15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A-14</v>
      </c>
      <c r="W6" s="146">
        <f>LARGE(H7:H45,2)</f>
        <v>38.761994862624022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5064.4389494196685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51.790626803729381</v>
      </c>
      <c r="H7" s="36">
        <f>C7-G7</f>
        <v>17.219673152910431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52.719018395313221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4365.4271688461167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50.500534940193695</v>
      </c>
      <c r="H8" s="37">
        <f t="shared" ref="H8:H44" si="2">C8-G8</f>
        <v>18.509765016446117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70.953937590412323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2943.6836255617118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47.077822641460983</v>
      </c>
      <c r="H9" s="37">
        <f t="shared" si="2"/>
        <v>21.932477315178829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156.04423610621703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2042.1258960455984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43.901650252299802</v>
      </c>
      <c r="H10" s="37">
        <f t="shared" si="2"/>
        <v>25.10864970434001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324.23879030244302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1666.3506064751864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42.135327677761708</v>
      </c>
      <c r="H11" s="37">
        <f t="shared" si="2"/>
        <v>26.874972278878104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486.96441685028401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1225.0329133538044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39.462955143740245</v>
      </c>
      <c r="H12" s="37">
        <f t="shared" si="2"/>
        <v>29.547344812899567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901.02010402592191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3033.5198707937761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47.33893688191138</v>
      </c>
      <c r="H13" s="37">
        <f t="shared" si="2"/>
        <v>21.671363074728433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146.93873865496772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2735.8529022775642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46.441854862083417</v>
      </c>
      <c r="H14" s="37">
        <f t="shared" si="2"/>
        <v>22.568445094556395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180.65272188929629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2067.8213149351077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44.010260153714086</v>
      </c>
      <c r="H15" s="37">
        <f t="shared" si="2"/>
        <v>25.000039802925727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316.23066424568691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1720.0777714976102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42.410961670344967</v>
      </c>
      <c r="H16" s="37">
        <f t="shared" si="2"/>
        <v>26.599338286294845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457.01855058168519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1360.4336219383365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40.373547132103624</v>
      </c>
      <c r="H17" s="37">
        <f t="shared" si="2"/>
        <v>28.636752824536188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730.59262257874877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1090.9769015431225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38.456311113718137</v>
      </c>
      <c r="H18" s="37">
        <f t="shared" si="2"/>
        <v>30.553988842921676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1136.0537622911579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767.77931581953214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35.404728158585748</v>
      </c>
      <c r="H19" s="37">
        <f t="shared" si="2"/>
        <v>33.605571798054065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2293.8086165465556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424.04822992209199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30.248305094015794</v>
      </c>
      <c r="H20" s="37">
        <f t="shared" si="2"/>
        <v>38.761994862624022</v>
      </c>
      <c r="O20" s="147" t="s">
        <v>18</v>
      </c>
      <c r="P20" s="10" t="s">
        <v>18</v>
      </c>
      <c r="Q20" s="7">
        <v>257255.74</v>
      </c>
      <c r="R20" s="8">
        <v>4258012.99</v>
      </c>
      <c r="U20">
        <f t="shared" si="0"/>
        <v>7519.6821934308364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300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27.242425094393248</v>
      </c>
      <c r="H21" s="37">
        <f t="shared" si="2"/>
        <v>41.767874862246565</v>
      </c>
      <c r="O21" s="147" t="s">
        <v>19</v>
      </c>
      <c r="P21" s="10" t="s">
        <v>19</v>
      </c>
      <c r="Q21" s="7">
        <v>257534.47</v>
      </c>
      <c r="R21" s="8">
        <v>4258073.37</v>
      </c>
      <c r="U21">
        <f t="shared" si="0"/>
        <v>15024.066119821837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2999.6237300202602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47.241335612895917</v>
      </c>
      <c r="H22" s="37">
        <f t="shared" si="2"/>
        <v>21.768964343743896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150.27835565674641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2563.337105669119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45.876114484236759</v>
      </c>
      <c r="H23" s="37">
        <f t="shared" si="2"/>
        <v>23.134185472403054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205.78728963534383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2227.1532638103345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44.655002089551878</v>
      </c>
      <c r="H24" s="37">
        <f t="shared" si="2"/>
        <v>24.355297867087934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272.60247008237195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1854.0472098901002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43.062415769133153</v>
      </c>
      <c r="H25" s="37">
        <f t="shared" si="2"/>
        <v>25.947884187506659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393.35839091905007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1565.4912898514394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41.593013112262398</v>
      </c>
      <c r="H26" s="37">
        <f t="shared" si="2"/>
        <v>27.417286844377415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551.73264921603641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1299.3685483729794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39.974647006423325</v>
      </c>
      <c r="H27" s="37">
        <f t="shared" si="2"/>
        <v>29.035652950216488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800.87602903895993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1078.0699328431037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38.352938676434931</v>
      </c>
      <c r="H28" s="37">
        <f t="shared" si="2"/>
        <v>30.657361280204881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1163.4189356020063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919.98598565406178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36.975624233879252</v>
      </c>
      <c r="H29" s="37">
        <f t="shared" si="2"/>
        <v>32.034675722760561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1597.5982357889759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865.88066527713261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36.449160843053491</v>
      </c>
      <c r="H30" s="37">
        <f t="shared" si="2"/>
        <v>32.561139113586322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1803.4907174839248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2577.816902148219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45.925041338620481</v>
      </c>
      <c r="H31" s="37">
        <f t="shared" si="2"/>
        <v>23.085258618019331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203.48193637002544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2213.7137083420384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44.602429088516104</v>
      </c>
      <c r="H32" s="37">
        <f t="shared" si="2"/>
        <v>24.407870868123709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275.92248125981797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1817.5986019198601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42.889959599514583</v>
      </c>
      <c r="H33" s="37">
        <f t="shared" si="2"/>
        <v>26.12034035712523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409.29273479562619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1283.5112687468331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39.867993719332482</v>
      </c>
      <c r="H34" s="37">
        <f t="shared" si="2"/>
        <v>29.142306237307331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820.7872919249935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1234.8795103978241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39.532491694065286</v>
      </c>
      <c r="H35" s="37">
        <f t="shared" si="2"/>
        <v>29.477808262574527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886.70840734630974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1625.3968373295006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41.919188207491132</v>
      </c>
      <c r="H36" s="37">
        <f t="shared" si="2"/>
        <v>27.091111749148681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511.81283758762032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2183.7373474161946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44.484008033882745</v>
      </c>
      <c r="H37" s="37">
        <f t="shared" si="2"/>
        <v>24.526291922757068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283.54970009386972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1602.4181746659162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41.795517241840642</v>
      </c>
      <c r="H38" s="37">
        <f t="shared" si="2"/>
        <v>27.214782714799171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526.59686766331504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1251.1196856023539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39.645977150069328</v>
      </c>
      <c r="H39" s="37">
        <f t="shared" si="2"/>
        <v>29.364322806570485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863.83795231933618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4781.5025622182557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51.291287856671019</v>
      </c>
      <c r="H40" s="37">
        <f t="shared" si="2"/>
        <v>14.708712143328981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29.571354277060983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3251.7150399444113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47.9422495945158</v>
      </c>
      <c r="H41" s="37">
        <f t="shared" si="2"/>
        <v>18.0577504054842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63.940354614513353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2846.7452777689568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46.78697217814485</v>
      </c>
      <c r="H42" s="37">
        <f t="shared" si="2"/>
        <v>19.21302782185515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83.42626145818214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2394.1911228012855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45.283176323787814</v>
      </c>
      <c r="H43" s="37">
        <f t="shared" si="2"/>
        <v>20.716823676212186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117.94576935675828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1233.4876889538416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39.522696385860954</v>
      </c>
      <c r="H44" s="37">
        <f t="shared" si="2"/>
        <v>14.477303614139046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28.036923807824881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46.260329375569853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46.260329375569853</v>
      </c>
      <c r="D51" s="77">
        <f>10*LOG10(SUM(U7:U44))</f>
        <v>46.216024546115108</v>
      </c>
      <c r="E51" s="77">
        <f>P85</f>
        <v>46.243767985546562</v>
      </c>
      <c r="F51" s="78">
        <f>S85</f>
        <v>52.632162120483002</v>
      </c>
    </row>
    <row r="52" spans="1:19" ht="14.45" customHeight="1" thickBot="1" x14ac:dyDescent="0.3">
      <c r="B52" s="72" t="s">
        <v>141</v>
      </c>
      <c r="C52" s="79">
        <f>10*LOG10(10^(C50/10)+10^(C51/10))</f>
        <v>47.182530578709589</v>
      </c>
      <c r="D52" s="79">
        <f>10*LOG10(10^(D50/10)+10^(D51/10))</f>
        <v>46.469222648329733</v>
      </c>
      <c r="E52" s="79">
        <f>J85</f>
        <v>46.92856950957222</v>
      </c>
      <c r="F52" s="80">
        <f>M85</f>
        <v>52.988361849150543</v>
      </c>
    </row>
    <row r="53" spans="1:19" ht="16.149999999999999" customHeight="1" thickBot="1" x14ac:dyDescent="0.3">
      <c r="B53" s="74" t="s">
        <v>145</v>
      </c>
      <c r="C53" s="81">
        <f>C52-C50</f>
        <v>7.1825305787095886</v>
      </c>
      <c r="D53" s="81">
        <f>D52-D50</f>
        <v>12.469222648329733</v>
      </c>
      <c r="E53" s="81">
        <f>E52-E50</f>
        <v>8.3600984396008471</v>
      </c>
      <c r="F53" s="82">
        <f>F52-F50</f>
        <v>11.037789919337719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15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46.469222648329733</v>
      </c>
      <c r="J61" s="62">
        <f>10^(I61/10)</f>
        <v>44352.924871119671</v>
      </c>
      <c r="K61" s="63"/>
      <c r="L61" s="152">
        <f>I61+10</f>
        <v>56.469222648329733</v>
      </c>
      <c r="M61" s="62">
        <f>10^(L61/10)</f>
        <v>443529.24871119717</v>
      </c>
      <c r="N61" s="62"/>
      <c r="O61" s="62">
        <f>D51</f>
        <v>46.216024546115108</v>
      </c>
      <c r="P61" s="62">
        <f>10^(O61/10)</f>
        <v>41841.038439610078</v>
      </c>
      <c r="Q61" s="62"/>
      <c r="R61" s="62">
        <f>O61+10</f>
        <v>56.216024546115108</v>
      </c>
      <c r="S61" s="63">
        <f>10^(R61/10)</f>
        <v>418410.38439610123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46.469222648329733</v>
      </c>
      <c r="J62" s="26">
        <f t="shared" ref="J62:J84" si="9">10^(I62/10)</f>
        <v>44352.924871119671</v>
      </c>
      <c r="K62" s="64"/>
      <c r="L62" s="155">
        <f t="shared" ref="L62:L67" si="10">I62+10</f>
        <v>56.469222648329733</v>
      </c>
      <c r="M62" s="26">
        <f t="shared" ref="M62:M84" si="11">10^(L62/10)</f>
        <v>443529.24871119717</v>
      </c>
      <c r="N62" s="26"/>
      <c r="O62" s="26">
        <f>O61</f>
        <v>46.216024546115108</v>
      </c>
      <c r="P62" s="26">
        <f t="shared" ref="P62:P84" si="12">10^(O62/10)</f>
        <v>41841.038439610078</v>
      </c>
      <c r="Q62" s="26"/>
      <c r="R62" s="26">
        <f t="shared" ref="R62:R67" si="13">O62+10</f>
        <v>56.216024546115108</v>
      </c>
      <c r="S62" s="64">
        <f t="shared" ref="S62:S84" si="14">10^(R62/10)</f>
        <v>418410.38439610123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46.469222648329733</v>
      </c>
      <c r="J63" s="26">
        <f t="shared" si="9"/>
        <v>44352.924871119671</v>
      </c>
      <c r="K63" s="64"/>
      <c r="L63" s="155">
        <f t="shared" si="10"/>
        <v>56.469222648329733</v>
      </c>
      <c r="M63" s="26">
        <f t="shared" si="11"/>
        <v>443529.24871119717</v>
      </c>
      <c r="N63" s="26"/>
      <c r="O63" s="26">
        <f t="shared" ref="O63:O84" si="16">O62</f>
        <v>46.216024546115108</v>
      </c>
      <c r="P63" s="26">
        <f t="shared" si="12"/>
        <v>41841.038439610078</v>
      </c>
      <c r="Q63" s="26"/>
      <c r="R63" s="26">
        <f t="shared" si="13"/>
        <v>56.216024546115108</v>
      </c>
      <c r="S63" s="64">
        <f t="shared" si="14"/>
        <v>418410.38439610123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46.469222648329733</v>
      </c>
      <c r="J64" s="26">
        <f t="shared" si="9"/>
        <v>44352.924871119671</v>
      </c>
      <c r="K64" s="64"/>
      <c r="L64" s="155">
        <f t="shared" si="10"/>
        <v>56.469222648329733</v>
      </c>
      <c r="M64" s="26">
        <f t="shared" si="11"/>
        <v>443529.24871119717</v>
      </c>
      <c r="N64" s="26"/>
      <c r="O64" s="26">
        <f t="shared" si="16"/>
        <v>46.216024546115108</v>
      </c>
      <c r="P64" s="26">
        <f t="shared" si="12"/>
        <v>41841.038439610078</v>
      </c>
      <c r="Q64" s="26"/>
      <c r="R64" s="26">
        <f t="shared" si="13"/>
        <v>56.216024546115108</v>
      </c>
      <c r="S64" s="64">
        <f t="shared" si="14"/>
        <v>418410.38439610123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46.469222648329733</v>
      </c>
      <c r="J65" s="26">
        <f t="shared" si="9"/>
        <v>44352.924871119671</v>
      </c>
      <c r="K65" s="64"/>
      <c r="L65" s="155">
        <f t="shared" si="10"/>
        <v>56.469222648329733</v>
      </c>
      <c r="M65" s="26">
        <f t="shared" si="11"/>
        <v>443529.24871119717</v>
      </c>
      <c r="N65" s="26"/>
      <c r="O65" s="26">
        <f t="shared" si="16"/>
        <v>46.216024546115108</v>
      </c>
      <c r="P65" s="26">
        <f t="shared" si="12"/>
        <v>41841.038439610078</v>
      </c>
      <c r="Q65" s="26"/>
      <c r="R65" s="26">
        <f t="shared" si="13"/>
        <v>56.216024546115108</v>
      </c>
      <c r="S65" s="64">
        <f t="shared" si="14"/>
        <v>418410.38439610123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46.469222648329733</v>
      </c>
      <c r="J66" s="26">
        <f t="shared" si="9"/>
        <v>44352.924871119671</v>
      </c>
      <c r="K66" s="64"/>
      <c r="L66" s="155">
        <f t="shared" si="10"/>
        <v>56.469222648329733</v>
      </c>
      <c r="M66" s="26">
        <f t="shared" si="11"/>
        <v>443529.24871119717</v>
      </c>
      <c r="N66" s="26"/>
      <c r="O66" s="26">
        <f t="shared" si="16"/>
        <v>46.216024546115108</v>
      </c>
      <c r="P66" s="26">
        <f t="shared" si="12"/>
        <v>41841.038439610078</v>
      </c>
      <c r="Q66" s="26"/>
      <c r="R66" s="26">
        <f t="shared" si="13"/>
        <v>56.216024546115108</v>
      </c>
      <c r="S66" s="64">
        <f t="shared" si="14"/>
        <v>418410.38439610123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46.469222648329733</v>
      </c>
      <c r="J67" s="26">
        <f t="shared" si="9"/>
        <v>44352.924871119671</v>
      </c>
      <c r="K67" s="64"/>
      <c r="L67" s="155">
        <f t="shared" si="10"/>
        <v>56.469222648329733</v>
      </c>
      <c r="M67" s="26">
        <f t="shared" si="11"/>
        <v>443529.24871119717</v>
      </c>
      <c r="N67" s="26"/>
      <c r="O67" s="26">
        <f t="shared" si="16"/>
        <v>46.216024546115108</v>
      </c>
      <c r="P67" s="26">
        <f t="shared" si="12"/>
        <v>41841.038439610078</v>
      </c>
      <c r="Q67" s="26"/>
      <c r="R67" s="26">
        <f t="shared" si="13"/>
        <v>56.216024546115108</v>
      </c>
      <c r="S67" s="64">
        <f t="shared" si="14"/>
        <v>418410.38439610123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47.182530578709589</v>
      </c>
      <c r="J68" s="26">
        <f t="shared" si="9"/>
        <v>52270.067131463897</v>
      </c>
      <c r="K68" s="64"/>
      <c r="L68" s="155">
        <f>I68</f>
        <v>47.182530578709589</v>
      </c>
      <c r="M68" s="26">
        <f t="shared" si="11"/>
        <v>52270.067131463897</v>
      </c>
      <c r="N68" s="26"/>
      <c r="O68" s="26">
        <f>H46</f>
        <v>46.260329375569853</v>
      </c>
      <c r="P68" s="26">
        <f t="shared" si="12"/>
        <v>42270.067131463846</v>
      </c>
      <c r="Q68" s="26"/>
      <c r="R68" s="26">
        <f>O68</f>
        <v>46.260329375569853</v>
      </c>
      <c r="S68" s="64">
        <f t="shared" si="14"/>
        <v>42270.067131463846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47.182530578709589</v>
      </c>
      <c r="J69" s="26">
        <f t="shared" si="9"/>
        <v>52270.067131463897</v>
      </c>
      <c r="K69" s="64"/>
      <c r="L69" s="155">
        <f t="shared" ref="L69:L82" si="19">I69</f>
        <v>47.182530578709589</v>
      </c>
      <c r="M69" s="26">
        <f t="shared" si="11"/>
        <v>52270.067131463897</v>
      </c>
      <c r="N69" s="26"/>
      <c r="O69" s="26">
        <f t="shared" si="16"/>
        <v>46.260329375569853</v>
      </c>
      <c r="P69" s="26">
        <f t="shared" si="12"/>
        <v>42270.067131463846</v>
      </c>
      <c r="Q69" s="26"/>
      <c r="R69" s="26">
        <f t="shared" ref="R69:R82" si="20">O69</f>
        <v>46.260329375569853</v>
      </c>
      <c r="S69" s="64">
        <f t="shared" si="14"/>
        <v>42270.067131463846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47.182530578709589</v>
      </c>
      <c r="J70" s="26">
        <f t="shared" si="9"/>
        <v>52270.067131463897</v>
      </c>
      <c r="K70" s="64"/>
      <c r="L70" s="155">
        <f t="shared" si="19"/>
        <v>47.182530578709589</v>
      </c>
      <c r="M70" s="26">
        <f t="shared" si="11"/>
        <v>52270.067131463897</v>
      </c>
      <c r="N70" s="26"/>
      <c r="O70" s="26">
        <f t="shared" si="16"/>
        <v>46.260329375569853</v>
      </c>
      <c r="P70" s="26">
        <f t="shared" si="12"/>
        <v>42270.067131463846</v>
      </c>
      <c r="Q70" s="26"/>
      <c r="R70" s="26">
        <f t="shared" si="20"/>
        <v>46.260329375569853</v>
      </c>
      <c r="S70" s="64">
        <f t="shared" si="14"/>
        <v>42270.067131463846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47.182530578709589</v>
      </c>
      <c r="J71" s="26">
        <f t="shared" si="9"/>
        <v>52270.067131463897</v>
      </c>
      <c r="K71" s="64"/>
      <c r="L71" s="155">
        <f t="shared" si="19"/>
        <v>47.182530578709589</v>
      </c>
      <c r="M71" s="26">
        <f t="shared" si="11"/>
        <v>52270.067131463897</v>
      </c>
      <c r="N71" s="26"/>
      <c r="O71" s="26">
        <f t="shared" si="16"/>
        <v>46.260329375569853</v>
      </c>
      <c r="P71" s="26">
        <f t="shared" si="12"/>
        <v>42270.067131463846</v>
      </c>
      <c r="Q71" s="26"/>
      <c r="R71" s="26">
        <f t="shared" si="20"/>
        <v>46.260329375569853</v>
      </c>
      <c r="S71" s="64">
        <f t="shared" si="14"/>
        <v>42270.067131463846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47.182530578709589</v>
      </c>
      <c r="J72" s="26">
        <f t="shared" si="9"/>
        <v>52270.067131463897</v>
      </c>
      <c r="K72" s="64"/>
      <c r="L72" s="155">
        <f t="shared" si="19"/>
        <v>47.182530578709589</v>
      </c>
      <c r="M72" s="26">
        <f t="shared" si="11"/>
        <v>52270.067131463897</v>
      </c>
      <c r="N72" s="26"/>
      <c r="O72" s="26">
        <f t="shared" si="16"/>
        <v>46.260329375569853</v>
      </c>
      <c r="P72" s="26">
        <f t="shared" si="12"/>
        <v>42270.067131463846</v>
      </c>
      <c r="Q72" s="26"/>
      <c r="R72" s="26">
        <f t="shared" si="20"/>
        <v>46.260329375569853</v>
      </c>
      <c r="S72" s="64">
        <f t="shared" si="14"/>
        <v>42270.067131463846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47.182530578709589</v>
      </c>
      <c r="J73" s="26">
        <f t="shared" si="9"/>
        <v>52270.067131463897</v>
      </c>
      <c r="K73" s="64"/>
      <c r="L73" s="155">
        <f t="shared" si="19"/>
        <v>47.182530578709589</v>
      </c>
      <c r="M73" s="26">
        <f t="shared" si="11"/>
        <v>52270.067131463897</v>
      </c>
      <c r="N73" s="26"/>
      <c r="O73" s="26">
        <f t="shared" si="16"/>
        <v>46.260329375569853</v>
      </c>
      <c r="P73" s="26">
        <f t="shared" si="12"/>
        <v>42270.067131463846</v>
      </c>
      <c r="Q73" s="26"/>
      <c r="R73" s="26">
        <f t="shared" si="20"/>
        <v>46.260329375569853</v>
      </c>
      <c r="S73" s="64">
        <f t="shared" si="14"/>
        <v>42270.067131463846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47.182530578709589</v>
      </c>
      <c r="J74" s="26">
        <f t="shared" si="9"/>
        <v>52270.067131463897</v>
      </c>
      <c r="K74" s="64"/>
      <c r="L74" s="155">
        <f t="shared" si="19"/>
        <v>47.182530578709589</v>
      </c>
      <c r="M74" s="26">
        <f t="shared" si="11"/>
        <v>52270.067131463897</v>
      </c>
      <c r="N74" s="26"/>
      <c r="O74" s="26">
        <f t="shared" si="16"/>
        <v>46.260329375569853</v>
      </c>
      <c r="P74" s="26">
        <f t="shared" si="12"/>
        <v>42270.067131463846</v>
      </c>
      <c r="Q74" s="26"/>
      <c r="R74" s="26">
        <f t="shared" si="20"/>
        <v>46.260329375569853</v>
      </c>
      <c r="S74" s="64">
        <f t="shared" si="14"/>
        <v>42270.067131463846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47.182530578709589</v>
      </c>
      <c r="J75" s="26">
        <f t="shared" si="9"/>
        <v>52270.067131463897</v>
      </c>
      <c r="K75" s="64"/>
      <c r="L75" s="155">
        <f t="shared" si="19"/>
        <v>47.182530578709589</v>
      </c>
      <c r="M75" s="26">
        <f t="shared" si="11"/>
        <v>52270.067131463897</v>
      </c>
      <c r="N75" s="26"/>
      <c r="O75" s="26">
        <f t="shared" si="16"/>
        <v>46.260329375569853</v>
      </c>
      <c r="P75" s="26">
        <f t="shared" si="12"/>
        <v>42270.067131463846</v>
      </c>
      <c r="Q75" s="26"/>
      <c r="R75" s="26">
        <f t="shared" si="20"/>
        <v>46.260329375569853</v>
      </c>
      <c r="S75" s="64">
        <f t="shared" si="14"/>
        <v>42270.067131463846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47.182530578709589</v>
      </c>
      <c r="J76" s="26">
        <f t="shared" si="9"/>
        <v>52270.067131463897</v>
      </c>
      <c r="K76" s="64"/>
      <c r="L76" s="155">
        <f t="shared" si="19"/>
        <v>47.182530578709589</v>
      </c>
      <c r="M76" s="26">
        <f t="shared" si="11"/>
        <v>52270.067131463897</v>
      </c>
      <c r="N76" s="26"/>
      <c r="O76" s="26">
        <f t="shared" si="16"/>
        <v>46.260329375569853</v>
      </c>
      <c r="P76" s="26">
        <f t="shared" si="12"/>
        <v>42270.067131463846</v>
      </c>
      <c r="Q76" s="26"/>
      <c r="R76" s="26">
        <f t="shared" si="20"/>
        <v>46.260329375569853</v>
      </c>
      <c r="S76" s="64">
        <f t="shared" si="14"/>
        <v>42270.067131463846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47.182530578709589</v>
      </c>
      <c r="J77" s="26">
        <f t="shared" si="9"/>
        <v>52270.067131463897</v>
      </c>
      <c r="K77" s="64"/>
      <c r="L77" s="155">
        <f t="shared" si="19"/>
        <v>47.182530578709589</v>
      </c>
      <c r="M77" s="26">
        <f t="shared" si="11"/>
        <v>52270.067131463897</v>
      </c>
      <c r="N77" s="26"/>
      <c r="O77" s="26">
        <f t="shared" si="16"/>
        <v>46.260329375569853</v>
      </c>
      <c r="P77" s="26">
        <f t="shared" si="12"/>
        <v>42270.067131463846</v>
      </c>
      <c r="Q77" s="26"/>
      <c r="R77" s="26">
        <f t="shared" si="20"/>
        <v>46.260329375569853</v>
      </c>
      <c r="S77" s="64">
        <f t="shared" si="14"/>
        <v>42270.067131463846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47.182530578709589</v>
      </c>
      <c r="J78" s="26">
        <f t="shared" si="9"/>
        <v>52270.067131463897</v>
      </c>
      <c r="K78" s="64"/>
      <c r="L78" s="155">
        <f t="shared" si="19"/>
        <v>47.182530578709589</v>
      </c>
      <c r="M78" s="26">
        <f t="shared" si="11"/>
        <v>52270.067131463897</v>
      </c>
      <c r="N78" s="26"/>
      <c r="O78" s="26">
        <f t="shared" si="16"/>
        <v>46.260329375569853</v>
      </c>
      <c r="P78" s="26">
        <f t="shared" si="12"/>
        <v>42270.067131463846</v>
      </c>
      <c r="Q78" s="26"/>
      <c r="R78" s="26">
        <f t="shared" si="20"/>
        <v>46.260329375569853</v>
      </c>
      <c r="S78" s="64">
        <f t="shared" si="14"/>
        <v>42270.067131463846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47.182530578709589</v>
      </c>
      <c r="J79" s="26">
        <f t="shared" si="9"/>
        <v>52270.067131463897</v>
      </c>
      <c r="K79" s="64"/>
      <c r="L79" s="155">
        <f t="shared" si="19"/>
        <v>47.182530578709589</v>
      </c>
      <c r="M79" s="26">
        <f t="shared" si="11"/>
        <v>52270.067131463897</v>
      </c>
      <c r="N79" s="26"/>
      <c r="O79" s="26">
        <f t="shared" si="16"/>
        <v>46.260329375569853</v>
      </c>
      <c r="P79" s="26">
        <f t="shared" si="12"/>
        <v>42270.067131463846</v>
      </c>
      <c r="Q79" s="26"/>
      <c r="R79" s="26">
        <f t="shared" si="20"/>
        <v>46.260329375569853</v>
      </c>
      <c r="S79" s="64">
        <f t="shared" si="14"/>
        <v>42270.067131463846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47.182530578709589</v>
      </c>
      <c r="J80" s="26">
        <f t="shared" si="9"/>
        <v>52270.067131463897</v>
      </c>
      <c r="K80" s="64"/>
      <c r="L80" s="155">
        <f t="shared" si="19"/>
        <v>47.182530578709589</v>
      </c>
      <c r="M80" s="26">
        <f t="shared" si="11"/>
        <v>52270.067131463897</v>
      </c>
      <c r="N80" s="26"/>
      <c r="O80" s="26">
        <f t="shared" si="16"/>
        <v>46.260329375569853</v>
      </c>
      <c r="P80" s="26">
        <f t="shared" si="12"/>
        <v>42270.067131463846</v>
      </c>
      <c r="Q80" s="26"/>
      <c r="R80" s="26">
        <f t="shared" si="20"/>
        <v>46.260329375569853</v>
      </c>
      <c r="S80" s="64">
        <f t="shared" si="14"/>
        <v>42270.067131463846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47.182530578709589</v>
      </c>
      <c r="J81" s="26">
        <f t="shared" si="9"/>
        <v>52270.067131463897</v>
      </c>
      <c r="K81" s="64"/>
      <c r="L81" s="155">
        <f t="shared" si="19"/>
        <v>47.182530578709589</v>
      </c>
      <c r="M81" s="26">
        <f t="shared" si="11"/>
        <v>52270.067131463897</v>
      </c>
      <c r="N81" s="26"/>
      <c r="O81" s="26">
        <f t="shared" si="16"/>
        <v>46.260329375569853</v>
      </c>
      <c r="P81" s="26">
        <f t="shared" si="12"/>
        <v>42270.067131463846</v>
      </c>
      <c r="Q81" s="26"/>
      <c r="R81" s="26">
        <f t="shared" si="20"/>
        <v>46.260329375569853</v>
      </c>
      <c r="S81" s="64">
        <f t="shared" si="14"/>
        <v>42270.067131463846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47.182530578709589</v>
      </c>
      <c r="J82" s="26">
        <f t="shared" si="9"/>
        <v>52270.067131463897</v>
      </c>
      <c r="K82" s="64"/>
      <c r="L82" s="155">
        <f t="shared" si="19"/>
        <v>47.182530578709589</v>
      </c>
      <c r="M82" s="26">
        <f t="shared" si="11"/>
        <v>52270.067131463897</v>
      </c>
      <c r="N82" s="26"/>
      <c r="O82" s="26">
        <f t="shared" si="16"/>
        <v>46.260329375569853</v>
      </c>
      <c r="P82" s="26">
        <f t="shared" si="12"/>
        <v>42270.067131463846</v>
      </c>
      <c r="Q82" s="26"/>
      <c r="R82" s="26">
        <f t="shared" si="20"/>
        <v>46.260329375569853</v>
      </c>
      <c r="S82" s="64">
        <f t="shared" si="14"/>
        <v>42270.067131463846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46.469222648329733</v>
      </c>
      <c r="J83" s="26">
        <f t="shared" si="9"/>
        <v>44352.924871119671</v>
      </c>
      <c r="K83" s="64"/>
      <c r="L83" s="155">
        <f>I83+10</f>
        <v>56.469222648329733</v>
      </c>
      <c r="M83" s="26">
        <f t="shared" si="11"/>
        <v>443529.24871119717</v>
      </c>
      <c r="N83" s="26"/>
      <c r="O83" s="26">
        <f>D51</f>
        <v>46.216024546115108</v>
      </c>
      <c r="P83" s="26">
        <f t="shared" si="12"/>
        <v>41841.038439610078</v>
      </c>
      <c r="Q83" s="26"/>
      <c r="R83" s="26">
        <f>O83+10</f>
        <v>56.216024546115108</v>
      </c>
      <c r="S83" s="64">
        <f t="shared" si="14"/>
        <v>418410.38439610123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46.469222648329733</v>
      </c>
      <c r="J84" s="65">
        <f t="shared" si="9"/>
        <v>44352.924871119671</v>
      </c>
      <c r="K84" s="66"/>
      <c r="L84" s="158">
        <f>I84+10</f>
        <v>56.469222648329733</v>
      </c>
      <c r="M84" s="65">
        <f t="shared" si="11"/>
        <v>443529.24871119717</v>
      </c>
      <c r="N84" s="65"/>
      <c r="O84" s="65">
        <f t="shared" si="16"/>
        <v>46.216024546115108</v>
      </c>
      <c r="P84" s="65">
        <f t="shared" si="12"/>
        <v>41841.038439610078</v>
      </c>
      <c r="Q84" s="65"/>
      <c r="R84" s="65">
        <f>O84+10</f>
        <v>56.216024546115108</v>
      </c>
      <c r="S84" s="66">
        <f t="shared" si="14"/>
        <v>418410.38439610123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46.92856950957222</v>
      </c>
      <c r="K85" s="67"/>
      <c r="L85" s="67" t="s">
        <v>134</v>
      </c>
      <c r="M85" s="67">
        <f>10*LOG10(SUM(M61:M84)/24)</f>
        <v>52.988361849150543</v>
      </c>
      <c r="N85" s="67"/>
      <c r="O85" s="67" t="s">
        <v>135</v>
      </c>
      <c r="P85" s="67">
        <f>10*LOG10(SUM(P61:P84)/24)</f>
        <v>46.243767985546562</v>
      </c>
      <c r="Q85" s="67"/>
      <c r="R85" s="67" t="s">
        <v>134</v>
      </c>
      <c r="S85" s="68">
        <f>10*LOG10(SUM(S61:S84)/24)</f>
        <v>52.632162120483002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15</v>
      </c>
      <c r="C89" s="22">
        <f>C2</f>
        <v>257540.92</v>
      </c>
      <c r="D89" s="23">
        <f>D2</f>
        <v>4258326.82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46.260329375569853</v>
      </c>
      <c r="J89" s="86">
        <f>D51</f>
        <v>46.216024546115108</v>
      </c>
      <c r="K89" s="86">
        <f>E51</f>
        <v>46.243767985546562</v>
      </c>
      <c r="L89" s="87">
        <f>F51</f>
        <v>52.632162120483002</v>
      </c>
      <c r="M89" s="89">
        <f>C52</f>
        <v>47.182530578709589</v>
      </c>
      <c r="N89" s="86">
        <f>D52</f>
        <v>46.469222648329733</v>
      </c>
      <c r="O89" s="86">
        <f>E52</f>
        <v>46.92856950957222</v>
      </c>
      <c r="P89" s="87">
        <f>F52</f>
        <v>52.988361849150543</v>
      </c>
      <c r="Q89" s="89">
        <f>C53</f>
        <v>7.1825305787095886</v>
      </c>
      <c r="R89" s="86">
        <f>D53</f>
        <v>12.469222648329733</v>
      </c>
      <c r="S89" s="86">
        <f>E53</f>
        <v>8.3600984396008471</v>
      </c>
      <c r="T89" s="87">
        <f>F53</f>
        <v>11.037789919337719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15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21FC6-1F71-4BD7-834F-3C7C7E779047}">
  <sheetPr codeName="Sheet1"/>
  <dimension ref="A1:T40"/>
  <sheetViews>
    <sheetView topLeftCell="C7" zoomScaleNormal="100" workbookViewId="0">
      <selection activeCell="K3" sqref="K3:K40"/>
    </sheetView>
  </sheetViews>
  <sheetFormatPr defaultRowHeight="15" x14ac:dyDescent="0.25"/>
  <cols>
    <col min="1" max="1" width="11.5703125" bestFit="1" customWidth="1"/>
    <col min="2" max="2" width="14.28515625" bestFit="1" customWidth="1"/>
    <col min="3" max="3" width="19" bestFit="1" customWidth="1"/>
    <col min="4" max="4" width="17.140625" bestFit="1" customWidth="1"/>
    <col min="10" max="10" width="13" bestFit="1" customWidth="1"/>
    <col min="11" max="11" width="16.7109375" bestFit="1" customWidth="1"/>
    <col min="12" max="12" width="13" bestFit="1" customWidth="1"/>
    <col min="13" max="13" width="16.7109375" bestFit="1" customWidth="1"/>
  </cols>
  <sheetData>
    <row r="1" spans="1:20" x14ac:dyDescent="0.25">
      <c r="A1" s="163" t="s">
        <v>0</v>
      </c>
      <c r="B1" s="165" t="s">
        <v>1</v>
      </c>
      <c r="C1" s="165" t="s">
        <v>2</v>
      </c>
      <c r="D1" s="166"/>
      <c r="I1" s="163" t="s">
        <v>108</v>
      </c>
      <c r="J1" s="163" t="s">
        <v>186</v>
      </c>
      <c r="K1" s="165"/>
      <c r="L1" s="165"/>
      <c r="M1" s="166"/>
    </row>
    <row r="2" spans="1:20" ht="15.75" thickBot="1" x14ac:dyDescent="0.3">
      <c r="A2" s="164"/>
      <c r="B2" s="168"/>
      <c r="C2" s="12" t="s">
        <v>3</v>
      </c>
      <c r="D2" s="13" t="s">
        <v>4</v>
      </c>
      <c r="I2" s="164"/>
      <c r="J2" s="123" t="s">
        <v>185</v>
      </c>
      <c r="K2" s="98" t="s">
        <v>122</v>
      </c>
      <c r="L2" s="123" t="s">
        <v>185</v>
      </c>
      <c r="M2" s="133" t="s">
        <v>122</v>
      </c>
    </row>
    <row r="3" spans="1:20" x14ac:dyDescent="0.25">
      <c r="A3" s="32" t="s">
        <v>5</v>
      </c>
      <c r="B3" s="43" t="s">
        <v>5</v>
      </c>
      <c r="C3" s="44">
        <v>252528.6</v>
      </c>
      <c r="D3" s="45">
        <v>4259051.5199999996</v>
      </c>
      <c r="I3" s="126" t="s">
        <v>72</v>
      </c>
      <c r="J3" s="32" t="str">
        <f>NSAs!E3</f>
        <v>A30</v>
      </c>
      <c r="K3" s="43">
        <f>NSAs!F3</f>
        <v>772.11</v>
      </c>
      <c r="L3" s="43" t="str">
        <f>NSAs!G3</f>
        <v>TRANS</v>
      </c>
      <c r="M3" s="129">
        <f>NSAs!H3</f>
        <v>947.21</v>
      </c>
      <c r="Q3">
        <v>300</v>
      </c>
      <c r="S3">
        <f>Summary!W49</f>
        <v>0</v>
      </c>
      <c r="T3">
        <f>Summary!X49</f>
        <v>0</v>
      </c>
    </row>
    <row r="4" spans="1:20" x14ac:dyDescent="0.25">
      <c r="A4" s="9" t="s">
        <v>6</v>
      </c>
      <c r="B4" s="10" t="s">
        <v>6</v>
      </c>
      <c r="C4" s="7">
        <v>253217.96</v>
      </c>
      <c r="D4" s="8">
        <v>4258934.25</v>
      </c>
      <c r="I4" s="127" t="s">
        <v>73</v>
      </c>
      <c r="J4" s="9" t="str">
        <f>NSAs!E4</f>
        <v>A32</v>
      </c>
      <c r="K4" s="10">
        <f>NSAs!F4</f>
        <v>339.14</v>
      </c>
      <c r="L4" s="10" t="str">
        <f>NSAs!G4</f>
        <v>A33</v>
      </c>
      <c r="M4" s="130">
        <f>NSAs!H4</f>
        <v>434.09</v>
      </c>
    </row>
    <row r="5" spans="1:20" x14ac:dyDescent="0.25">
      <c r="A5" s="9" t="s">
        <v>7</v>
      </c>
      <c r="B5" s="10" t="s">
        <v>7</v>
      </c>
      <c r="C5" s="7">
        <v>254597.27</v>
      </c>
      <c r="D5" s="8">
        <v>4258312.75</v>
      </c>
      <c r="I5" s="127" t="s">
        <v>74</v>
      </c>
      <c r="J5" s="9" t="str">
        <f>NSAs!E5</f>
        <v>A33</v>
      </c>
      <c r="K5" s="10">
        <f>NSAs!F5</f>
        <v>438.13</v>
      </c>
      <c r="L5" s="10" t="str">
        <f>NSAs!G5</f>
        <v>A32</v>
      </c>
      <c r="M5" s="130">
        <f>NSAs!H5</f>
        <v>449.24</v>
      </c>
    </row>
    <row r="6" spans="1:20" x14ac:dyDescent="0.25">
      <c r="A6" s="9" t="s">
        <v>8</v>
      </c>
      <c r="B6" s="10" t="s">
        <v>8</v>
      </c>
      <c r="C6" s="7">
        <v>255507.64</v>
      </c>
      <c r="D6" s="8">
        <v>4258136.95</v>
      </c>
      <c r="I6" s="127" t="s">
        <v>75</v>
      </c>
      <c r="J6" s="9" t="str">
        <f>NSAs!E6</f>
        <v>A32</v>
      </c>
      <c r="K6" s="10">
        <f>NSAs!F6</f>
        <v>582.85</v>
      </c>
      <c r="L6" s="10" t="str">
        <f>NSAs!G6</f>
        <v>A33</v>
      </c>
      <c r="M6" s="130">
        <f>NSAs!H6</f>
        <v>624.4</v>
      </c>
    </row>
    <row r="7" spans="1:20" x14ac:dyDescent="0.25">
      <c r="A7" s="9" t="s">
        <v>9</v>
      </c>
      <c r="B7" s="10" t="s">
        <v>9</v>
      </c>
      <c r="C7" s="7">
        <v>255885.43</v>
      </c>
      <c r="D7" s="8">
        <v>4258136.88</v>
      </c>
      <c r="I7" s="127" t="s">
        <v>76</v>
      </c>
      <c r="J7" s="9" t="str">
        <f>NSAs!E7</f>
        <v>A32</v>
      </c>
      <c r="K7" s="10">
        <f>NSAs!F7</f>
        <v>631.9</v>
      </c>
      <c r="L7" s="10" t="str">
        <f>NSAs!G7</f>
        <v>A33</v>
      </c>
      <c r="M7" s="130">
        <f>NSAs!H7</f>
        <v>633.86</v>
      </c>
    </row>
    <row r="8" spans="1:20" x14ac:dyDescent="0.25">
      <c r="A8" s="9" t="s">
        <v>10</v>
      </c>
      <c r="B8" s="10" t="s">
        <v>10</v>
      </c>
      <c r="C8" s="7">
        <v>256323</v>
      </c>
      <c r="D8" s="8">
        <v>4258195</v>
      </c>
      <c r="I8" s="127" t="s">
        <v>77</v>
      </c>
      <c r="J8" s="9" t="str">
        <f>NSAs!E8</f>
        <v>A33</v>
      </c>
      <c r="K8" s="10">
        <f>NSAs!F8</f>
        <v>693.8</v>
      </c>
      <c r="L8" s="10" t="str">
        <f>NSAs!G8</f>
        <v>A32</v>
      </c>
      <c r="M8" s="130">
        <f>NSAs!H8</f>
        <v>697.46</v>
      </c>
    </row>
    <row r="9" spans="1:20" x14ac:dyDescent="0.25">
      <c r="A9" s="9" t="s">
        <v>11</v>
      </c>
      <c r="B9" s="10" t="s">
        <v>11</v>
      </c>
      <c r="C9" s="7">
        <v>254548.51</v>
      </c>
      <c r="D9" s="8">
        <v>4257829.0999999996</v>
      </c>
      <c r="I9" s="127" t="s">
        <v>78</v>
      </c>
      <c r="J9" s="9" t="str">
        <f>NSAs!E9</f>
        <v>A30</v>
      </c>
      <c r="K9" s="10">
        <f>NSAs!F9</f>
        <v>716.7</v>
      </c>
      <c r="L9" s="10" t="str">
        <f>NSAs!G9</f>
        <v>TRANS</v>
      </c>
      <c r="M9" s="130">
        <f>NSAs!H9</f>
        <v>962.45</v>
      </c>
    </row>
    <row r="10" spans="1:20" x14ac:dyDescent="0.25">
      <c r="A10" s="9" t="s">
        <v>12</v>
      </c>
      <c r="B10" s="10" t="s">
        <v>12</v>
      </c>
      <c r="C10" s="7">
        <v>254850.77</v>
      </c>
      <c r="D10" s="8">
        <v>4257828.84</v>
      </c>
      <c r="I10" s="127" t="s">
        <v>79</v>
      </c>
      <c r="J10" s="9" t="str">
        <f>NSAs!E10</f>
        <v>A30</v>
      </c>
      <c r="K10" s="10">
        <f>NSAs!F10</f>
        <v>655.14</v>
      </c>
      <c r="L10" s="10" t="str">
        <f>NSAs!G10</f>
        <v>TRANS</v>
      </c>
      <c r="M10" s="130">
        <f>NSAs!H10</f>
        <v>977.87</v>
      </c>
    </row>
    <row r="11" spans="1:20" x14ac:dyDescent="0.25">
      <c r="A11" s="9" t="s">
        <v>13</v>
      </c>
      <c r="B11" s="10" t="s">
        <v>13</v>
      </c>
      <c r="C11" s="7">
        <v>255533.88</v>
      </c>
      <c r="D11" s="8">
        <v>4257829.1500000004</v>
      </c>
      <c r="I11" s="127" t="s">
        <v>80</v>
      </c>
      <c r="J11" s="9" t="str">
        <f>NSAs!E11</f>
        <v>A32</v>
      </c>
      <c r="K11" s="10">
        <f>NSAs!F11</f>
        <v>818.3</v>
      </c>
      <c r="L11" s="10" t="str">
        <f>NSAs!G11</f>
        <v>A33</v>
      </c>
      <c r="M11" s="130">
        <f>NSAs!H11</f>
        <v>896.19</v>
      </c>
    </row>
    <row r="12" spans="1:20" x14ac:dyDescent="0.25">
      <c r="A12" s="9" t="s">
        <v>14</v>
      </c>
      <c r="B12" s="10" t="s">
        <v>14</v>
      </c>
      <c r="C12" s="7">
        <v>255894.42</v>
      </c>
      <c r="D12" s="8">
        <v>4257829.12</v>
      </c>
      <c r="I12" s="127" t="s">
        <v>81</v>
      </c>
      <c r="J12" s="9" t="str">
        <f>NSAs!E12</f>
        <v>A30</v>
      </c>
      <c r="K12" s="10">
        <f>NSAs!F12</f>
        <v>733.74</v>
      </c>
      <c r="L12" s="10" t="str">
        <f>NSAs!G12</f>
        <v>TRANS</v>
      </c>
      <c r="M12" s="130">
        <f>NSAs!H12</f>
        <v>1086.82</v>
      </c>
    </row>
    <row r="13" spans="1:20" x14ac:dyDescent="0.25">
      <c r="A13" s="9" t="s">
        <v>15</v>
      </c>
      <c r="B13" s="10" t="s">
        <v>15</v>
      </c>
      <c r="C13" s="7">
        <v>256274.81</v>
      </c>
      <c r="D13" s="8">
        <v>4257829.08</v>
      </c>
      <c r="I13" s="127" t="s">
        <v>82</v>
      </c>
      <c r="J13" s="9" t="str">
        <f>NSAs!E13</f>
        <v>A30</v>
      </c>
      <c r="K13" s="10">
        <f>NSAs!F13</f>
        <v>660.42</v>
      </c>
      <c r="L13" s="10" t="str">
        <f>NSAs!G13</f>
        <v>TRANS</v>
      </c>
      <c r="M13" s="130">
        <f>NSAs!H13</f>
        <v>1178.4000000000001</v>
      </c>
    </row>
    <row r="14" spans="1:20" x14ac:dyDescent="0.25">
      <c r="A14" s="9" t="s">
        <v>16</v>
      </c>
      <c r="B14" s="10" t="s">
        <v>16</v>
      </c>
      <c r="C14" s="7">
        <v>256570.18</v>
      </c>
      <c r="D14" s="8">
        <v>4257828.93</v>
      </c>
      <c r="I14" s="127" t="s">
        <v>83</v>
      </c>
      <c r="J14" s="9" t="str">
        <f>NSAs!E14</f>
        <v>A30</v>
      </c>
      <c r="K14" s="10">
        <f>NSAs!F14</f>
        <v>695.77</v>
      </c>
      <c r="L14" s="10" t="str">
        <f>NSAs!G14</f>
        <v>TRANS</v>
      </c>
      <c r="M14" s="130">
        <f>NSAs!H14</f>
        <v>1267.29</v>
      </c>
    </row>
    <row r="15" spans="1:20" x14ac:dyDescent="0.25">
      <c r="A15" s="9" t="s">
        <v>17</v>
      </c>
      <c r="B15" s="10" t="s">
        <v>17</v>
      </c>
      <c r="C15" s="7">
        <v>256956.19</v>
      </c>
      <c r="D15" s="8">
        <v>4257829.25</v>
      </c>
      <c r="I15" s="127" t="s">
        <v>84</v>
      </c>
      <c r="J15" s="9" t="str">
        <f>NSAs!E15</f>
        <v>A15</v>
      </c>
      <c r="K15" s="10">
        <f>NSAs!F15</f>
        <v>496.79</v>
      </c>
      <c r="L15" s="10" t="str">
        <f>NSAs!G15</f>
        <v>A24</v>
      </c>
      <c r="M15" s="130">
        <f>NSAs!H15</f>
        <v>675.83</v>
      </c>
    </row>
    <row r="16" spans="1:20" x14ac:dyDescent="0.25">
      <c r="A16" s="9" t="s">
        <v>18</v>
      </c>
      <c r="B16" s="10" t="s">
        <v>18</v>
      </c>
      <c r="C16" s="7">
        <v>257253.23</v>
      </c>
      <c r="D16" s="8">
        <v>4257829.12</v>
      </c>
      <c r="I16" s="127" t="s">
        <v>85</v>
      </c>
      <c r="J16" s="9" t="str">
        <f>NSAs!E16</f>
        <v>A15</v>
      </c>
      <c r="K16" s="10">
        <f>NSAs!F16</f>
        <v>484.59</v>
      </c>
      <c r="L16" s="10" t="str">
        <f>NSAs!G16</f>
        <v>A24</v>
      </c>
      <c r="M16" s="130">
        <f>NSAs!H16</f>
        <v>753.94</v>
      </c>
    </row>
    <row r="17" spans="1:13" x14ac:dyDescent="0.25">
      <c r="A17" s="9" t="s">
        <v>19</v>
      </c>
      <c r="B17" s="10" t="s">
        <v>19</v>
      </c>
      <c r="C17" s="7">
        <v>257592.17</v>
      </c>
      <c r="D17" s="8">
        <v>4257829.28</v>
      </c>
      <c r="I17" s="127" t="s">
        <v>86</v>
      </c>
      <c r="J17" s="9" t="str">
        <f>NSAs!E17</f>
        <v>A15</v>
      </c>
      <c r="K17" s="10">
        <f>NSAs!F17</f>
        <v>500.17</v>
      </c>
      <c r="L17" s="10" t="str">
        <f>NSAs!G17</f>
        <v>A14</v>
      </c>
      <c r="M17" s="130">
        <f>NSAs!H17</f>
        <v>574.87</v>
      </c>
    </row>
    <row r="18" spans="1:13" x14ac:dyDescent="0.25">
      <c r="A18" s="9" t="s">
        <v>20</v>
      </c>
      <c r="B18" s="10" t="s">
        <v>20</v>
      </c>
      <c r="C18" s="7">
        <v>254668.53</v>
      </c>
      <c r="D18" s="8">
        <v>4257462.46</v>
      </c>
      <c r="I18" s="127" t="s">
        <v>87</v>
      </c>
      <c r="J18" s="9" t="str">
        <f>NSAs!E18</f>
        <v>A14</v>
      </c>
      <c r="K18" s="10">
        <f>NSAs!F18</f>
        <v>568.67999999999995</v>
      </c>
      <c r="L18" s="10" t="str">
        <f>NSAs!G18</f>
        <v>A13</v>
      </c>
      <c r="M18" s="130">
        <f>NSAs!H18</f>
        <v>610.24</v>
      </c>
    </row>
    <row r="19" spans="1:13" x14ac:dyDescent="0.25">
      <c r="A19" s="9" t="s">
        <v>21</v>
      </c>
      <c r="B19" s="10" t="s">
        <v>21</v>
      </c>
      <c r="C19" s="7">
        <v>255127.7</v>
      </c>
      <c r="D19" s="8">
        <v>4257462.49</v>
      </c>
      <c r="I19" s="127" t="s">
        <v>88</v>
      </c>
      <c r="J19" s="9" t="str">
        <f>NSAs!E19</f>
        <v>A6</v>
      </c>
      <c r="K19" s="10">
        <f>NSAs!F19</f>
        <v>504.31</v>
      </c>
      <c r="L19" s="10" t="str">
        <f>NSAs!G19</f>
        <v>A12</v>
      </c>
      <c r="M19" s="130">
        <f>NSAs!H19</f>
        <v>693.45</v>
      </c>
    </row>
    <row r="20" spans="1:13" x14ac:dyDescent="0.25">
      <c r="A20" s="9" t="s">
        <v>22</v>
      </c>
      <c r="B20" s="10" t="s">
        <v>22</v>
      </c>
      <c r="C20" s="7">
        <v>255488.14</v>
      </c>
      <c r="D20" s="8">
        <v>4257462.93</v>
      </c>
      <c r="I20" s="127" t="s">
        <v>89</v>
      </c>
      <c r="J20" s="9" t="str">
        <f>NSAs!E20</f>
        <v>A6</v>
      </c>
      <c r="K20" s="10">
        <f>NSAs!F20</f>
        <v>385.14</v>
      </c>
      <c r="L20" s="10" t="str">
        <f>NSAs!G20</f>
        <v>A12</v>
      </c>
      <c r="M20" s="130">
        <f>NSAs!H20</f>
        <v>693.03</v>
      </c>
    </row>
    <row r="21" spans="1:13" x14ac:dyDescent="0.25">
      <c r="A21" s="9" t="s">
        <v>23</v>
      </c>
      <c r="B21" s="10" t="s">
        <v>23</v>
      </c>
      <c r="C21" s="7">
        <v>255900.5</v>
      </c>
      <c r="D21" s="8">
        <v>4257462.8099999996</v>
      </c>
      <c r="I21" s="127" t="s">
        <v>90</v>
      </c>
      <c r="J21" s="9" t="str">
        <f>NSAs!E21</f>
        <v>A6</v>
      </c>
      <c r="K21" s="10">
        <f>NSAs!F21</f>
        <v>224.98</v>
      </c>
      <c r="L21" s="10" t="str">
        <f>NSAs!G21</f>
        <v>A5</v>
      </c>
      <c r="M21" s="130">
        <f>NSAs!H21</f>
        <v>474.4</v>
      </c>
    </row>
    <row r="22" spans="1:13" x14ac:dyDescent="0.25">
      <c r="A22" s="9" t="s">
        <v>24</v>
      </c>
      <c r="B22" s="10" t="s">
        <v>24</v>
      </c>
      <c r="C22" s="7">
        <v>256235.57</v>
      </c>
      <c r="D22" s="8">
        <v>4257462.63</v>
      </c>
      <c r="I22" s="127" t="s">
        <v>91</v>
      </c>
      <c r="J22" s="9" t="str">
        <f>NSAs!E22</f>
        <v>A6</v>
      </c>
      <c r="K22" s="10">
        <f>NSAs!F22</f>
        <v>368.16</v>
      </c>
      <c r="L22" s="10" t="str">
        <f>NSAs!G22</f>
        <v>A5</v>
      </c>
      <c r="M22" s="130">
        <f>NSAs!H22</f>
        <v>397.08</v>
      </c>
    </row>
    <row r="23" spans="1:13" x14ac:dyDescent="0.25">
      <c r="A23" s="9" t="s">
        <v>25</v>
      </c>
      <c r="B23" s="10" t="s">
        <v>25</v>
      </c>
      <c r="C23" s="7">
        <v>256570.7</v>
      </c>
      <c r="D23" s="8">
        <v>4257462.51</v>
      </c>
      <c r="I23" s="127" t="s">
        <v>92</v>
      </c>
      <c r="J23" s="9" t="str">
        <f>NSAs!E23</f>
        <v>A5</v>
      </c>
      <c r="K23" s="10">
        <f>NSAs!F23</f>
        <v>296.57</v>
      </c>
      <c r="L23" s="10" t="str">
        <f>NSAs!G23</f>
        <v>A4</v>
      </c>
      <c r="M23" s="130">
        <f>NSAs!H23</f>
        <v>470.28</v>
      </c>
    </row>
    <row r="24" spans="1:13" x14ac:dyDescent="0.25">
      <c r="A24" s="9" t="s">
        <v>26</v>
      </c>
      <c r="B24" s="10" t="s">
        <v>26</v>
      </c>
      <c r="C24" s="7">
        <v>256896.41</v>
      </c>
      <c r="D24" s="8">
        <v>4257462.62</v>
      </c>
      <c r="I24" s="127" t="s">
        <v>93</v>
      </c>
      <c r="J24" s="9" t="str">
        <f>NSAs!E24</f>
        <v>A4</v>
      </c>
      <c r="K24" s="10">
        <f>NSAs!F24</f>
        <v>440.03</v>
      </c>
      <c r="L24" s="10" t="str">
        <f>NSAs!G24</f>
        <v>A5</v>
      </c>
      <c r="M24" s="130">
        <f>NSAs!H24</f>
        <v>611.25</v>
      </c>
    </row>
    <row r="25" spans="1:13" x14ac:dyDescent="0.25">
      <c r="A25" s="9" t="s">
        <v>27</v>
      </c>
      <c r="B25" s="10" t="s">
        <v>27</v>
      </c>
      <c r="C25" s="7">
        <v>257225.35</v>
      </c>
      <c r="D25" s="8">
        <v>4257462.6500000004</v>
      </c>
      <c r="I25" s="127" t="s">
        <v>94</v>
      </c>
      <c r="J25" s="9" t="str">
        <f>NSAs!E25</f>
        <v>A3</v>
      </c>
      <c r="K25" s="10">
        <f>NSAs!F25</f>
        <v>514.23</v>
      </c>
      <c r="L25" s="10" t="str">
        <f>NSAs!G25</f>
        <v>A4</v>
      </c>
      <c r="M25" s="130">
        <f>NSAs!H25</f>
        <v>648.48</v>
      </c>
    </row>
    <row r="26" spans="1:13" x14ac:dyDescent="0.25">
      <c r="A26" s="9" t="s">
        <v>28</v>
      </c>
      <c r="B26" s="10" t="s">
        <v>28</v>
      </c>
      <c r="C26" s="7">
        <v>257594.36</v>
      </c>
      <c r="D26" s="8">
        <v>4257462.59</v>
      </c>
      <c r="I26" s="127" t="s">
        <v>95</v>
      </c>
      <c r="J26" s="9" t="str">
        <f>NSAs!E26</f>
        <v>A3</v>
      </c>
      <c r="K26" s="10">
        <f>NSAs!F26</f>
        <v>682.44</v>
      </c>
      <c r="L26" s="10" t="str">
        <f>NSAs!G26</f>
        <v>A2</v>
      </c>
      <c r="M26" s="130">
        <f>NSAs!H26</f>
        <v>830.54</v>
      </c>
    </row>
    <row r="27" spans="1:13" x14ac:dyDescent="0.25">
      <c r="A27" s="9" t="s">
        <v>29</v>
      </c>
      <c r="B27" s="10" t="s">
        <v>29</v>
      </c>
      <c r="C27" s="7">
        <v>255275.85</v>
      </c>
      <c r="D27" s="8">
        <v>4257096.13</v>
      </c>
      <c r="I27" s="127" t="s">
        <v>96</v>
      </c>
      <c r="J27" s="9" t="str">
        <f>NSAs!E27</f>
        <v>A7</v>
      </c>
      <c r="K27" s="10">
        <f>NSAs!F27</f>
        <v>884.6</v>
      </c>
      <c r="L27" s="10" t="str">
        <f>NSAs!G27</f>
        <v>A3</v>
      </c>
      <c r="M27" s="130">
        <f>NSAs!H27</f>
        <v>908.07</v>
      </c>
    </row>
    <row r="28" spans="1:13" x14ac:dyDescent="0.25">
      <c r="A28" s="9" t="s">
        <v>30</v>
      </c>
      <c r="B28" s="10" t="s">
        <v>30</v>
      </c>
      <c r="C28" s="7">
        <v>255700.77</v>
      </c>
      <c r="D28" s="8">
        <v>4257096.22</v>
      </c>
      <c r="I28" s="127" t="s">
        <v>97</v>
      </c>
      <c r="J28" s="9" t="str">
        <f>NSAs!E28</f>
        <v>A7</v>
      </c>
      <c r="K28" s="10">
        <f>NSAs!F28</f>
        <v>367.02</v>
      </c>
      <c r="L28" s="10" t="str">
        <f>NSAs!G28</f>
        <v>B2</v>
      </c>
      <c r="M28" s="130">
        <f>NSAs!H28</f>
        <v>433.14</v>
      </c>
    </row>
    <row r="29" spans="1:13" x14ac:dyDescent="0.25">
      <c r="A29" s="9" t="s">
        <v>31</v>
      </c>
      <c r="B29" s="10" t="s">
        <v>31</v>
      </c>
      <c r="C29" s="7">
        <v>256203.13</v>
      </c>
      <c r="D29" s="8">
        <v>4257096.38</v>
      </c>
      <c r="I29" s="127" t="s">
        <v>98</v>
      </c>
      <c r="J29" s="9" t="str">
        <f>NSAs!E29</f>
        <v>B2</v>
      </c>
      <c r="K29" s="10">
        <f>NSAs!F29</f>
        <v>520.47</v>
      </c>
      <c r="L29" s="10" t="str">
        <f>NSAs!G29</f>
        <v>A7</v>
      </c>
      <c r="M29" s="130">
        <f>NSAs!H29</f>
        <v>710.17</v>
      </c>
    </row>
    <row r="30" spans="1:13" x14ac:dyDescent="0.25">
      <c r="A30" s="9" t="s">
        <v>32</v>
      </c>
      <c r="B30" s="10" t="s">
        <v>32</v>
      </c>
      <c r="C30" s="7">
        <v>257175.15</v>
      </c>
      <c r="D30" s="8">
        <v>4257096.53</v>
      </c>
      <c r="I30" s="127" t="s">
        <v>99</v>
      </c>
      <c r="J30" s="9" t="str">
        <f>NSAs!E30</f>
        <v>B2</v>
      </c>
      <c r="K30" s="10">
        <f>NSAs!F30</f>
        <v>674.12</v>
      </c>
      <c r="L30" s="10" t="str">
        <f>NSAs!G30</f>
        <v>A16</v>
      </c>
      <c r="M30" s="130">
        <f>NSAs!H30</f>
        <v>933.72</v>
      </c>
    </row>
    <row r="31" spans="1:13" x14ac:dyDescent="0.25">
      <c r="A31" s="9" t="s">
        <v>33</v>
      </c>
      <c r="B31" s="10" t="s">
        <v>33</v>
      </c>
      <c r="C31" s="7">
        <v>257433.06</v>
      </c>
      <c r="D31" s="8">
        <v>4257096.66</v>
      </c>
      <c r="I31" s="127" t="s">
        <v>100</v>
      </c>
      <c r="J31" s="9" t="str">
        <f>NSAs!E31</f>
        <v>B3</v>
      </c>
      <c r="K31" s="10">
        <f>NSAs!F31</f>
        <v>300.61</v>
      </c>
      <c r="L31" s="10" t="str">
        <f>NSAs!G31</f>
        <v>A25</v>
      </c>
      <c r="M31" s="130">
        <f>NSAs!H31</f>
        <v>570.29</v>
      </c>
    </row>
    <row r="32" spans="1:13" x14ac:dyDescent="0.25">
      <c r="A32" s="9" t="s">
        <v>34</v>
      </c>
      <c r="B32" s="10" t="s">
        <v>34</v>
      </c>
      <c r="C32" s="7">
        <v>258530</v>
      </c>
      <c r="D32" s="8">
        <v>4257037</v>
      </c>
      <c r="I32" s="127" t="s">
        <v>101</v>
      </c>
      <c r="J32" s="9" t="str">
        <f>NSAs!E32</f>
        <v>B3</v>
      </c>
      <c r="K32" s="10">
        <f>NSAs!F32</f>
        <v>448.56</v>
      </c>
      <c r="L32" s="10" t="str">
        <f>NSAs!G32</f>
        <v>A31</v>
      </c>
      <c r="M32" s="130">
        <f>NSAs!H32</f>
        <v>694.37</v>
      </c>
    </row>
    <row r="33" spans="1:13" x14ac:dyDescent="0.25">
      <c r="A33" s="9" t="s">
        <v>35</v>
      </c>
      <c r="B33" s="10" t="s">
        <v>35</v>
      </c>
      <c r="C33" s="7">
        <v>256051.61</v>
      </c>
      <c r="D33" s="8">
        <v>4256729.74</v>
      </c>
      <c r="I33" s="127" t="s">
        <v>102</v>
      </c>
      <c r="J33" s="9" t="str">
        <f>NSAs!E33</f>
        <v>A31</v>
      </c>
      <c r="K33" s="10">
        <f>NSAs!F33</f>
        <v>373.75</v>
      </c>
      <c r="L33" s="10" t="str">
        <f>NSAs!G33</f>
        <v>A26</v>
      </c>
      <c r="M33" s="130">
        <f>NSAs!H33</f>
        <v>668.58</v>
      </c>
    </row>
    <row r="34" spans="1:13" x14ac:dyDescent="0.25">
      <c r="A34" s="9" t="s">
        <v>36</v>
      </c>
      <c r="B34" s="10" t="s">
        <v>36</v>
      </c>
      <c r="C34" s="7">
        <v>257407.81</v>
      </c>
      <c r="D34" s="8">
        <v>4256729.9400000004</v>
      </c>
      <c r="I34" s="127" t="s">
        <v>103</v>
      </c>
      <c r="J34" s="9" t="str">
        <f>NSAs!E34</f>
        <v>A31</v>
      </c>
      <c r="K34" s="10">
        <f>NSAs!F34</f>
        <v>283.92</v>
      </c>
      <c r="L34" s="10" t="str">
        <f>NSAs!G34</f>
        <v>A27</v>
      </c>
      <c r="M34" s="130">
        <f>NSAs!H34</f>
        <v>680.2</v>
      </c>
    </row>
    <row r="35" spans="1:13" x14ac:dyDescent="0.25">
      <c r="A35" s="9" t="s">
        <v>37</v>
      </c>
      <c r="B35" s="10" t="s">
        <v>37</v>
      </c>
      <c r="C35" s="7">
        <v>257768.43</v>
      </c>
      <c r="D35" s="8">
        <v>4257096.5599999996</v>
      </c>
      <c r="I35" s="127" t="s">
        <v>104</v>
      </c>
      <c r="J35" s="9" t="str">
        <f>NSAs!E35</f>
        <v>A28</v>
      </c>
      <c r="K35" s="10">
        <f>NSAs!F35</f>
        <v>616.45000000000005</v>
      </c>
      <c r="L35" s="10" t="str">
        <f>NSAs!G35</f>
        <v>A27</v>
      </c>
      <c r="M35" s="130">
        <f>NSAs!H35</f>
        <v>653.6</v>
      </c>
    </row>
    <row r="36" spans="1:13" x14ac:dyDescent="0.25">
      <c r="A36" s="9" t="s">
        <v>126</v>
      </c>
      <c r="B36" s="10" t="s">
        <v>126</v>
      </c>
      <c r="C36" s="7">
        <v>252816.43</v>
      </c>
      <c r="D36" s="8">
        <v>4259063</v>
      </c>
      <c r="I36" s="127" t="s">
        <v>105</v>
      </c>
      <c r="J36" s="9" t="str">
        <f>NSAs!E36</f>
        <v>A32</v>
      </c>
      <c r="K36" s="10">
        <f>NSAs!F36</f>
        <v>477.47</v>
      </c>
      <c r="L36" s="10" t="str">
        <f>NSAs!G36</f>
        <v>A28</v>
      </c>
      <c r="M36" s="130">
        <f>NSAs!H36</f>
        <v>604.86</v>
      </c>
    </row>
    <row r="37" spans="1:13" x14ac:dyDescent="0.25">
      <c r="A37" s="46" t="s">
        <v>198</v>
      </c>
      <c r="B37" s="42" t="s">
        <v>198</v>
      </c>
      <c r="C37" s="7">
        <v>254406.11</v>
      </c>
      <c r="D37" s="8">
        <v>4257462.75</v>
      </c>
      <c r="I37" s="127" t="s">
        <v>106</v>
      </c>
      <c r="J37" s="9" t="str">
        <f>NSAs!E37</f>
        <v>A2</v>
      </c>
      <c r="K37" s="10">
        <f>NSAs!F37</f>
        <v>550.11</v>
      </c>
      <c r="L37" s="10" t="str">
        <f>NSAs!G37</f>
        <v>B1</v>
      </c>
      <c r="M37" s="130">
        <f>NSAs!H37</f>
        <v>966.93</v>
      </c>
    </row>
    <row r="38" spans="1:13" x14ac:dyDescent="0.25">
      <c r="A38" s="46" t="s">
        <v>199</v>
      </c>
      <c r="B38" s="42" t="s">
        <v>199</v>
      </c>
      <c r="C38" s="7">
        <v>255183.93</v>
      </c>
      <c r="D38" s="8">
        <v>4256730.4000000004</v>
      </c>
      <c r="I38" s="127" t="s">
        <v>107</v>
      </c>
      <c r="J38" s="9" t="str">
        <f>NSAs!E38</f>
        <v>B1</v>
      </c>
      <c r="K38" s="10">
        <f>NSAs!F38</f>
        <v>485.24</v>
      </c>
      <c r="L38" s="10" t="str">
        <f>NSAs!G38</f>
        <v>A1</v>
      </c>
      <c r="M38" s="130">
        <f>NSAs!H38</f>
        <v>613.88</v>
      </c>
    </row>
    <row r="39" spans="1:13" x14ac:dyDescent="0.25">
      <c r="A39" s="46" t="s">
        <v>200</v>
      </c>
      <c r="B39" s="42" t="s">
        <v>200</v>
      </c>
      <c r="C39" s="7">
        <v>255199.02</v>
      </c>
      <c r="D39" s="8">
        <v>4257829.17</v>
      </c>
      <c r="I39" s="127" t="s">
        <v>112</v>
      </c>
      <c r="J39" s="9" t="str">
        <f>NSAs!E39</f>
        <v>A1</v>
      </c>
      <c r="K39" s="10">
        <f>NSAs!F39</f>
        <v>458.99</v>
      </c>
      <c r="L39" s="10" t="str">
        <f>NSAs!G39</f>
        <v>B1</v>
      </c>
      <c r="M39" s="130">
        <f>NSAs!H39</f>
        <v>712.54</v>
      </c>
    </row>
    <row r="40" spans="1:13" ht="15.75" thickBot="1" x14ac:dyDescent="0.3">
      <c r="A40" s="47" t="s">
        <v>128</v>
      </c>
      <c r="B40" s="48" t="s">
        <v>127</v>
      </c>
      <c r="C40" s="49">
        <v>257923</v>
      </c>
      <c r="D40" s="50">
        <v>4257154</v>
      </c>
      <c r="I40" s="128" t="s">
        <v>113</v>
      </c>
      <c r="J40" s="11" t="str">
        <f>NSAs!E40</f>
        <v>A1</v>
      </c>
      <c r="K40" s="131">
        <f>NSAs!F40</f>
        <v>582.5</v>
      </c>
      <c r="L40" s="131" t="str">
        <f>NSAs!G40</f>
        <v>B1</v>
      </c>
      <c r="M40" s="132">
        <f>NSAs!H40</f>
        <v>702.49</v>
      </c>
    </row>
  </sheetData>
  <mergeCells count="5">
    <mergeCell ref="J1:M1"/>
    <mergeCell ref="C1:D1"/>
    <mergeCell ref="B1:B2"/>
    <mergeCell ref="A1:A2"/>
    <mergeCell ref="I1:I2"/>
  </mergeCells>
  <phoneticPr fontId="4" type="noConversion"/>
  <pageMargins left="0.7" right="0.7" top="0.75" bottom="0.75" header="0.3" footer="0.3"/>
  <pageSetup orientation="portrait" r:id="rId1"/>
  <colBreaks count="1" manualBreakCount="1">
    <brk id="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3A918-FDC0-4E47-A4C3-1ED461E90C49}">
  <sheetPr codeName="Sheet18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158</v>
      </c>
      <c r="B2" s="29" t="s">
        <v>119</v>
      </c>
      <c r="C2" s="29">
        <f>NSAs!B18</f>
        <v>257187.44</v>
      </c>
      <c r="D2" s="30">
        <f>NSAs!C18</f>
        <v>4258393.9800000004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16 (dBA)</v>
      </c>
      <c r="V5" s="143" t="str">
        <f>INDEX(A7:A45,MATCH(W5,H7:H45,0))</f>
        <v>A-13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A-14</v>
      </c>
      <c r="W6" s="146">
        <f>LARGE(H7:H45,2)</f>
        <v>39.368428701400987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4705.0131771546394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51.151216881546212</v>
      </c>
      <c r="H7" s="36">
        <f>C7-G7</f>
        <v>17.859083075093601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61.081305047685412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4006.0782747344815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49.754388614344101</v>
      </c>
      <c r="H8" s="37">
        <f t="shared" ref="H8:H44" si="2">C8-G8</f>
        <v>19.255911342295711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84.254117536793146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2591.4434089518795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45.970834586117398</v>
      </c>
      <c r="H9" s="37">
        <f t="shared" si="2"/>
        <v>23.039465370522414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201.3476369650881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1699.3505997586533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42.305659782588833</v>
      </c>
      <c r="H10" s="37">
        <f t="shared" si="2"/>
        <v>26.704640174050979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468.23515508538509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1327.1512536633913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40.158408432993511</v>
      </c>
      <c r="H11" s="37">
        <f t="shared" si="2"/>
        <v>28.851891523646302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767.69577832879452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887.04540695512424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36.658917029899889</v>
      </c>
      <c r="H12" s="37">
        <f t="shared" si="2"/>
        <v>32.351382926739923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1718.4555089468231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2698.7109810613083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46.323127524022098</v>
      </c>
      <c r="H13" s="37">
        <f t="shared" si="2"/>
        <v>22.687172432617714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185.65952853212553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2404.0403300487146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45.318834981844446</v>
      </c>
      <c r="H14" s="37">
        <f t="shared" si="2"/>
        <v>23.691464974795366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233.96263151279669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1747.36762088007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42.547685677493099</v>
      </c>
      <c r="H15" s="37">
        <f t="shared" si="2"/>
        <v>26.462614279146713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442.85487307109685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1411.0164917534987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40.690641795082499</v>
      </c>
      <c r="H16" s="37">
        <f t="shared" si="2"/>
        <v>28.319658161557314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679.15017378119842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1073.3152038895328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38.314545626779932</v>
      </c>
      <c r="H17" s="37">
        <f t="shared" si="2"/>
        <v>30.695754329859881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1173.7495343638504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836.83415925788643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36.152787992472078</v>
      </c>
      <c r="H18" s="37">
        <f t="shared" si="2"/>
        <v>32.857511964167735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1930.8618259207678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300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27.242425094393248</v>
      </c>
      <c r="H19" s="37">
        <f t="shared" si="2"/>
        <v>41.767874862246565</v>
      </c>
      <c r="O19" s="147" t="s">
        <v>17</v>
      </c>
      <c r="P19" s="10" t="s">
        <v>17</v>
      </c>
      <c r="Q19" s="7">
        <v>257182.31</v>
      </c>
      <c r="R19" s="8">
        <v>4258125.87</v>
      </c>
      <c r="U19">
        <f t="shared" si="0"/>
        <v>15024.066119821837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395.45180553431578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29.641871255238829</v>
      </c>
      <c r="H20" s="37">
        <f t="shared" si="2"/>
        <v>39.368428701400987</v>
      </c>
      <c r="O20" s="147" t="s">
        <v>18</v>
      </c>
      <c r="P20" s="10" t="s">
        <v>18</v>
      </c>
      <c r="Q20" s="7">
        <v>257249.95</v>
      </c>
      <c r="R20" s="8">
        <v>4258003.5</v>
      </c>
      <c r="U20">
        <f t="shared" si="0"/>
        <v>8646.55025774149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694.76072348702826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34.536705174919874</v>
      </c>
      <c r="H21" s="37">
        <f t="shared" si="2"/>
        <v>34.473594781719939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2801.2990769724988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2685.6353249279623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46.280940813536034</v>
      </c>
      <c r="H22" s="37">
        <f t="shared" si="2"/>
        <v>22.729359143103778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187.47178491276071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2260.5756982902335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44.784381090483414</v>
      </c>
      <c r="H23" s="37">
        <f t="shared" si="2"/>
        <v>24.225918866156398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264.60124702268831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1937.6466634815924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43.445491696909926</v>
      </c>
      <c r="H24" s="37">
        <f t="shared" si="2"/>
        <v>25.564808259729887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360.14784957783081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1588.4873724715603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41.719675335888837</v>
      </c>
      <c r="H25" s="37">
        <f t="shared" si="2"/>
        <v>27.290624620750975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535.87372360386235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1331.7166813556973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40.188236796813271</v>
      </c>
      <c r="H26" s="37">
        <f t="shared" si="2"/>
        <v>28.822063159826541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762.44112936819306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1117.1412571833689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38.662161821069063</v>
      </c>
      <c r="H27" s="37">
        <f t="shared" si="2"/>
        <v>30.34813813557075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1083.4623231696721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975.77144378211017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37.486962084311116</v>
      </c>
      <c r="H28" s="37">
        <f t="shared" si="2"/>
        <v>31.523337872328696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1420.1485909344076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932.10124825586354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37.089261791512278</v>
      </c>
      <c r="H29" s="37">
        <f t="shared" si="2"/>
        <v>31.921038165127534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1556.3376239772447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1016.4011110290548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37.841302622126335</v>
      </c>
      <c r="H30" s="37">
        <f t="shared" si="2"/>
        <v>31.168997334513477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1308.8797040980862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2310.5391038892712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44.974266459558208</v>
      </c>
      <c r="H31" s="37">
        <f t="shared" si="2"/>
        <v>24.036033497081604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253.28143011811605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1973.4154926172732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43.604370667574074</v>
      </c>
      <c r="H32" s="37">
        <f t="shared" si="2"/>
        <v>25.405929289065739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347.21056291522814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1628.6902517364822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41.936769939667172</v>
      </c>
      <c r="H33" s="37">
        <f t="shared" si="2"/>
        <v>27.07353001697264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509.74503186116118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1297.5082067565058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39.96220226895008</v>
      </c>
      <c r="H34" s="37">
        <f t="shared" si="2"/>
        <v>29.048097687689733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803.1742358563522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1320.3667546559823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40.113891615025167</v>
      </c>
      <c r="H35" s="37">
        <f t="shared" si="2"/>
        <v>28.896408341614645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775.605417956103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1908.8902729075883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43.315619298723554</v>
      </c>
      <c r="H36" s="37">
        <f t="shared" si="2"/>
        <v>25.694680657916258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371.08044248754868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2014.8956713688133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43.785051277315894</v>
      </c>
      <c r="H37" s="37">
        <f t="shared" si="2"/>
        <v>25.225248679323919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333.06183305996421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1678.5684551129041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42.198781145479487</v>
      </c>
      <c r="H38" s="37">
        <f t="shared" si="2"/>
        <v>26.811518811160326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479.90124997149314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1421.5653472500701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40.755336567167433</v>
      </c>
      <c r="H39" s="37">
        <f t="shared" si="2"/>
        <v>28.25496338947238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669.10817951673494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4421.9131810223826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50.612204229471502</v>
      </c>
      <c r="H40" s="37">
        <f t="shared" si="2"/>
        <v>15.387795770528498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34.576384340689998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2933.0847041640177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47.046492101887523</v>
      </c>
      <c r="H41" s="37">
        <f t="shared" si="2"/>
        <v>18.953507898112477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78.587014401847668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2604.1410746156371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46.013290152973312</v>
      </c>
      <c r="H42" s="37">
        <f t="shared" si="2"/>
        <v>19.986709847026688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99.694450673812042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2067.0811383447531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44.007150483138872</v>
      </c>
      <c r="H43" s="37">
        <f t="shared" si="2"/>
        <v>21.992849516861128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158.22858768767821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1441.7346891856023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40.877706960458582</v>
      </c>
      <c r="H44" s="37">
        <f t="shared" si="2"/>
        <v>13.122293039541418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20.522454617301197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46.745065223402015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46.745065223402015</v>
      </c>
      <c r="D51" s="77">
        <f>10*LOG10(SUM(U7:U44))</f>
        <v>46.705460878084011</v>
      </c>
      <c r="E51" s="77">
        <f>P85</f>
        <v>46.730255885230875</v>
      </c>
      <c r="F51" s="78">
        <f>S85</f>
        <v>53.120921375259584</v>
      </c>
    </row>
    <row r="52" spans="1:19" ht="14.45" customHeight="1" thickBot="1" x14ac:dyDescent="0.3">
      <c r="B52" s="72" t="s">
        <v>141</v>
      </c>
      <c r="C52" s="79">
        <f>10*LOG10(10^(C50/10)+10^(C51/10))</f>
        <v>47.578619124583795</v>
      </c>
      <c r="D52" s="79">
        <f>10*LOG10(10^(D50/10)+10^(D51/10))</f>
        <v>46.932365629956905</v>
      </c>
      <c r="E52" s="79">
        <f>J85</f>
        <v>47.34739561009156</v>
      </c>
      <c r="F52" s="80">
        <f>M85</f>
        <v>53.440567212541204</v>
      </c>
    </row>
    <row r="53" spans="1:19" ht="16.149999999999999" customHeight="1" thickBot="1" x14ac:dyDescent="0.3">
      <c r="B53" s="74" t="s">
        <v>145</v>
      </c>
      <c r="C53" s="81">
        <f>C52-C50</f>
        <v>7.5786191245837955</v>
      </c>
      <c r="D53" s="81">
        <f>D52-D50</f>
        <v>12.932365629956905</v>
      </c>
      <c r="E53" s="81">
        <f>E52-E50</f>
        <v>8.7789245401201867</v>
      </c>
      <c r="F53" s="82">
        <f>F52-F50</f>
        <v>11.48999528272838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16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46.932365629956905</v>
      </c>
      <c r="J61" s="62">
        <f>10^(I61/10)</f>
        <v>49344.251207266658</v>
      </c>
      <c r="K61" s="63"/>
      <c r="L61" s="152">
        <f>I61+10</f>
        <v>56.932365629956905</v>
      </c>
      <c r="M61" s="62">
        <f>10^(L61/10)</f>
        <v>493442.51207266713</v>
      </c>
      <c r="N61" s="62"/>
      <c r="O61" s="62">
        <f>D51</f>
        <v>46.705460878084011</v>
      </c>
      <c r="P61" s="62">
        <f>10^(O61/10)</f>
        <v>46832.364775757087</v>
      </c>
      <c r="Q61" s="62"/>
      <c r="R61" s="62">
        <f>O61+10</f>
        <v>56.705460878084011</v>
      </c>
      <c r="S61" s="63">
        <f>10^(R61/10)</f>
        <v>468323.64775757055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46.932365629956905</v>
      </c>
      <c r="J62" s="26">
        <f t="shared" ref="J62:J84" si="9">10^(I62/10)</f>
        <v>49344.251207266658</v>
      </c>
      <c r="K62" s="64"/>
      <c r="L62" s="155">
        <f t="shared" ref="L62:L67" si="10">I62+10</f>
        <v>56.932365629956905</v>
      </c>
      <c r="M62" s="26">
        <f t="shared" ref="M62:M84" si="11">10^(L62/10)</f>
        <v>493442.51207266713</v>
      </c>
      <c r="N62" s="26"/>
      <c r="O62" s="26">
        <f>O61</f>
        <v>46.705460878084011</v>
      </c>
      <c r="P62" s="26">
        <f t="shared" ref="P62:P84" si="12">10^(O62/10)</f>
        <v>46832.364775757087</v>
      </c>
      <c r="Q62" s="26"/>
      <c r="R62" s="26">
        <f t="shared" ref="R62:R67" si="13">O62+10</f>
        <v>56.705460878084011</v>
      </c>
      <c r="S62" s="64">
        <f t="shared" ref="S62:S84" si="14">10^(R62/10)</f>
        <v>468323.64775757055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46.932365629956905</v>
      </c>
      <c r="J63" s="26">
        <f t="shared" si="9"/>
        <v>49344.251207266658</v>
      </c>
      <c r="K63" s="64"/>
      <c r="L63" s="155">
        <f t="shared" si="10"/>
        <v>56.932365629956905</v>
      </c>
      <c r="M63" s="26">
        <f t="shared" si="11"/>
        <v>493442.51207266713</v>
      </c>
      <c r="N63" s="26"/>
      <c r="O63" s="26">
        <f t="shared" ref="O63:O84" si="16">O62</f>
        <v>46.705460878084011</v>
      </c>
      <c r="P63" s="26">
        <f t="shared" si="12"/>
        <v>46832.364775757087</v>
      </c>
      <c r="Q63" s="26"/>
      <c r="R63" s="26">
        <f t="shared" si="13"/>
        <v>56.705460878084011</v>
      </c>
      <c r="S63" s="64">
        <f t="shared" si="14"/>
        <v>468323.64775757055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46.932365629956905</v>
      </c>
      <c r="J64" s="26">
        <f t="shared" si="9"/>
        <v>49344.251207266658</v>
      </c>
      <c r="K64" s="64"/>
      <c r="L64" s="155">
        <f t="shared" si="10"/>
        <v>56.932365629956905</v>
      </c>
      <c r="M64" s="26">
        <f t="shared" si="11"/>
        <v>493442.51207266713</v>
      </c>
      <c r="N64" s="26"/>
      <c r="O64" s="26">
        <f t="shared" si="16"/>
        <v>46.705460878084011</v>
      </c>
      <c r="P64" s="26">
        <f t="shared" si="12"/>
        <v>46832.364775757087</v>
      </c>
      <c r="Q64" s="26"/>
      <c r="R64" s="26">
        <f t="shared" si="13"/>
        <v>56.705460878084011</v>
      </c>
      <c r="S64" s="64">
        <f t="shared" si="14"/>
        <v>468323.64775757055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46.932365629956905</v>
      </c>
      <c r="J65" s="26">
        <f t="shared" si="9"/>
        <v>49344.251207266658</v>
      </c>
      <c r="K65" s="64"/>
      <c r="L65" s="155">
        <f t="shared" si="10"/>
        <v>56.932365629956905</v>
      </c>
      <c r="M65" s="26">
        <f t="shared" si="11"/>
        <v>493442.51207266713</v>
      </c>
      <c r="N65" s="26"/>
      <c r="O65" s="26">
        <f t="shared" si="16"/>
        <v>46.705460878084011</v>
      </c>
      <c r="P65" s="26">
        <f t="shared" si="12"/>
        <v>46832.364775757087</v>
      </c>
      <c r="Q65" s="26"/>
      <c r="R65" s="26">
        <f t="shared" si="13"/>
        <v>56.705460878084011</v>
      </c>
      <c r="S65" s="64">
        <f t="shared" si="14"/>
        <v>468323.64775757055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46.932365629956905</v>
      </c>
      <c r="J66" s="26">
        <f t="shared" si="9"/>
        <v>49344.251207266658</v>
      </c>
      <c r="K66" s="64"/>
      <c r="L66" s="155">
        <f t="shared" si="10"/>
        <v>56.932365629956905</v>
      </c>
      <c r="M66" s="26">
        <f t="shared" si="11"/>
        <v>493442.51207266713</v>
      </c>
      <c r="N66" s="26"/>
      <c r="O66" s="26">
        <f t="shared" si="16"/>
        <v>46.705460878084011</v>
      </c>
      <c r="P66" s="26">
        <f t="shared" si="12"/>
        <v>46832.364775757087</v>
      </c>
      <c r="Q66" s="26"/>
      <c r="R66" s="26">
        <f t="shared" si="13"/>
        <v>56.705460878084011</v>
      </c>
      <c r="S66" s="64">
        <f t="shared" si="14"/>
        <v>468323.64775757055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46.932365629956905</v>
      </c>
      <c r="J67" s="26">
        <f t="shared" si="9"/>
        <v>49344.251207266658</v>
      </c>
      <c r="K67" s="64"/>
      <c r="L67" s="155">
        <f t="shared" si="10"/>
        <v>56.932365629956905</v>
      </c>
      <c r="M67" s="26">
        <f t="shared" si="11"/>
        <v>493442.51207266713</v>
      </c>
      <c r="N67" s="26"/>
      <c r="O67" s="26">
        <f t="shared" si="16"/>
        <v>46.705460878084011</v>
      </c>
      <c r="P67" s="26">
        <f t="shared" si="12"/>
        <v>46832.364775757087</v>
      </c>
      <c r="Q67" s="26"/>
      <c r="R67" s="26">
        <f t="shared" si="13"/>
        <v>56.705460878084011</v>
      </c>
      <c r="S67" s="64">
        <f t="shared" si="14"/>
        <v>468323.64775757055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47.578619124583795</v>
      </c>
      <c r="J68" s="26">
        <f t="shared" si="9"/>
        <v>57261.39346761084</v>
      </c>
      <c r="K68" s="64"/>
      <c r="L68" s="155">
        <f>I68</f>
        <v>47.578619124583795</v>
      </c>
      <c r="M68" s="26">
        <f t="shared" si="11"/>
        <v>57261.39346761084</v>
      </c>
      <c r="N68" s="26"/>
      <c r="O68" s="26">
        <f>H46</f>
        <v>46.745065223402015</v>
      </c>
      <c r="P68" s="26">
        <f t="shared" si="12"/>
        <v>47261.393467610833</v>
      </c>
      <c r="Q68" s="26"/>
      <c r="R68" s="26">
        <f>O68</f>
        <v>46.745065223402015</v>
      </c>
      <c r="S68" s="64">
        <f t="shared" si="14"/>
        <v>47261.393467610833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47.578619124583795</v>
      </c>
      <c r="J69" s="26">
        <f t="shared" si="9"/>
        <v>57261.39346761084</v>
      </c>
      <c r="K69" s="64"/>
      <c r="L69" s="155">
        <f t="shared" ref="L69:L82" si="19">I69</f>
        <v>47.578619124583795</v>
      </c>
      <c r="M69" s="26">
        <f t="shared" si="11"/>
        <v>57261.39346761084</v>
      </c>
      <c r="N69" s="26"/>
      <c r="O69" s="26">
        <f t="shared" si="16"/>
        <v>46.745065223402015</v>
      </c>
      <c r="P69" s="26">
        <f t="shared" si="12"/>
        <v>47261.393467610833</v>
      </c>
      <c r="Q69" s="26"/>
      <c r="R69" s="26">
        <f t="shared" ref="R69:R82" si="20">O69</f>
        <v>46.745065223402015</v>
      </c>
      <c r="S69" s="64">
        <f t="shared" si="14"/>
        <v>47261.393467610833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47.578619124583795</v>
      </c>
      <c r="J70" s="26">
        <f t="shared" si="9"/>
        <v>57261.39346761084</v>
      </c>
      <c r="K70" s="64"/>
      <c r="L70" s="155">
        <f t="shared" si="19"/>
        <v>47.578619124583795</v>
      </c>
      <c r="M70" s="26">
        <f t="shared" si="11"/>
        <v>57261.39346761084</v>
      </c>
      <c r="N70" s="26"/>
      <c r="O70" s="26">
        <f t="shared" si="16"/>
        <v>46.745065223402015</v>
      </c>
      <c r="P70" s="26">
        <f t="shared" si="12"/>
        <v>47261.393467610833</v>
      </c>
      <c r="Q70" s="26"/>
      <c r="R70" s="26">
        <f t="shared" si="20"/>
        <v>46.745065223402015</v>
      </c>
      <c r="S70" s="64">
        <f t="shared" si="14"/>
        <v>47261.393467610833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47.578619124583795</v>
      </c>
      <c r="J71" s="26">
        <f t="shared" si="9"/>
        <v>57261.39346761084</v>
      </c>
      <c r="K71" s="64"/>
      <c r="L71" s="155">
        <f t="shared" si="19"/>
        <v>47.578619124583795</v>
      </c>
      <c r="M71" s="26">
        <f t="shared" si="11"/>
        <v>57261.39346761084</v>
      </c>
      <c r="N71" s="26"/>
      <c r="O71" s="26">
        <f t="shared" si="16"/>
        <v>46.745065223402015</v>
      </c>
      <c r="P71" s="26">
        <f t="shared" si="12"/>
        <v>47261.393467610833</v>
      </c>
      <c r="Q71" s="26"/>
      <c r="R71" s="26">
        <f t="shared" si="20"/>
        <v>46.745065223402015</v>
      </c>
      <c r="S71" s="64">
        <f t="shared" si="14"/>
        <v>47261.393467610833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47.578619124583795</v>
      </c>
      <c r="J72" s="26">
        <f t="shared" si="9"/>
        <v>57261.39346761084</v>
      </c>
      <c r="K72" s="64"/>
      <c r="L72" s="155">
        <f t="shared" si="19"/>
        <v>47.578619124583795</v>
      </c>
      <c r="M72" s="26">
        <f t="shared" si="11"/>
        <v>57261.39346761084</v>
      </c>
      <c r="N72" s="26"/>
      <c r="O72" s="26">
        <f t="shared" si="16"/>
        <v>46.745065223402015</v>
      </c>
      <c r="P72" s="26">
        <f t="shared" si="12"/>
        <v>47261.393467610833</v>
      </c>
      <c r="Q72" s="26"/>
      <c r="R72" s="26">
        <f t="shared" si="20"/>
        <v>46.745065223402015</v>
      </c>
      <c r="S72" s="64">
        <f t="shared" si="14"/>
        <v>47261.393467610833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47.578619124583795</v>
      </c>
      <c r="J73" s="26">
        <f t="shared" si="9"/>
        <v>57261.39346761084</v>
      </c>
      <c r="K73" s="64"/>
      <c r="L73" s="155">
        <f t="shared" si="19"/>
        <v>47.578619124583795</v>
      </c>
      <c r="M73" s="26">
        <f t="shared" si="11"/>
        <v>57261.39346761084</v>
      </c>
      <c r="N73" s="26"/>
      <c r="O73" s="26">
        <f t="shared" si="16"/>
        <v>46.745065223402015</v>
      </c>
      <c r="P73" s="26">
        <f t="shared" si="12"/>
        <v>47261.393467610833</v>
      </c>
      <c r="Q73" s="26"/>
      <c r="R73" s="26">
        <f t="shared" si="20"/>
        <v>46.745065223402015</v>
      </c>
      <c r="S73" s="64">
        <f t="shared" si="14"/>
        <v>47261.393467610833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47.578619124583795</v>
      </c>
      <c r="J74" s="26">
        <f t="shared" si="9"/>
        <v>57261.39346761084</v>
      </c>
      <c r="K74" s="64"/>
      <c r="L74" s="155">
        <f t="shared" si="19"/>
        <v>47.578619124583795</v>
      </c>
      <c r="M74" s="26">
        <f t="shared" si="11"/>
        <v>57261.39346761084</v>
      </c>
      <c r="N74" s="26"/>
      <c r="O74" s="26">
        <f t="shared" si="16"/>
        <v>46.745065223402015</v>
      </c>
      <c r="P74" s="26">
        <f t="shared" si="12"/>
        <v>47261.393467610833</v>
      </c>
      <c r="Q74" s="26"/>
      <c r="R74" s="26">
        <f t="shared" si="20"/>
        <v>46.745065223402015</v>
      </c>
      <c r="S74" s="64">
        <f t="shared" si="14"/>
        <v>47261.393467610833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47.578619124583795</v>
      </c>
      <c r="J75" s="26">
        <f t="shared" si="9"/>
        <v>57261.39346761084</v>
      </c>
      <c r="K75" s="64"/>
      <c r="L75" s="155">
        <f t="shared" si="19"/>
        <v>47.578619124583795</v>
      </c>
      <c r="M75" s="26">
        <f t="shared" si="11"/>
        <v>57261.39346761084</v>
      </c>
      <c r="N75" s="26"/>
      <c r="O75" s="26">
        <f t="shared" si="16"/>
        <v>46.745065223402015</v>
      </c>
      <c r="P75" s="26">
        <f t="shared" si="12"/>
        <v>47261.393467610833</v>
      </c>
      <c r="Q75" s="26"/>
      <c r="R75" s="26">
        <f t="shared" si="20"/>
        <v>46.745065223402015</v>
      </c>
      <c r="S75" s="64">
        <f t="shared" si="14"/>
        <v>47261.393467610833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47.578619124583795</v>
      </c>
      <c r="J76" s="26">
        <f t="shared" si="9"/>
        <v>57261.39346761084</v>
      </c>
      <c r="K76" s="64"/>
      <c r="L76" s="155">
        <f t="shared" si="19"/>
        <v>47.578619124583795</v>
      </c>
      <c r="M76" s="26">
        <f t="shared" si="11"/>
        <v>57261.39346761084</v>
      </c>
      <c r="N76" s="26"/>
      <c r="O76" s="26">
        <f t="shared" si="16"/>
        <v>46.745065223402015</v>
      </c>
      <c r="P76" s="26">
        <f t="shared" si="12"/>
        <v>47261.393467610833</v>
      </c>
      <c r="Q76" s="26"/>
      <c r="R76" s="26">
        <f t="shared" si="20"/>
        <v>46.745065223402015</v>
      </c>
      <c r="S76" s="64">
        <f t="shared" si="14"/>
        <v>47261.393467610833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47.578619124583795</v>
      </c>
      <c r="J77" s="26">
        <f t="shared" si="9"/>
        <v>57261.39346761084</v>
      </c>
      <c r="K77" s="64"/>
      <c r="L77" s="155">
        <f t="shared" si="19"/>
        <v>47.578619124583795</v>
      </c>
      <c r="M77" s="26">
        <f t="shared" si="11"/>
        <v>57261.39346761084</v>
      </c>
      <c r="N77" s="26"/>
      <c r="O77" s="26">
        <f t="shared" si="16"/>
        <v>46.745065223402015</v>
      </c>
      <c r="P77" s="26">
        <f t="shared" si="12"/>
        <v>47261.393467610833</v>
      </c>
      <c r="Q77" s="26"/>
      <c r="R77" s="26">
        <f t="shared" si="20"/>
        <v>46.745065223402015</v>
      </c>
      <c r="S77" s="64">
        <f t="shared" si="14"/>
        <v>47261.393467610833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47.578619124583795</v>
      </c>
      <c r="J78" s="26">
        <f t="shared" si="9"/>
        <v>57261.39346761084</v>
      </c>
      <c r="K78" s="64"/>
      <c r="L78" s="155">
        <f t="shared" si="19"/>
        <v>47.578619124583795</v>
      </c>
      <c r="M78" s="26">
        <f t="shared" si="11"/>
        <v>57261.39346761084</v>
      </c>
      <c r="N78" s="26"/>
      <c r="O78" s="26">
        <f t="shared" si="16"/>
        <v>46.745065223402015</v>
      </c>
      <c r="P78" s="26">
        <f t="shared" si="12"/>
        <v>47261.393467610833</v>
      </c>
      <c r="Q78" s="26"/>
      <c r="R78" s="26">
        <f t="shared" si="20"/>
        <v>46.745065223402015</v>
      </c>
      <c r="S78" s="64">
        <f t="shared" si="14"/>
        <v>47261.393467610833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47.578619124583795</v>
      </c>
      <c r="J79" s="26">
        <f t="shared" si="9"/>
        <v>57261.39346761084</v>
      </c>
      <c r="K79" s="64"/>
      <c r="L79" s="155">
        <f t="shared" si="19"/>
        <v>47.578619124583795</v>
      </c>
      <c r="M79" s="26">
        <f t="shared" si="11"/>
        <v>57261.39346761084</v>
      </c>
      <c r="N79" s="26"/>
      <c r="O79" s="26">
        <f t="shared" si="16"/>
        <v>46.745065223402015</v>
      </c>
      <c r="P79" s="26">
        <f t="shared" si="12"/>
        <v>47261.393467610833</v>
      </c>
      <c r="Q79" s="26"/>
      <c r="R79" s="26">
        <f t="shared" si="20"/>
        <v>46.745065223402015</v>
      </c>
      <c r="S79" s="64">
        <f t="shared" si="14"/>
        <v>47261.393467610833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47.578619124583795</v>
      </c>
      <c r="J80" s="26">
        <f t="shared" si="9"/>
        <v>57261.39346761084</v>
      </c>
      <c r="K80" s="64"/>
      <c r="L80" s="155">
        <f t="shared" si="19"/>
        <v>47.578619124583795</v>
      </c>
      <c r="M80" s="26">
        <f t="shared" si="11"/>
        <v>57261.39346761084</v>
      </c>
      <c r="N80" s="26"/>
      <c r="O80" s="26">
        <f t="shared" si="16"/>
        <v>46.745065223402015</v>
      </c>
      <c r="P80" s="26">
        <f t="shared" si="12"/>
        <v>47261.393467610833</v>
      </c>
      <c r="Q80" s="26"/>
      <c r="R80" s="26">
        <f t="shared" si="20"/>
        <v>46.745065223402015</v>
      </c>
      <c r="S80" s="64">
        <f t="shared" si="14"/>
        <v>47261.393467610833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47.578619124583795</v>
      </c>
      <c r="J81" s="26">
        <f t="shared" si="9"/>
        <v>57261.39346761084</v>
      </c>
      <c r="K81" s="64"/>
      <c r="L81" s="155">
        <f t="shared" si="19"/>
        <v>47.578619124583795</v>
      </c>
      <c r="M81" s="26">
        <f t="shared" si="11"/>
        <v>57261.39346761084</v>
      </c>
      <c r="N81" s="26"/>
      <c r="O81" s="26">
        <f t="shared" si="16"/>
        <v>46.745065223402015</v>
      </c>
      <c r="P81" s="26">
        <f t="shared" si="12"/>
        <v>47261.393467610833</v>
      </c>
      <c r="Q81" s="26"/>
      <c r="R81" s="26">
        <f t="shared" si="20"/>
        <v>46.745065223402015</v>
      </c>
      <c r="S81" s="64">
        <f t="shared" si="14"/>
        <v>47261.393467610833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47.578619124583795</v>
      </c>
      <c r="J82" s="26">
        <f t="shared" si="9"/>
        <v>57261.39346761084</v>
      </c>
      <c r="K82" s="64"/>
      <c r="L82" s="155">
        <f t="shared" si="19"/>
        <v>47.578619124583795</v>
      </c>
      <c r="M82" s="26">
        <f t="shared" si="11"/>
        <v>57261.39346761084</v>
      </c>
      <c r="N82" s="26"/>
      <c r="O82" s="26">
        <f t="shared" si="16"/>
        <v>46.745065223402015</v>
      </c>
      <c r="P82" s="26">
        <f t="shared" si="12"/>
        <v>47261.393467610833</v>
      </c>
      <c r="Q82" s="26"/>
      <c r="R82" s="26">
        <f t="shared" si="20"/>
        <v>46.745065223402015</v>
      </c>
      <c r="S82" s="64">
        <f t="shared" si="14"/>
        <v>47261.393467610833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46.932365629956905</v>
      </c>
      <c r="J83" s="26">
        <f t="shared" si="9"/>
        <v>49344.251207266658</v>
      </c>
      <c r="K83" s="64"/>
      <c r="L83" s="155">
        <f>I83+10</f>
        <v>56.932365629956905</v>
      </c>
      <c r="M83" s="26">
        <f t="shared" si="11"/>
        <v>493442.51207266713</v>
      </c>
      <c r="N83" s="26"/>
      <c r="O83" s="26">
        <f>D51</f>
        <v>46.705460878084011</v>
      </c>
      <c r="P83" s="26">
        <f t="shared" si="12"/>
        <v>46832.364775757087</v>
      </c>
      <c r="Q83" s="26"/>
      <c r="R83" s="26">
        <f>O83+10</f>
        <v>56.705460878084011</v>
      </c>
      <c r="S83" s="64">
        <f t="shared" si="14"/>
        <v>468323.64775757055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46.932365629956905</v>
      </c>
      <c r="J84" s="65">
        <f t="shared" si="9"/>
        <v>49344.251207266658</v>
      </c>
      <c r="K84" s="66"/>
      <c r="L84" s="158">
        <f>I84+10</f>
        <v>56.932365629956905</v>
      </c>
      <c r="M84" s="65">
        <f t="shared" si="11"/>
        <v>493442.51207266713</v>
      </c>
      <c r="N84" s="65"/>
      <c r="O84" s="65">
        <f t="shared" si="16"/>
        <v>46.705460878084011</v>
      </c>
      <c r="P84" s="65">
        <f t="shared" si="12"/>
        <v>46832.364775757087</v>
      </c>
      <c r="Q84" s="65"/>
      <c r="R84" s="65">
        <f>O84+10</f>
        <v>56.705460878084011</v>
      </c>
      <c r="S84" s="66">
        <f t="shared" si="14"/>
        <v>468323.64775757055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47.34739561009156</v>
      </c>
      <c r="K85" s="67"/>
      <c r="L85" s="67" t="s">
        <v>134</v>
      </c>
      <c r="M85" s="67">
        <f>10*LOG10(SUM(M61:M84)/24)</f>
        <v>53.440567212541204</v>
      </c>
      <c r="N85" s="67"/>
      <c r="O85" s="67" t="s">
        <v>135</v>
      </c>
      <c r="P85" s="67">
        <f>10*LOG10(SUM(P61:P84)/24)</f>
        <v>46.730255885230875</v>
      </c>
      <c r="Q85" s="67"/>
      <c r="R85" s="67" t="s">
        <v>134</v>
      </c>
      <c r="S85" s="68">
        <f>10*LOG10(SUM(S61:S84)/24)</f>
        <v>53.120921375259584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16</v>
      </c>
      <c r="C89" s="22">
        <f>C2</f>
        <v>257187.44</v>
      </c>
      <c r="D89" s="23">
        <f>D2</f>
        <v>4258393.9800000004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46.745065223402015</v>
      </c>
      <c r="J89" s="86">
        <f>D51</f>
        <v>46.705460878084011</v>
      </c>
      <c r="K89" s="86">
        <f>E51</f>
        <v>46.730255885230875</v>
      </c>
      <c r="L89" s="87">
        <f>F51</f>
        <v>53.120921375259584</v>
      </c>
      <c r="M89" s="89">
        <f>C52</f>
        <v>47.578619124583795</v>
      </c>
      <c r="N89" s="86">
        <f>D52</f>
        <v>46.932365629956905</v>
      </c>
      <c r="O89" s="86">
        <f>E52</f>
        <v>47.34739561009156</v>
      </c>
      <c r="P89" s="87">
        <f>F52</f>
        <v>53.440567212541204</v>
      </c>
      <c r="Q89" s="89">
        <f>C53</f>
        <v>7.5786191245837955</v>
      </c>
      <c r="R89" s="86">
        <f>D53</f>
        <v>12.932365629956905</v>
      </c>
      <c r="S89" s="86">
        <f>E53</f>
        <v>8.7789245401201867</v>
      </c>
      <c r="T89" s="87">
        <f>F53</f>
        <v>11.48999528272838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16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150A6-3D56-486D-9FD8-1399AD7A2382}">
  <sheetPr codeName="Sheet19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161</v>
      </c>
      <c r="B2" s="29" t="s">
        <v>119</v>
      </c>
      <c r="C2" s="29">
        <v>256720</v>
      </c>
      <c r="D2" s="30">
        <v>4258506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17 (dBA)</v>
      </c>
      <c r="V5" s="143" t="str">
        <f>INDEX(A7:A45,MATCH(W5,H7:H45,0))</f>
        <v>A-6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A-12</v>
      </c>
      <c r="W6" s="146">
        <f>LARGE(H7:H45,2)</f>
        <v>38.520061990366003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4226.7512382915866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50.22013377126509</v>
      </c>
      <c r="H7" s="36">
        <f>C7-G7</f>
        <v>18.790166185374723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75.68618562373733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3528.127297037347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48.650884927174801</v>
      </c>
      <c r="H8" s="37">
        <f t="shared" ref="H8:H44" si="2">C8-G8</f>
        <v>20.359415029465012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108.62792979772755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2131.5084366241772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44.273741118945921</v>
      </c>
      <c r="H9" s="37">
        <f t="shared" si="2"/>
        <v>24.736558837693892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297.61573161293268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1267.2863417948718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39.757495085534259</v>
      </c>
      <c r="H10" s="37">
        <f t="shared" si="2"/>
        <v>29.252804871105553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841.93872837789104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912.55501713600484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36.90518114297133</v>
      </c>
      <c r="H11" s="37">
        <f t="shared" si="2"/>
        <v>32.105118813668483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1623.7227714521284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300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27.242425094393248</v>
      </c>
      <c r="H12" s="37">
        <f t="shared" si="2"/>
        <v>41.767874862246565</v>
      </c>
      <c r="O12" s="147" t="s">
        <v>10</v>
      </c>
      <c r="P12" s="10" t="s">
        <v>10</v>
      </c>
      <c r="Q12" s="7">
        <v>256531.52</v>
      </c>
      <c r="R12" s="8">
        <v>4258324.05</v>
      </c>
      <c r="U12">
        <f t="shared" si="0"/>
        <v>15024.066119821837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2274.5466427621272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44.837896941468657</v>
      </c>
      <c r="H13" s="37">
        <f t="shared" si="2"/>
        <v>24.172403015171156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261.3607101591906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1988.1062492986237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43.668791808983094</v>
      </c>
      <c r="H14" s="37">
        <f t="shared" si="2"/>
        <v>25.341508147656718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342.09822022752985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1365.6524363466294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40.406803676761371</v>
      </c>
      <c r="H15" s="37">
        <f t="shared" si="2"/>
        <v>28.603496279878442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725.01940075294397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1067.5902167029387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38.268091705992504</v>
      </c>
      <c r="H16" s="37">
        <f t="shared" si="2"/>
        <v>30.742208250647309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1186.3718275369451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810.19431156970063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35.871783792933556</v>
      </c>
      <c r="H17" s="37">
        <f t="shared" si="2"/>
        <v>33.138516163706257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2059.9259864887799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436.02550957521021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30.490237966273813</v>
      </c>
      <c r="H18" s="37">
        <f t="shared" si="2"/>
        <v>38.520061990366003</v>
      </c>
      <c r="O18" s="147" t="s">
        <v>16</v>
      </c>
      <c r="P18" s="10" t="s">
        <v>16</v>
      </c>
      <c r="Q18" s="7">
        <v>256665.85</v>
      </c>
      <c r="R18" s="8">
        <v>4258073.3499999996</v>
      </c>
      <c r="U18">
        <f t="shared" si="0"/>
        <v>7112.236654518234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716.78189053574806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34.80774048721792</v>
      </c>
      <c r="H19" s="37">
        <f t="shared" si="2"/>
        <v>34.202559469421892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2631.8185698812445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861.68484221312599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36.406969067891467</v>
      </c>
      <c r="H20" s="37">
        <f t="shared" si="2"/>
        <v>32.603330888748346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1821.0970416922007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1103.9159693109207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38.558720318343376</v>
      </c>
      <c r="H21" s="37">
        <f t="shared" si="2"/>
        <v>30.451579638296437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1109.578323427439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2301.6309201303502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44.940713664748209</v>
      </c>
      <c r="H22" s="37">
        <f t="shared" si="2"/>
        <v>24.069586291891603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255.24581443960258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1903.7679506965906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43.292280226834414</v>
      </c>
      <c r="H23" s="37">
        <f t="shared" si="2"/>
        <v>25.718019729805398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373.08000420050939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1614.148098688775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41.858867577889576</v>
      </c>
      <c r="H24" s="37">
        <f t="shared" si="2"/>
        <v>27.151432378750236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518.97117642724277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1326.5841948782802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40.15469637488053</v>
      </c>
      <c r="H25" s="37">
        <f t="shared" si="2"/>
        <v>28.855603581759283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768.35223372663313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1150.3448968897226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38.916561404623792</v>
      </c>
      <c r="H26" s="37">
        <f t="shared" si="2"/>
        <v>30.093738552016021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1021.8187209131655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1054.1166302171989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38.157773300215993</v>
      </c>
      <c r="H27" s="37">
        <f t="shared" si="2"/>
        <v>30.852526656423819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1216.8937642377068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1058.1882216788126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38.191258464873968</v>
      </c>
      <c r="H28" s="37">
        <f t="shared" si="2"/>
        <v>30.819041491765844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1207.547294358726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1159.2919584812225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38.983856467153224</v>
      </c>
      <c r="H29" s="37">
        <f t="shared" si="2"/>
        <v>30.026443489486589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1006.1074131270389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1361.32649930143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40.379245969744638</v>
      </c>
      <c r="H30" s="37">
        <f t="shared" si="2"/>
        <v>28.631053986895175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729.63456338107653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2018.2424629861246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43.799466786199417</v>
      </c>
      <c r="H31" s="37">
        <f t="shared" si="2"/>
        <v>25.210833170440395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331.95813581458771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1739.6291102705648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42.509133327349247</v>
      </c>
      <c r="H32" s="37">
        <f t="shared" si="2"/>
        <v>26.501166629290566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446.80359923894048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1501.3937329362709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41.229891974354835</v>
      </c>
      <c r="H33" s="37">
        <f t="shared" si="2"/>
        <v>27.780407982284977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599.84742411123466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1481.1371318683694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41.111905395362008</v>
      </c>
      <c r="H34" s="37">
        <f t="shared" si="2"/>
        <v>27.898394561277804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616.36710982312661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1579.4599707493624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41.670172475631105</v>
      </c>
      <c r="H35" s="37">
        <f t="shared" si="2"/>
        <v>27.340127481008707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542.01680030543594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2331.1072476400564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45.051245092778061</v>
      </c>
      <c r="H36" s="37">
        <f t="shared" si="2"/>
        <v>23.959054863861752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248.83157380529275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1897.852675973355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43.265249931107718</v>
      </c>
      <c r="H37" s="37">
        <f t="shared" si="2"/>
        <v>25.745050025532095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375.4092787132484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1904.5922712482432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43.296040352995064</v>
      </c>
      <c r="H38" s="37">
        <f t="shared" si="2"/>
        <v>25.714259603644749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372.75713093535376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1756.623630292255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42.593574412640841</v>
      </c>
      <c r="H39" s="37">
        <f t="shared" si="2"/>
        <v>26.416725543998972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438.20018280451927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3943.1088933606761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49.616775415330267</v>
      </c>
      <c r="H40" s="37">
        <f t="shared" si="2"/>
        <v>16.383224584669733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43.483296262450004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2538.199656173656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45.790515618878189</v>
      </c>
      <c r="H41" s="37">
        <f t="shared" si="2"/>
        <v>20.209484381121811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104.94178284585647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2347.8216297024564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45.113301986277257</v>
      </c>
      <c r="H42" s="37">
        <f t="shared" si="2"/>
        <v>20.886698013722743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122.65063509832422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1664.7759636960561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42.127115936700839</v>
      </c>
      <c r="H43" s="37">
        <f t="shared" si="2"/>
        <v>23.872884063299161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243.9430257718999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1809.7273275275477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42.852262888865297</v>
      </c>
      <c r="H44" s="37">
        <f t="shared" si="2"/>
        <v>11.147737111134703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13.024879410316297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46.743841533187023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46.743841533187023</v>
      </c>
      <c r="D51" s="77">
        <f>10*LOG10(SUM(U7:U44))</f>
        <v>46.704225976117009</v>
      </c>
      <c r="E51" s="77">
        <f>P85</f>
        <v>46.729028014547922</v>
      </c>
      <c r="F51" s="78">
        <f>S85</f>
        <v>53.119688087533554</v>
      </c>
    </row>
    <row r="52" spans="1:19" ht="14.45" customHeight="1" thickBot="1" x14ac:dyDescent="0.3">
      <c r="B52" s="72" t="s">
        <v>141</v>
      </c>
      <c r="C52" s="79">
        <f>10*LOG10(10^(C50/10)+10^(C51/10))</f>
        <v>47.577609161705709</v>
      </c>
      <c r="D52" s="79">
        <f>10*LOG10(10^(D50/10)+10^(D51/10))</f>
        <v>46.931193599591296</v>
      </c>
      <c r="E52" s="79">
        <f>J85</f>
        <v>47.346330411645056</v>
      </c>
      <c r="F52" s="80">
        <f>M85</f>
        <v>53.439421447810183</v>
      </c>
    </row>
    <row r="53" spans="1:19" ht="16.149999999999999" customHeight="1" thickBot="1" x14ac:dyDescent="0.3">
      <c r="B53" s="74" t="s">
        <v>145</v>
      </c>
      <c r="C53" s="81">
        <f>C52-C50</f>
        <v>7.5776091617057091</v>
      </c>
      <c r="D53" s="81">
        <f>D52-D50</f>
        <v>12.931193599591296</v>
      </c>
      <c r="E53" s="81">
        <f>E52-E50</f>
        <v>8.7778593416736825</v>
      </c>
      <c r="F53" s="82">
        <f>F52-F50</f>
        <v>11.488849517997359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17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46.931193599591296</v>
      </c>
      <c r="J61" s="62">
        <f>10^(I61/10)</f>
        <v>49330.936472632631</v>
      </c>
      <c r="K61" s="63"/>
      <c r="L61" s="152">
        <f>I61+10</f>
        <v>56.931193599591296</v>
      </c>
      <c r="M61" s="62">
        <f>10^(L61/10)</f>
        <v>493309.36472632684</v>
      </c>
      <c r="N61" s="62"/>
      <c r="O61" s="62">
        <f>D51</f>
        <v>46.704225976117009</v>
      </c>
      <c r="P61" s="62">
        <f>10^(O61/10)</f>
        <v>46819.050041123039</v>
      </c>
      <c r="Q61" s="62"/>
      <c r="R61" s="62">
        <f>O61+10</f>
        <v>56.704225976117009</v>
      </c>
      <c r="S61" s="63">
        <f>10^(R61/10)</f>
        <v>468190.5004112309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46.931193599591296</v>
      </c>
      <c r="J62" s="26">
        <f t="shared" ref="J62:J84" si="9">10^(I62/10)</f>
        <v>49330.936472632631</v>
      </c>
      <c r="K62" s="64"/>
      <c r="L62" s="155">
        <f t="shared" ref="L62:L67" si="10">I62+10</f>
        <v>56.931193599591296</v>
      </c>
      <c r="M62" s="26">
        <f t="shared" ref="M62:M84" si="11">10^(L62/10)</f>
        <v>493309.36472632684</v>
      </c>
      <c r="N62" s="26"/>
      <c r="O62" s="26">
        <f>O61</f>
        <v>46.704225976117009</v>
      </c>
      <c r="P62" s="26">
        <f t="shared" ref="P62:P84" si="12">10^(O62/10)</f>
        <v>46819.050041123039</v>
      </c>
      <c r="Q62" s="26"/>
      <c r="R62" s="26">
        <f t="shared" ref="R62:R67" si="13">O62+10</f>
        <v>56.704225976117009</v>
      </c>
      <c r="S62" s="64">
        <f t="shared" ref="S62:S84" si="14">10^(R62/10)</f>
        <v>468190.5004112309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46.931193599591296</v>
      </c>
      <c r="J63" s="26">
        <f t="shared" si="9"/>
        <v>49330.936472632631</v>
      </c>
      <c r="K63" s="64"/>
      <c r="L63" s="155">
        <f t="shared" si="10"/>
        <v>56.931193599591296</v>
      </c>
      <c r="M63" s="26">
        <f t="shared" si="11"/>
        <v>493309.36472632684</v>
      </c>
      <c r="N63" s="26"/>
      <c r="O63" s="26">
        <f t="shared" ref="O63:O84" si="16">O62</f>
        <v>46.704225976117009</v>
      </c>
      <c r="P63" s="26">
        <f t="shared" si="12"/>
        <v>46819.050041123039</v>
      </c>
      <c r="Q63" s="26"/>
      <c r="R63" s="26">
        <f t="shared" si="13"/>
        <v>56.704225976117009</v>
      </c>
      <c r="S63" s="64">
        <f t="shared" si="14"/>
        <v>468190.5004112309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46.931193599591296</v>
      </c>
      <c r="J64" s="26">
        <f t="shared" si="9"/>
        <v>49330.936472632631</v>
      </c>
      <c r="K64" s="64"/>
      <c r="L64" s="155">
        <f t="shared" si="10"/>
        <v>56.931193599591296</v>
      </c>
      <c r="M64" s="26">
        <f t="shared" si="11"/>
        <v>493309.36472632684</v>
      </c>
      <c r="N64" s="26"/>
      <c r="O64" s="26">
        <f t="shared" si="16"/>
        <v>46.704225976117009</v>
      </c>
      <c r="P64" s="26">
        <f t="shared" si="12"/>
        <v>46819.050041123039</v>
      </c>
      <c r="Q64" s="26"/>
      <c r="R64" s="26">
        <f t="shared" si="13"/>
        <v>56.704225976117009</v>
      </c>
      <c r="S64" s="64">
        <f t="shared" si="14"/>
        <v>468190.5004112309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46.931193599591296</v>
      </c>
      <c r="J65" s="26">
        <f t="shared" si="9"/>
        <v>49330.936472632631</v>
      </c>
      <c r="K65" s="64"/>
      <c r="L65" s="155">
        <f t="shared" si="10"/>
        <v>56.931193599591296</v>
      </c>
      <c r="M65" s="26">
        <f t="shared" si="11"/>
        <v>493309.36472632684</v>
      </c>
      <c r="N65" s="26"/>
      <c r="O65" s="26">
        <f t="shared" si="16"/>
        <v>46.704225976117009</v>
      </c>
      <c r="P65" s="26">
        <f t="shared" si="12"/>
        <v>46819.050041123039</v>
      </c>
      <c r="Q65" s="26"/>
      <c r="R65" s="26">
        <f t="shared" si="13"/>
        <v>56.704225976117009</v>
      </c>
      <c r="S65" s="64">
        <f t="shared" si="14"/>
        <v>468190.5004112309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46.931193599591296</v>
      </c>
      <c r="J66" s="26">
        <f t="shared" si="9"/>
        <v>49330.936472632631</v>
      </c>
      <c r="K66" s="64"/>
      <c r="L66" s="155">
        <f t="shared" si="10"/>
        <v>56.931193599591296</v>
      </c>
      <c r="M66" s="26">
        <f t="shared" si="11"/>
        <v>493309.36472632684</v>
      </c>
      <c r="N66" s="26"/>
      <c r="O66" s="26">
        <f t="shared" si="16"/>
        <v>46.704225976117009</v>
      </c>
      <c r="P66" s="26">
        <f t="shared" si="12"/>
        <v>46819.050041123039</v>
      </c>
      <c r="Q66" s="26"/>
      <c r="R66" s="26">
        <f t="shared" si="13"/>
        <v>56.704225976117009</v>
      </c>
      <c r="S66" s="64">
        <f t="shared" si="14"/>
        <v>468190.5004112309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46.931193599591296</v>
      </c>
      <c r="J67" s="26">
        <f t="shared" si="9"/>
        <v>49330.936472632631</v>
      </c>
      <c r="K67" s="64"/>
      <c r="L67" s="155">
        <f t="shared" si="10"/>
        <v>56.931193599591296</v>
      </c>
      <c r="M67" s="26">
        <f t="shared" si="11"/>
        <v>493309.36472632684</v>
      </c>
      <c r="N67" s="26"/>
      <c r="O67" s="26">
        <f t="shared" si="16"/>
        <v>46.704225976117009</v>
      </c>
      <c r="P67" s="26">
        <f t="shared" si="12"/>
        <v>46819.050041123039</v>
      </c>
      <c r="Q67" s="26"/>
      <c r="R67" s="26">
        <f t="shared" si="13"/>
        <v>56.704225976117009</v>
      </c>
      <c r="S67" s="64">
        <f t="shared" si="14"/>
        <v>468190.5004112309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47.577609161705709</v>
      </c>
      <c r="J68" s="26">
        <f t="shared" si="9"/>
        <v>57248.078732976908</v>
      </c>
      <c r="K68" s="64"/>
      <c r="L68" s="155">
        <f>I68</f>
        <v>47.577609161705709</v>
      </c>
      <c r="M68" s="26">
        <f t="shared" si="11"/>
        <v>57248.078732976908</v>
      </c>
      <c r="N68" s="26"/>
      <c r="O68" s="26">
        <f>H46</f>
        <v>46.743841533187023</v>
      </c>
      <c r="P68" s="26">
        <f t="shared" si="12"/>
        <v>47248.07873297685</v>
      </c>
      <c r="Q68" s="26"/>
      <c r="R68" s="26">
        <f>O68</f>
        <v>46.743841533187023</v>
      </c>
      <c r="S68" s="64">
        <f t="shared" si="14"/>
        <v>47248.07873297685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47.577609161705709</v>
      </c>
      <c r="J69" s="26">
        <f t="shared" si="9"/>
        <v>57248.078732976908</v>
      </c>
      <c r="K69" s="64"/>
      <c r="L69" s="155">
        <f t="shared" ref="L69:L82" si="19">I69</f>
        <v>47.577609161705709</v>
      </c>
      <c r="M69" s="26">
        <f t="shared" si="11"/>
        <v>57248.078732976908</v>
      </c>
      <c r="N69" s="26"/>
      <c r="O69" s="26">
        <f t="shared" si="16"/>
        <v>46.743841533187023</v>
      </c>
      <c r="P69" s="26">
        <f t="shared" si="12"/>
        <v>47248.07873297685</v>
      </c>
      <c r="Q69" s="26"/>
      <c r="R69" s="26">
        <f t="shared" ref="R69:R82" si="20">O69</f>
        <v>46.743841533187023</v>
      </c>
      <c r="S69" s="64">
        <f t="shared" si="14"/>
        <v>47248.07873297685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47.577609161705709</v>
      </c>
      <c r="J70" s="26">
        <f t="shared" si="9"/>
        <v>57248.078732976908</v>
      </c>
      <c r="K70" s="64"/>
      <c r="L70" s="155">
        <f t="shared" si="19"/>
        <v>47.577609161705709</v>
      </c>
      <c r="M70" s="26">
        <f t="shared" si="11"/>
        <v>57248.078732976908</v>
      </c>
      <c r="N70" s="26"/>
      <c r="O70" s="26">
        <f t="shared" si="16"/>
        <v>46.743841533187023</v>
      </c>
      <c r="P70" s="26">
        <f t="shared" si="12"/>
        <v>47248.07873297685</v>
      </c>
      <c r="Q70" s="26"/>
      <c r="R70" s="26">
        <f t="shared" si="20"/>
        <v>46.743841533187023</v>
      </c>
      <c r="S70" s="64">
        <f t="shared" si="14"/>
        <v>47248.07873297685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47.577609161705709</v>
      </c>
      <c r="J71" s="26">
        <f t="shared" si="9"/>
        <v>57248.078732976908</v>
      </c>
      <c r="K71" s="64"/>
      <c r="L71" s="155">
        <f t="shared" si="19"/>
        <v>47.577609161705709</v>
      </c>
      <c r="M71" s="26">
        <f t="shared" si="11"/>
        <v>57248.078732976908</v>
      </c>
      <c r="N71" s="26"/>
      <c r="O71" s="26">
        <f t="shared" si="16"/>
        <v>46.743841533187023</v>
      </c>
      <c r="P71" s="26">
        <f t="shared" si="12"/>
        <v>47248.07873297685</v>
      </c>
      <c r="Q71" s="26"/>
      <c r="R71" s="26">
        <f t="shared" si="20"/>
        <v>46.743841533187023</v>
      </c>
      <c r="S71" s="64">
        <f t="shared" si="14"/>
        <v>47248.07873297685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47.577609161705709</v>
      </c>
      <c r="J72" s="26">
        <f t="shared" si="9"/>
        <v>57248.078732976908</v>
      </c>
      <c r="K72" s="64"/>
      <c r="L72" s="155">
        <f t="shared" si="19"/>
        <v>47.577609161705709</v>
      </c>
      <c r="M72" s="26">
        <f t="shared" si="11"/>
        <v>57248.078732976908</v>
      </c>
      <c r="N72" s="26"/>
      <c r="O72" s="26">
        <f t="shared" si="16"/>
        <v>46.743841533187023</v>
      </c>
      <c r="P72" s="26">
        <f t="shared" si="12"/>
        <v>47248.07873297685</v>
      </c>
      <c r="Q72" s="26"/>
      <c r="R72" s="26">
        <f t="shared" si="20"/>
        <v>46.743841533187023</v>
      </c>
      <c r="S72" s="64">
        <f t="shared" si="14"/>
        <v>47248.07873297685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47.577609161705709</v>
      </c>
      <c r="J73" s="26">
        <f t="shared" si="9"/>
        <v>57248.078732976908</v>
      </c>
      <c r="K73" s="64"/>
      <c r="L73" s="155">
        <f t="shared" si="19"/>
        <v>47.577609161705709</v>
      </c>
      <c r="M73" s="26">
        <f t="shared" si="11"/>
        <v>57248.078732976908</v>
      </c>
      <c r="N73" s="26"/>
      <c r="O73" s="26">
        <f t="shared" si="16"/>
        <v>46.743841533187023</v>
      </c>
      <c r="P73" s="26">
        <f t="shared" si="12"/>
        <v>47248.07873297685</v>
      </c>
      <c r="Q73" s="26"/>
      <c r="R73" s="26">
        <f t="shared" si="20"/>
        <v>46.743841533187023</v>
      </c>
      <c r="S73" s="64">
        <f t="shared" si="14"/>
        <v>47248.07873297685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47.577609161705709</v>
      </c>
      <c r="J74" s="26">
        <f t="shared" si="9"/>
        <v>57248.078732976908</v>
      </c>
      <c r="K74" s="64"/>
      <c r="L74" s="155">
        <f t="shared" si="19"/>
        <v>47.577609161705709</v>
      </c>
      <c r="M74" s="26">
        <f t="shared" si="11"/>
        <v>57248.078732976908</v>
      </c>
      <c r="N74" s="26"/>
      <c r="O74" s="26">
        <f t="shared" si="16"/>
        <v>46.743841533187023</v>
      </c>
      <c r="P74" s="26">
        <f t="shared" si="12"/>
        <v>47248.07873297685</v>
      </c>
      <c r="Q74" s="26"/>
      <c r="R74" s="26">
        <f t="shared" si="20"/>
        <v>46.743841533187023</v>
      </c>
      <c r="S74" s="64">
        <f t="shared" si="14"/>
        <v>47248.07873297685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47.577609161705709</v>
      </c>
      <c r="J75" s="26">
        <f t="shared" si="9"/>
        <v>57248.078732976908</v>
      </c>
      <c r="K75" s="64"/>
      <c r="L75" s="155">
        <f t="shared" si="19"/>
        <v>47.577609161705709</v>
      </c>
      <c r="M75" s="26">
        <f t="shared" si="11"/>
        <v>57248.078732976908</v>
      </c>
      <c r="N75" s="26"/>
      <c r="O75" s="26">
        <f t="shared" si="16"/>
        <v>46.743841533187023</v>
      </c>
      <c r="P75" s="26">
        <f t="shared" si="12"/>
        <v>47248.07873297685</v>
      </c>
      <c r="Q75" s="26"/>
      <c r="R75" s="26">
        <f t="shared" si="20"/>
        <v>46.743841533187023</v>
      </c>
      <c r="S75" s="64">
        <f t="shared" si="14"/>
        <v>47248.07873297685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47.577609161705709</v>
      </c>
      <c r="J76" s="26">
        <f t="shared" si="9"/>
        <v>57248.078732976908</v>
      </c>
      <c r="K76" s="64"/>
      <c r="L76" s="155">
        <f t="shared" si="19"/>
        <v>47.577609161705709</v>
      </c>
      <c r="M76" s="26">
        <f t="shared" si="11"/>
        <v>57248.078732976908</v>
      </c>
      <c r="N76" s="26"/>
      <c r="O76" s="26">
        <f t="shared" si="16"/>
        <v>46.743841533187023</v>
      </c>
      <c r="P76" s="26">
        <f t="shared" si="12"/>
        <v>47248.07873297685</v>
      </c>
      <c r="Q76" s="26"/>
      <c r="R76" s="26">
        <f t="shared" si="20"/>
        <v>46.743841533187023</v>
      </c>
      <c r="S76" s="64">
        <f t="shared" si="14"/>
        <v>47248.07873297685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47.577609161705709</v>
      </c>
      <c r="J77" s="26">
        <f t="shared" si="9"/>
        <v>57248.078732976908</v>
      </c>
      <c r="K77" s="64"/>
      <c r="L77" s="155">
        <f t="shared" si="19"/>
        <v>47.577609161705709</v>
      </c>
      <c r="M77" s="26">
        <f t="shared" si="11"/>
        <v>57248.078732976908</v>
      </c>
      <c r="N77" s="26"/>
      <c r="O77" s="26">
        <f t="shared" si="16"/>
        <v>46.743841533187023</v>
      </c>
      <c r="P77" s="26">
        <f t="shared" si="12"/>
        <v>47248.07873297685</v>
      </c>
      <c r="Q77" s="26"/>
      <c r="R77" s="26">
        <f t="shared" si="20"/>
        <v>46.743841533187023</v>
      </c>
      <c r="S77" s="64">
        <f t="shared" si="14"/>
        <v>47248.07873297685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47.577609161705709</v>
      </c>
      <c r="J78" s="26">
        <f t="shared" si="9"/>
        <v>57248.078732976908</v>
      </c>
      <c r="K78" s="64"/>
      <c r="L78" s="155">
        <f t="shared" si="19"/>
        <v>47.577609161705709</v>
      </c>
      <c r="M78" s="26">
        <f t="shared" si="11"/>
        <v>57248.078732976908</v>
      </c>
      <c r="N78" s="26"/>
      <c r="O78" s="26">
        <f t="shared" si="16"/>
        <v>46.743841533187023</v>
      </c>
      <c r="P78" s="26">
        <f t="shared" si="12"/>
        <v>47248.07873297685</v>
      </c>
      <c r="Q78" s="26"/>
      <c r="R78" s="26">
        <f t="shared" si="20"/>
        <v>46.743841533187023</v>
      </c>
      <c r="S78" s="64">
        <f t="shared" si="14"/>
        <v>47248.07873297685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47.577609161705709</v>
      </c>
      <c r="J79" s="26">
        <f t="shared" si="9"/>
        <v>57248.078732976908</v>
      </c>
      <c r="K79" s="64"/>
      <c r="L79" s="155">
        <f t="shared" si="19"/>
        <v>47.577609161705709</v>
      </c>
      <c r="M79" s="26">
        <f t="shared" si="11"/>
        <v>57248.078732976908</v>
      </c>
      <c r="N79" s="26"/>
      <c r="O79" s="26">
        <f t="shared" si="16"/>
        <v>46.743841533187023</v>
      </c>
      <c r="P79" s="26">
        <f t="shared" si="12"/>
        <v>47248.07873297685</v>
      </c>
      <c r="Q79" s="26"/>
      <c r="R79" s="26">
        <f t="shared" si="20"/>
        <v>46.743841533187023</v>
      </c>
      <c r="S79" s="64">
        <f t="shared" si="14"/>
        <v>47248.07873297685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47.577609161705709</v>
      </c>
      <c r="J80" s="26">
        <f t="shared" si="9"/>
        <v>57248.078732976908</v>
      </c>
      <c r="K80" s="64"/>
      <c r="L80" s="155">
        <f t="shared" si="19"/>
        <v>47.577609161705709</v>
      </c>
      <c r="M80" s="26">
        <f t="shared" si="11"/>
        <v>57248.078732976908</v>
      </c>
      <c r="N80" s="26"/>
      <c r="O80" s="26">
        <f t="shared" si="16"/>
        <v>46.743841533187023</v>
      </c>
      <c r="P80" s="26">
        <f t="shared" si="12"/>
        <v>47248.07873297685</v>
      </c>
      <c r="Q80" s="26"/>
      <c r="R80" s="26">
        <f t="shared" si="20"/>
        <v>46.743841533187023</v>
      </c>
      <c r="S80" s="64">
        <f t="shared" si="14"/>
        <v>47248.07873297685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47.577609161705709</v>
      </c>
      <c r="J81" s="26">
        <f t="shared" si="9"/>
        <v>57248.078732976908</v>
      </c>
      <c r="K81" s="64"/>
      <c r="L81" s="155">
        <f t="shared" si="19"/>
        <v>47.577609161705709</v>
      </c>
      <c r="M81" s="26">
        <f t="shared" si="11"/>
        <v>57248.078732976908</v>
      </c>
      <c r="N81" s="26"/>
      <c r="O81" s="26">
        <f t="shared" si="16"/>
        <v>46.743841533187023</v>
      </c>
      <c r="P81" s="26">
        <f t="shared" si="12"/>
        <v>47248.07873297685</v>
      </c>
      <c r="Q81" s="26"/>
      <c r="R81" s="26">
        <f t="shared" si="20"/>
        <v>46.743841533187023</v>
      </c>
      <c r="S81" s="64">
        <f t="shared" si="14"/>
        <v>47248.07873297685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47.577609161705709</v>
      </c>
      <c r="J82" s="26">
        <f t="shared" si="9"/>
        <v>57248.078732976908</v>
      </c>
      <c r="K82" s="64"/>
      <c r="L82" s="155">
        <f t="shared" si="19"/>
        <v>47.577609161705709</v>
      </c>
      <c r="M82" s="26">
        <f t="shared" si="11"/>
        <v>57248.078732976908</v>
      </c>
      <c r="N82" s="26"/>
      <c r="O82" s="26">
        <f t="shared" si="16"/>
        <v>46.743841533187023</v>
      </c>
      <c r="P82" s="26">
        <f t="shared" si="12"/>
        <v>47248.07873297685</v>
      </c>
      <c r="Q82" s="26"/>
      <c r="R82" s="26">
        <f t="shared" si="20"/>
        <v>46.743841533187023</v>
      </c>
      <c r="S82" s="64">
        <f t="shared" si="14"/>
        <v>47248.07873297685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46.931193599591296</v>
      </c>
      <c r="J83" s="26">
        <f t="shared" si="9"/>
        <v>49330.936472632631</v>
      </c>
      <c r="K83" s="64"/>
      <c r="L83" s="155">
        <f>I83+10</f>
        <v>56.931193599591296</v>
      </c>
      <c r="M83" s="26">
        <f t="shared" si="11"/>
        <v>493309.36472632684</v>
      </c>
      <c r="N83" s="26"/>
      <c r="O83" s="26">
        <f>D51</f>
        <v>46.704225976117009</v>
      </c>
      <c r="P83" s="26">
        <f t="shared" si="12"/>
        <v>46819.050041123039</v>
      </c>
      <c r="Q83" s="26"/>
      <c r="R83" s="26">
        <f>O83+10</f>
        <v>56.704225976117009</v>
      </c>
      <c r="S83" s="64">
        <f t="shared" si="14"/>
        <v>468190.5004112309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46.931193599591296</v>
      </c>
      <c r="J84" s="65">
        <f t="shared" si="9"/>
        <v>49330.936472632631</v>
      </c>
      <c r="K84" s="66"/>
      <c r="L84" s="158">
        <f>I84+10</f>
        <v>56.931193599591296</v>
      </c>
      <c r="M84" s="65">
        <f t="shared" si="11"/>
        <v>493309.36472632684</v>
      </c>
      <c r="N84" s="65"/>
      <c r="O84" s="65">
        <f t="shared" si="16"/>
        <v>46.704225976117009</v>
      </c>
      <c r="P84" s="65">
        <f t="shared" si="12"/>
        <v>46819.050041123039</v>
      </c>
      <c r="Q84" s="65"/>
      <c r="R84" s="65">
        <f>O84+10</f>
        <v>56.704225976117009</v>
      </c>
      <c r="S84" s="66">
        <f t="shared" si="14"/>
        <v>468190.5004112309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47.346330411645056</v>
      </c>
      <c r="K85" s="67"/>
      <c r="L85" s="67" t="s">
        <v>134</v>
      </c>
      <c r="M85" s="67">
        <f>10*LOG10(SUM(M61:M84)/24)</f>
        <v>53.439421447810183</v>
      </c>
      <c r="N85" s="67"/>
      <c r="O85" s="67" t="s">
        <v>135</v>
      </c>
      <c r="P85" s="67">
        <f>10*LOG10(SUM(P61:P84)/24)</f>
        <v>46.729028014547922</v>
      </c>
      <c r="Q85" s="67"/>
      <c r="R85" s="67" t="s">
        <v>134</v>
      </c>
      <c r="S85" s="68">
        <f>10*LOG10(SUM(S61:S84)/24)</f>
        <v>53.119688087533554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17</v>
      </c>
      <c r="C89" s="22">
        <f>C2</f>
        <v>256720</v>
      </c>
      <c r="D89" s="23">
        <f>D2</f>
        <v>4258506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46.743841533187023</v>
      </c>
      <c r="J89" s="86">
        <f>D51</f>
        <v>46.704225976117009</v>
      </c>
      <c r="K89" s="86">
        <f>E51</f>
        <v>46.729028014547922</v>
      </c>
      <c r="L89" s="87">
        <f>F51</f>
        <v>53.119688087533554</v>
      </c>
      <c r="M89" s="89">
        <f>C52</f>
        <v>47.577609161705709</v>
      </c>
      <c r="N89" s="86">
        <f>D52</f>
        <v>46.931193599591296</v>
      </c>
      <c r="O89" s="86">
        <f>E52</f>
        <v>47.346330411645056</v>
      </c>
      <c r="P89" s="87">
        <f>F52</f>
        <v>53.439421447810183</v>
      </c>
      <c r="Q89" s="89">
        <f>C53</f>
        <v>7.5776091617057091</v>
      </c>
      <c r="R89" s="86">
        <f>D53</f>
        <v>12.931193599591296</v>
      </c>
      <c r="S89" s="86">
        <f>E53</f>
        <v>8.7778593416736825</v>
      </c>
      <c r="T89" s="87">
        <f>F53</f>
        <v>11.488849517997359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17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C3B27-1D40-459D-AE01-8A6DAEBE49C9}">
  <sheetPr codeName="Sheet20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162</v>
      </c>
      <c r="B2" s="29" t="s">
        <v>119</v>
      </c>
      <c r="C2" s="29">
        <f>NSAs!B20</f>
        <v>256528.54</v>
      </c>
      <c r="D2" s="30">
        <f>NSAs!C20</f>
        <v>4258520.71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18 (dBA)</v>
      </c>
      <c r="V5" s="143" t="str">
        <f>INDEX(A7:A45,MATCH(W5,H7:H45,0))</f>
        <v>A-6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A-12</v>
      </c>
      <c r="W6" s="146">
        <f>LARGE(H7:H45,2)</f>
        <v>37.906156167350829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4035.0067236250775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49.816885254672748</v>
      </c>
      <c r="H7" s="36">
        <f>C7-G7</f>
        <v>19.193414701967065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83.050350603034431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3336.3086290090337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48.165324374540752</v>
      </c>
      <c r="H8" s="37">
        <f t="shared" ref="H8:H44" si="2">C8-G8</f>
        <v>20.84497558209906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121.47797904383283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1942.4343423910257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43.466926956468662</v>
      </c>
      <c r="H9" s="37">
        <f t="shared" si="2"/>
        <v>25.543373000171151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358.37466502508539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1090.6459313635276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38.453675671484824</v>
      </c>
      <c r="H10" s="37">
        <f t="shared" si="2"/>
        <v>30.556624285154989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1136.7433664199853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748.94321613863133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35.188977826552517</v>
      </c>
      <c r="H11" s="37">
        <f t="shared" si="2"/>
        <v>33.821322130087296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2410.6391919850607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300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27.242425094393248</v>
      </c>
      <c r="H12" s="37">
        <f t="shared" si="2"/>
        <v>41.767874862246565</v>
      </c>
      <c r="O12" s="147" t="s">
        <v>10</v>
      </c>
      <c r="P12" s="10" t="s">
        <v>10</v>
      </c>
      <c r="Q12" s="7">
        <v>256531.52</v>
      </c>
      <c r="R12" s="8">
        <v>4258324.05</v>
      </c>
      <c r="U12">
        <f t="shared" si="0"/>
        <v>15024.066119821837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2097.3419351647121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44.133384808155974</v>
      </c>
      <c r="H13" s="37">
        <f t="shared" si="2"/>
        <v>24.876915148483839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307.39125980566001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1814.826787823074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42.87670362124571</v>
      </c>
      <c r="H14" s="37">
        <f t="shared" si="2"/>
        <v>26.133596335394103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410.54392828359101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1211.4469650791323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39.366088125514416</v>
      </c>
      <c r="H15" s="37">
        <f t="shared" si="2"/>
        <v>29.644211831125396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921.34266590798347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938.2989409030514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37.14682452239645</v>
      </c>
      <c r="H16" s="37">
        <f t="shared" si="2"/>
        <v>31.863475434243362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1535.8455489567077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736.70276896442488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35.045846043865986</v>
      </c>
      <c r="H17" s="37">
        <f t="shared" si="2"/>
        <v>33.964453912773827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2491.4110784623526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467.95833756895428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31.104143789288987</v>
      </c>
      <c r="H18" s="37">
        <f t="shared" si="2"/>
        <v>37.906156167350829</v>
      </c>
      <c r="O18" s="147" t="s">
        <v>16</v>
      </c>
      <c r="P18" s="10" t="s">
        <v>16</v>
      </c>
      <c r="Q18" s="7">
        <v>256665.85</v>
      </c>
      <c r="R18" s="8">
        <v>4258073.3499999996</v>
      </c>
      <c r="U18">
        <f t="shared" si="0"/>
        <v>6174.6965115708754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813.01995922605954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35.902024148667103</v>
      </c>
      <c r="H19" s="37">
        <f t="shared" si="2"/>
        <v>33.10827580797271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2045.6323392285842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1001.7346575814362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37.715053991323664</v>
      </c>
      <c r="H20" s="37">
        <f t="shared" si="2"/>
        <v>31.295245965316148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1347.4870389297746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1268.6150802349773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39.766597392433539</v>
      </c>
      <c r="H21" s="37">
        <f t="shared" si="2"/>
        <v>29.243702564206274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840.17597070262434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2139.9837061529311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44.308209332826713</v>
      </c>
      <c r="H22" s="37">
        <f t="shared" si="2"/>
        <v>24.702090623813099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295.26302333381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1755.6145003956417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42.588583184354199</v>
      </c>
      <c r="H23" s="37">
        <f t="shared" si="2"/>
        <v>26.421716772285613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438.70408385335236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1483.6882045768712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41.126852880598847</v>
      </c>
      <c r="H24" s="37">
        <f t="shared" si="2"/>
        <v>27.883447076040966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614.24935286139714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1230.2790950027552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39.500072890090408</v>
      </c>
      <c r="H25" s="37">
        <f t="shared" si="2"/>
        <v>29.510227066549405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893.35219054283107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1097.8910270605907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38.511184713120969</v>
      </c>
      <c r="H26" s="37">
        <f t="shared" si="2"/>
        <v>30.499115243518844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1121.7898969454823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1059.0395203203677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38.198243340710789</v>
      </c>
      <c r="H27" s="37">
        <f t="shared" si="2"/>
        <v>30.812056615929023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1205.6067242773322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1120.2155082838665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38.686031615100902</v>
      </c>
      <c r="H28" s="37">
        <f t="shared" si="2"/>
        <v>30.324268341538911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1077.5237073511255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1266.8998143890974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39.754845450339559</v>
      </c>
      <c r="H29" s="37">
        <f t="shared" si="2"/>
        <v>29.255454506300254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842.45255280668346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1501.8622462796611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41.232602003240693</v>
      </c>
      <c r="H30" s="37">
        <f t="shared" si="2"/>
        <v>27.77769795339912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599.47323175434622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1897.0135509532395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43.261408663985137</v>
      </c>
      <c r="H31" s="37">
        <f t="shared" si="2"/>
        <v>25.748891292654676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375.74146926648365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1647.5360187263489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42.036698359865483</v>
      </c>
      <c r="H32" s="37">
        <f t="shared" si="2"/>
        <v>26.97360159677433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498.15002870262202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1461.0296427520609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40.993180548022707</v>
      </c>
      <c r="H33" s="37">
        <f t="shared" si="2"/>
        <v>28.017119408617106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633.44941712715115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1564.0949985531995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41.585262546017418</v>
      </c>
      <c r="H34" s="37">
        <f t="shared" si="2"/>
        <v>27.425037410622394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552.71816910132702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1687.0313668985086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42.24246314964018</v>
      </c>
      <c r="H35" s="37">
        <f t="shared" si="2"/>
        <v>26.767836806999632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475.09852346589236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2491.4328198247404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45.628983622854641</v>
      </c>
      <c r="H36" s="37">
        <f t="shared" si="2"/>
        <v>23.381316333785172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217.83699298128911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1853.3849480879808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43.059312633193883</v>
      </c>
      <c r="H37" s="37">
        <f t="shared" si="2"/>
        <v>25.950987323445929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393.639555153049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1994.9869487789588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43.698801177479695</v>
      </c>
      <c r="H38" s="37">
        <f t="shared" si="2"/>
        <v>25.311498779160118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339.74249975902086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1888.2612199060341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43.221241478439865</v>
      </c>
      <c r="H39" s="37">
        <f t="shared" si="2"/>
        <v>25.789058478199948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379.23276089922564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3751.5115748455519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49.184125815050862</v>
      </c>
      <c r="H40" s="37">
        <f t="shared" si="2"/>
        <v>16.815874184949138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48.038276604606061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2371.4949855523655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45.200444213751148</v>
      </c>
      <c r="H41" s="37">
        <f t="shared" si="2"/>
        <v>20.799555786248852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120.21414684954532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2239.0145037937054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44.70113813685235</v>
      </c>
      <c r="H42" s="37">
        <f t="shared" si="2"/>
        <v>21.29886186314765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134.86094120145762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1498.6163625158044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41.2138094019096</v>
      </c>
      <c r="H43" s="37">
        <f t="shared" si="2"/>
        <v>24.7861905980904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301.03643331186208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1952.5406309984628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43.512001600127121</v>
      </c>
      <c r="H44" s="37">
        <f t="shared" si="2"/>
        <v>10.487998399872879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11.189220696962915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46.74008885004794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46.74008885004794</v>
      </c>
      <c r="D51" s="77">
        <f>10*LOG10(SUM(U7:U44))</f>
        <v>46.700438890081855</v>
      </c>
      <c r="E51" s="77">
        <f>P85</f>
        <v>46.725262503821256</v>
      </c>
      <c r="F51" s="78">
        <f>S85</f>
        <v>53.115905954766525</v>
      </c>
    </row>
    <row r="52" spans="1:19" ht="14.45" customHeight="1" thickBot="1" x14ac:dyDescent="0.3">
      <c r="B52" s="72" t="s">
        <v>141</v>
      </c>
      <c r="C52" s="79">
        <f>10*LOG10(10^(C50/10)+10^(C51/10))</f>
        <v>47.57451222485291</v>
      </c>
      <c r="D52" s="79">
        <f>10*LOG10(10^(D50/10)+10^(D51/10))</f>
        <v>46.927599428350305</v>
      </c>
      <c r="E52" s="79">
        <f>J85</f>
        <v>47.34306401668384</v>
      </c>
      <c r="F52" s="80">
        <f>M85</f>
        <v>53.435907866499008</v>
      </c>
    </row>
    <row r="53" spans="1:19" ht="16.149999999999999" customHeight="1" thickBot="1" x14ac:dyDescent="0.3">
      <c r="B53" s="74" t="s">
        <v>145</v>
      </c>
      <c r="C53" s="81">
        <f>C52-C50</f>
        <v>7.57451222485291</v>
      </c>
      <c r="D53" s="81">
        <f>D52-D50</f>
        <v>12.927599428350305</v>
      </c>
      <c r="E53" s="81">
        <f>E52-E50</f>
        <v>8.7745929467124668</v>
      </c>
      <c r="F53" s="82">
        <f>F52-F50</f>
        <v>11.485335936686184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18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46.927599428350305</v>
      </c>
      <c r="J61" s="62">
        <f>10^(I61/10)</f>
        <v>49290.127645103443</v>
      </c>
      <c r="K61" s="63"/>
      <c r="L61" s="152">
        <f>I61+10</f>
        <v>56.927599428350305</v>
      </c>
      <c r="M61" s="62">
        <f>10^(L61/10)</f>
        <v>492901.276451035</v>
      </c>
      <c r="N61" s="62"/>
      <c r="O61" s="62">
        <f>D51</f>
        <v>46.700438890081855</v>
      </c>
      <c r="P61" s="62">
        <f>10^(O61/10)</f>
        <v>46778.241213593865</v>
      </c>
      <c r="Q61" s="62"/>
      <c r="R61" s="62">
        <f>O61+10</f>
        <v>56.700438890081855</v>
      </c>
      <c r="S61" s="63">
        <f>10^(R61/10)</f>
        <v>467782.4121359383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46.927599428350305</v>
      </c>
      <c r="J62" s="26">
        <f t="shared" ref="J62:J84" si="9">10^(I62/10)</f>
        <v>49290.127645103443</v>
      </c>
      <c r="K62" s="64"/>
      <c r="L62" s="155">
        <f t="shared" ref="L62:L67" si="10">I62+10</f>
        <v>56.927599428350305</v>
      </c>
      <c r="M62" s="26">
        <f t="shared" ref="M62:M84" si="11">10^(L62/10)</f>
        <v>492901.276451035</v>
      </c>
      <c r="N62" s="26"/>
      <c r="O62" s="26">
        <f>O61</f>
        <v>46.700438890081855</v>
      </c>
      <c r="P62" s="26">
        <f t="shared" ref="P62:P84" si="12">10^(O62/10)</f>
        <v>46778.241213593865</v>
      </c>
      <c r="Q62" s="26"/>
      <c r="R62" s="26">
        <f t="shared" ref="R62:R67" si="13">O62+10</f>
        <v>56.700438890081855</v>
      </c>
      <c r="S62" s="64">
        <f t="shared" ref="S62:S84" si="14">10^(R62/10)</f>
        <v>467782.4121359383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46.927599428350305</v>
      </c>
      <c r="J63" s="26">
        <f t="shared" si="9"/>
        <v>49290.127645103443</v>
      </c>
      <c r="K63" s="64"/>
      <c r="L63" s="155">
        <f t="shared" si="10"/>
        <v>56.927599428350305</v>
      </c>
      <c r="M63" s="26">
        <f t="shared" si="11"/>
        <v>492901.276451035</v>
      </c>
      <c r="N63" s="26"/>
      <c r="O63" s="26">
        <f t="shared" ref="O63:O84" si="16">O62</f>
        <v>46.700438890081855</v>
      </c>
      <c r="P63" s="26">
        <f t="shared" si="12"/>
        <v>46778.241213593865</v>
      </c>
      <c r="Q63" s="26"/>
      <c r="R63" s="26">
        <f t="shared" si="13"/>
        <v>56.700438890081855</v>
      </c>
      <c r="S63" s="64">
        <f t="shared" si="14"/>
        <v>467782.4121359383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46.927599428350305</v>
      </c>
      <c r="J64" s="26">
        <f t="shared" si="9"/>
        <v>49290.127645103443</v>
      </c>
      <c r="K64" s="64"/>
      <c r="L64" s="155">
        <f t="shared" si="10"/>
        <v>56.927599428350305</v>
      </c>
      <c r="M64" s="26">
        <f t="shared" si="11"/>
        <v>492901.276451035</v>
      </c>
      <c r="N64" s="26"/>
      <c r="O64" s="26">
        <f t="shared" si="16"/>
        <v>46.700438890081855</v>
      </c>
      <c r="P64" s="26">
        <f t="shared" si="12"/>
        <v>46778.241213593865</v>
      </c>
      <c r="Q64" s="26"/>
      <c r="R64" s="26">
        <f t="shared" si="13"/>
        <v>56.700438890081855</v>
      </c>
      <c r="S64" s="64">
        <f t="shared" si="14"/>
        <v>467782.4121359383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46.927599428350305</v>
      </c>
      <c r="J65" s="26">
        <f t="shared" si="9"/>
        <v>49290.127645103443</v>
      </c>
      <c r="K65" s="64"/>
      <c r="L65" s="155">
        <f t="shared" si="10"/>
        <v>56.927599428350305</v>
      </c>
      <c r="M65" s="26">
        <f t="shared" si="11"/>
        <v>492901.276451035</v>
      </c>
      <c r="N65" s="26"/>
      <c r="O65" s="26">
        <f t="shared" si="16"/>
        <v>46.700438890081855</v>
      </c>
      <c r="P65" s="26">
        <f t="shared" si="12"/>
        <v>46778.241213593865</v>
      </c>
      <c r="Q65" s="26"/>
      <c r="R65" s="26">
        <f t="shared" si="13"/>
        <v>56.700438890081855</v>
      </c>
      <c r="S65" s="64">
        <f t="shared" si="14"/>
        <v>467782.4121359383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46.927599428350305</v>
      </c>
      <c r="J66" s="26">
        <f t="shared" si="9"/>
        <v>49290.127645103443</v>
      </c>
      <c r="K66" s="64"/>
      <c r="L66" s="155">
        <f t="shared" si="10"/>
        <v>56.927599428350305</v>
      </c>
      <c r="M66" s="26">
        <f t="shared" si="11"/>
        <v>492901.276451035</v>
      </c>
      <c r="N66" s="26"/>
      <c r="O66" s="26">
        <f t="shared" si="16"/>
        <v>46.700438890081855</v>
      </c>
      <c r="P66" s="26">
        <f t="shared" si="12"/>
        <v>46778.241213593865</v>
      </c>
      <c r="Q66" s="26"/>
      <c r="R66" s="26">
        <f t="shared" si="13"/>
        <v>56.700438890081855</v>
      </c>
      <c r="S66" s="64">
        <f t="shared" si="14"/>
        <v>467782.4121359383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46.927599428350305</v>
      </c>
      <c r="J67" s="26">
        <f t="shared" si="9"/>
        <v>49290.127645103443</v>
      </c>
      <c r="K67" s="64"/>
      <c r="L67" s="155">
        <f t="shared" si="10"/>
        <v>56.927599428350305</v>
      </c>
      <c r="M67" s="26">
        <f t="shared" si="11"/>
        <v>492901.276451035</v>
      </c>
      <c r="N67" s="26"/>
      <c r="O67" s="26">
        <f t="shared" si="16"/>
        <v>46.700438890081855</v>
      </c>
      <c r="P67" s="26">
        <f t="shared" si="12"/>
        <v>46778.241213593865</v>
      </c>
      <c r="Q67" s="26"/>
      <c r="R67" s="26">
        <f t="shared" si="13"/>
        <v>56.700438890081855</v>
      </c>
      <c r="S67" s="64">
        <f t="shared" si="14"/>
        <v>467782.4121359383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47.57451222485291</v>
      </c>
      <c r="J68" s="26">
        <f t="shared" si="9"/>
        <v>57207.269905447698</v>
      </c>
      <c r="K68" s="64"/>
      <c r="L68" s="155">
        <f>I68</f>
        <v>47.57451222485291</v>
      </c>
      <c r="M68" s="26">
        <f t="shared" si="11"/>
        <v>57207.269905447698</v>
      </c>
      <c r="N68" s="26"/>
      <c r="O68" s="26">
        <f>H46</f>
        <v>46.74008885004794</v>
      </c>
      <c r="P68" s="26">
        <f t="shared" si="12"/>
        <v>47207.269905447713</v>
      </c>
      <c r="Q68" s="26"/>
      <c r="R68" s="26">
        <f>O68</f>
        <v>46.74008885004794</v>
      </c>
      <c r="S68" s="64">
        <f t="shared" si="14"/>
        <v>47207.269905447713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47.57451222485291</v>
      </c>
      <c r="J69" s="26">
        <f t="shared" si="9"/>
        <v>57207.269905447698</v>
      </c>
      <c r="K69" s="64"/>
      <c r="L69" s="155">
        <f t="shared" ref="L69:L82" si="19">I69</f>
        <v>47.57451222485291</v>
      </c>
      <c r="M69" s="26">
        <f t="shared" si="11"/>
        <v>57207.269905447698</v>
      </c>
      <c r="N69" s="26"/>
      <c r="O69" s="26">
        <f t="shared" si="16"/>
        <v>46.74008885004794</v>
      </c>
      <c r="P69" s="26">
        <f t="shared" si="12"/>
        <v>47207.269905447713</v>
      </c>
      <c r="Q69" s="26"/>
      <c r="R69" s="26">
        <f t="shared" ref="R69:R82" si="20">O69</f>
        <v>46.74008885004794</v>
      </c>
      <c r="S69" s="64">
        <f t="shared" si="14"/>
        <v>47207.269905447713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47.57451222485291</v>
      </c>
      <c r="J70" s="26">
        <f t="shared" si="9"/>
        <v>57207.269905447698</v>
      </c>
      <c r="K70" s="64"/>
      <c r="L70" s="155">
        <f t="shared" si="19"/>
        <v>47.57451222485291</v>
      </c>
      <c r="M70" s="26">
        <f t="shared" si="11"/>
        <v>57207.269905447698</v>
      </c>
      <c r="N70" s="26"/>
      <c r="O70" s="26">
        <f t="shared" si="16"/>
        <v>46.74008885004794</v>
      </c>
      <c r="P70" s="26">
        <f t="shared" si="12"/>
        <v>47207.269905447713</v>
      </c>
      <c r="Q70" s="26"/>
      <c r="R70" s="26">
        <f t="shared" si="20"/>
        <v>46.74008885004794</v>
      </c>
      <c r="S70" s="64">
        <f t="shared" si="14"/>
        <v>47207.269905447713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47.57451222485291</v>
      </c>
      <c r="J71" s="26">
        <f t="shared" si="9"/>
        <v>57207.269905447698</v>
      </c>
      <c r="K71" s="64"/>
      <c r="L71" s="155">
        <f t="shared" si="19"/>
        <v>47.57451222485291</v>
      </c>
      <c r="M71" s="26">
        <f t="shared" si="11"/>
        <v>57207.269905447698</v>
      </c>
      <c r="N71" s="26"/>
      <c r="O71" s="26">
        <f t="shared" si="16"/>
        <v>46.74008885004794</v>
      </c>
      <c r="P71" s="26">
        <f t="shared" si="12"/>
        <v>47207.269905447713</v>
      </c>
      <c r="Q71" s="26"/>
      <c r="R71" s="26">
        <f t="shared" si="20"/>
        <v>46.74008885004794</v>
      </c>
      <c r="S71" s="64">
        <f t="shared" si="14"/>
        <v>47207.269905447713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47.57451222485291</v>
      </c>
      <c r="J72" s="26">
        <f t="shared" si="9"/>
        <v>57207.269905447698</v>
      </c>
      <c r="K72" s="64"/>
      <c r="L72" s="155">
        <f t="shared" si="19"/>
        <v>47.57451222485291</v>
      </c>
      <c r="M72" s="26">
        <f t="shared" si="11"/>
        <v>57207.269905447698</v>
      </c>
      <c r="N72" s="26"/>
      <c r="O72" s="26">
        <f t="shared" si="16"/>
        <v>46.74008885004794</v>
      </c>
      <c r="P72" s="26">
        <f t="shared" si="12"/>
        <v>47207.269905447713</v>
      </c>
      <c r="Q72" s="26"/>
      <c r="R72" s="26">
        <f t="shared" si="20"/>
        <v>46.74008885004794</v>
      </c>
      <c r="S72" s="64">
        <f t="shared" si="14"/>
        <v>47207.269905447713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47.57451222485291</v>
      </c>
      <c r="J73" s="26">
        <f t="shared" si="9"/>
        <v>57207.269905447698</v>
      </c>
      <c r="K73" s="64"/>
      <c r="L73" s="155">
        <f t="shared" si="19"/>
        <v>47.57451222485291</v>
      </c>
      <c r="M73" s="26">
        <f t="shared" si="11"/>
        <v>57207.269905447698</v>
      </c>
      <c r="N73" s="26"/>
      <c r="O73" s="26">
        <f t="shared" si="16"/>
        <v>46.74008885004794</v>
      </c>
      <c r="P73" s="26">
        <f t="shared" si="12"/>
        <v>47207.269905447713</v>
      </c>
      <c r="Q73" s="26"/>
      <c r="R73" s="26">
        <f t="shared" si="20"/>
        <v>46.74008885004794</v>
      </c>
      <c r="S73" s="64">
        <f t="shared" si="14"/>
        <v>47207.269905447713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47.57451222485291</v>
      </c>
      <c r="J74" s="26">
        <f t="shared" si="9"/>
        <v>57207.269905447698</v>
      </c>
      <c r="K74" s="64"/>
      <c r="L74" s="155">
        <f t="shared" si="19"/>
        <v>47.57451222485291</v>
      </c>
      <c r="M74" s="26">
        <f t="shared" si="11"/>
        <v>57207.269905447698</v>
      </c>
      <c r="N74" s="26"/>
      <c r="O74" s="26">
        <f t="shared" si="16"/>
        <v>46.74008885004794</v>
      </c>
      <c r="P74" s="26">
        <f t="shared" si="12"/>
        <v>47207.269905447713</v>
      </c>
      <c r="Q74" s="26"/>
      <c r="R74" s="26">
        <f t="shared" si="20"/>
        <v>46.74008885004794</v>
      </c>
      <c r="S74" s="64">
        <f t="shared" si="14"/>
        <v>47207.269905447713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47.57451222485291</v>
      </c>
      <c r="J75" s="26">
        <f t="shared" si="9"/>
        <v>57207.269905447698</v>
      </c>
      <c r="K75" s="64"/>
      <c r="L75" s="155">
        <f t="shared" si="19"/>
        <v>47.57451222485291</v>
      </c>
      <c r="M75" s="26">
        <f t="shared" si="11"/>
        <v>57207.269905447698</v>
      </c>
      <c r="N75" s="26"/>
      <c r="O75" s="26">
        <f t="shared" si="16"/>
        <v>46.74008885004794</v>
      </c>
      <c r="P75" s="26">
        <f t="shared" si="12"/>
        <v>47207.269905447713</v>
      </c>
      <c r="Q75" s="26"/>
      <c r="R75" s="26">
        <f t="shared" si="20"/>
        <v>46.74008885004794</v>
      </c>
      <c r="S75" s="64">
        <f t="shared" si="14"/>
        <v>47207.269905447713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47.57451222485291</v>
      </c>
      <c r="J76" s="26">
        <f t="shared" si="9"/>
        <v>57207.269905447698</v>
      </c>
      <c r="K76" s="64"/>
      <c r="L76" s="155">
        <f t="shared" si="19"/>
        <v>47.57451222485291</v>
      </c>
      <c r="M76" s="26">
        <f t="shared" si="11"/>
        <v>57207.269905447698</v>
      </c>
      <c r="N76" s="26"/>
      <c r="O76" s="26">
        <f t="shared" si="16"/>
        <v>46.74008885004794</v>
      </c>
      <c r="P76" s="26">
        <f t="shared" si="12"/>
        <v>47207.269905447713</v>
      </c>
      <c r="Q76" s="26"/>
      <c r="R76" s="26">
        <f t="shared" si="20"/>
        <v>46.74008885004794</v>
      </c>
      <c r="S76" s="64">
        <f t="shared" si="14"/>
        <v>47207.269905447713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47.57451222485291</v>
      </c>
      <c r="J77" s="26">
        <f t="shared" si="9"/>
        <v>57207.269905447698</v>
      </c>
      <c r="K77" s="64"/>
      <c r="L77" s="155">
        <f t="shared" si="19"/>
        <v>47.57451222485291</v>
      </c>
      <c r="M77" s="26">
        <f t="shared" si="11"/>
        <v>57207.269905447698</v>
      </c>
      <c r="N77" s="26"/>
      <c r="O77" s="26">
        <f t="shared" si="16"/>
        <v>46.74008885004794</v>
      </c>
      <c r="P77" s="26">
        <f t="shared" si="12"/>
        <v>47207.269905447713</v>
      </c>
      <c r="Q77" s="26"/>
      <c r="R77" s="26">
        <f t="shared" si="20"/>
        <v>46.74008885004794</v>
      </c>
      <c r="S77" s="64">
        <f t="shared" si="14"/>
        <v>47207.269905447713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47.57451222485291</v>
      </c>
      <c r="J78" s="26">
        <f t="shared" si="9"/>
        <v>57207.269905447698</v>
      </c>
      <c r="K78" s="64"/>
      <c r="L78" s="155">
        <f t="shared" si="19"/>
        <v>47.57451222485291</v>
      </c>
      <c r="M78" s="26">
        <f t="shared" si="11"/>
        <v>57207.269905447698</v>
      </c>
      <c r="N78" s="26"/>
      <c r="O78" s="26">
        <f t="shared" si="16"/>
        <v>46.74008885004794</v>
      </c>
      <c r="P78" s="26">
        <f t="shared" si="12"/>
        <v>47207.269905447713</v>
      </c>
      <c r="Q78" s="26"/>
      <c r="R78" s="26">
        <f t="shared" si="20"/>
        <v>46.74008885004794</v>
      </c>
      <c r="S78" s="64">
        <f t="shared" si="14"/>
        <v>47207.269905447713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47.57451222485291</v>
      </c>
      <c r="J79" s="26">
        <f t="shared" si="9"/>
        <v>57207.269905447698</v>
      </c>
      <c r="K79" s="64"/>
      <c r="L79" s="155">
        <f t="shared" si="19"/>
        <v>47.57451222485291</v>
      </c>
      <c r="M79" s="26">
        <f t="shared" si="11"/>
        <v>57207.269905447698</v>
      </c>
      <c r="N79" s="26"/>
      <c r="O79" s="26">
        <f t="shared" si="16"/>
        <v>46.74008885004794</v>
      </c>
      <c r="P79" s="26">
        <f t="shared" si="12"/>
        <v>47207.269905447713</v>
      </c>
      <c r="Q79" s="26"/>
      <c r="R79" s="26">
        <f t="shared" si="20"/>
        <v>46.74008885004794</v>
      </c>
      <c r="S79" s="64">
        <f t="shared" si="14"/>
        <v>47207.269905447713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47.57451222485291</v>
      </c>
      <c r="J80" s="26">
        <f t="shared" si="9"/>
        <v>57207.269905447698</v>
      </c>
      <c r="K80" s="64"/>
      <c r="L80" s="155">
        <f t="shared" si="19"/>
        <v>47.57451222485291</v>
      </c>
      <c r="M80" s="26">
        <f t="shared" si="11"/>
        <v>57207.269905447698</v>
      </c>
      <c r="N80" s="26"/>
      <c r="O80" s="26">
        <f t="shared" si="16"/>
        <v>46.74008885004794</v>
      </c>
      <c r="P80" s="26">
        <f t="shared" si="12"/>
        <v>47207.269905447713</v>
      </c>
      <c r="Q80" s="26"/>
      <c r="R80" s="26">
        <f t="shared" si="20"/>
        <v>46.74008885004794</v>
      </c>
      <c r="S80" s="64">
        <f t="shared" si="14"/>
        <v>47207.269905447713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47.57451222485291</v>
      </c>
      <c r="J81" s="26">
        <f t="shared" si="9"/>
        <v>57207.269905447698</v>
      </c>
      <c r="K81" s="64"/>
      <c r="L81" s="155">
        <f t="shared" si="19"/>
        <v>47.57451222485291</v>
      </c>
      <c r="M81" s="26">
        <f t="shared" si="11"/>
        <v>57207.269905447698</v>
      </c>
      <c r="N81" s="26"/>
      <c r="O81" s="26">
        <f t="shared" si="16"/>
        <v>46.74008885004794</v>
      </c>
      <c r="P81" s="26">
        <f t="shared" si="12"/>
        <v>47207.269905447713</v>
      </c>
      <c r="Q81" s="26"/>
      <c r="R81" s="26">
        <f t="shared" si="20"/>
        <v>46.74008885004794</v>
      </c>
      <c r="S81" s="64">
        <f t="shared" si="14"/>
        <v>47207.269905447713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47.57451222485291</v>
      </c>
      <c r="J82" s="26">
        <f t="shared" si="9"/>
        <v>57207.269905447698</v>
      </c>
      <c r="K82" s="64"/>
      <c r="L82" s="155">
        <f t="shared" si="19"/>
        <v>47.57451222485291</v>
      </c>
      <c r="M82" s="26">
        <f t="shared" si="11"/>
        <v>57207.269905447698</v>
      </c>
      <c r="N82" s="26"/>
      <c r="O82" s="26">
        <f t="shared" si="16"/>
        <v>46.74008885004794</v>
      </c>
      <c r="P82" s="26">
        <f t="shared" si="12"/>
        <v>47207.269905447713</v>
      </c>
      <c r="Q82" s="26"/>
      <c r="R82" s="26">
        <f t="shared" si="20"/>
        <v>46.74008885004794</v>
      </c>
      <c r="S82" s="64">
        <f t="shared" si="14"/>
        <v>47207.269905447713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46.927599428350305</v>
      </c>
      <c r="J83" s="26">
        <f t="shared" si="9"/>
        <v>49290.127645103443</v>
      </c>
      <c r="K83" s="64"/>
      <c r="L83" s="155">
        <f>I83+10</f>
        <v>56.927599428350305</v>
      </c>
      <c r="M83" s="26">
        <f t="shared" si="11"/>
        <v>492901.276451035</v>
      </c>
      <c r="N83" s="26"/>
      <c r="O83" s="26">
        <f>D51</f>
        <v>46.700438890081855</v>
      </c>
      <c r="P83" s="26">
        <f t="shared" si="12"/>
        <v>46778.241213593865</v>
      </c>
      <c r="Q83" s="26"/>
      <c r="R83" s="26">
        <f>O83+10</f>
        <v>56.700438890081855</v>
      </c>
      <c r="S83" s="64">
        <f t="shared" si="14"/>
        <v>467782.4121359383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46.927599428350305</v>
      </c>
      <c r="J84" s="65">
        <f t="shared" si="9"/>
        <v>49290.127645103443</v>
      </c>
      <c r="K84" s="66"/>
      <c r="L84" s="158">
        <f>I84+10</f>
        <v>56.927599428350305</v>
      </c>
      <c r="M84" s="65">
        <f t="shared" si="11"/>
        <v>492901.276451035</v>
      </c>
      <c r="N84" s="65"/>
      <c r="O84" s="65">
        <f t="shared" si="16"/>
        <v>46.700438890081855</v>
      </c>
      <c r="P84" s="65">
        <f t="shared" si="12"/>
        <v>46778.241213593865</v>
      </c>
      <c r="Q84" s="65"/>
      <c r="R84" s="65">
        <f>O84+10</f>
        <v>56.700438890081855</v>
      </c>
      <c r="S84" s="66">
        <f t="shared" si="14"/>
        <v>467782.4121359383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47.34306401668384</v>
      </c>
      <c r="K85" s="67"/>
      <c r="L85" s="67" t="s">
        <v>134</v>
      </c>
      <c r="M85" s="67">
        <f>10*LOG10(SUM(M61:M84)/24)</f>
        <v>53.435907866499008</v>
      </c>
      <c r="N85" s="67"/>
      <c r="O85" s="67" t="s">
        <v>135</v>
      </c>
      <c r="P85" s="67">
        <f>10*LOG10(SUM(P61:P84)/24)</f>
        <v>46.725262503821256</v>
      </c>
      <c r="Q85" s="67"/>
      <c r="R85" s="67" t="s">
        <v>134</v>
      </c>
      <c r="S85" s="68">
        <f>10*LOG10(SUM(S61:S84)/24)</f>
        <v>53.115905954766525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18</v>
      </c>
      <c r="C89" s="22">
        <f>C2</f>
        <v>256528.54</v>
      </c>
      <c r="D89" s="23">
        <f>D2</f>
        <v>4258520.71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46.74008885004794</v>
      </c>
      <c r="J89" s="86">
        <f>D51</f>
        <v>46.700438890081855</v>
      </c>
      <c r="K89" s="86">
        <f>E51</f>
        <v>46.725262503821256</v>
      </c>
      <c r="L89" s="87">
        <f>F51</f>
        <v>53.115905954766525</v>
      </c>
      <c r="M89" s="89">
        <f>C52</f>
        <v>47.57451222485291</v>
      </c>
      <c r="N89" s="86">
        <f>D52</f>
        <v>46.927599428350305</v>
      </c>
      <c r="O89" s="86">
        <f>E52</f>
        <v>47.34306401668384</v>
      </c>
      <c r="P89" s="87">
        <f>F52</f>
        <v>53.435907866499008</v>
      </c>
      <c r="Q89" s="89">
        <f>C53</f>
        <v>7.57451222485291</v>
      </c>
      <c r="R89" s="86">
        <f>D53</f>
        <v>12.927599428350305</v>
      </c>
      <c r="S89" s="86">
        <f>E53</f>
        <v>8.7745929467124668</v>
      </c>
      <c r="T89" s="87">
        <f>F53</f>
        <v>11.485335936686184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18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EDEDE-3535-424D-BE67-73A2D8B3AC11}">
  <sheetPr codeName="Sheet21"/>
  <dimension ref="A1:W269"/>
  <sheetViews>
    <sheetView zoomScaleNormal="10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0" bestFit="1" customWidth="1"/>
    <col min="18" max="18" width="11.425781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163</v>
      </c>
      <c r="B2" s="29" t="s">
        <v>119</v>
      </c>
      <c r="C2" s="29">
        <f>NSAs!B21</f>
        <v>256270.62</v>
      </c>
      <c r="D2" s="30">
        <f>NSAs!C21</f>
        <v>4258413.8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19 (dBA)</v>
      </c>
      <c r="V5" s="143" t="str">
        <f>INDEX(A7:A45,MATCH(W5,H7:H45,0))</f>
        <v>A-5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A-5</v>
      </c>
      <c r="W6" s="146">
        <f>LARGE(H7:H45,2)</f>
        <v>41.767874862246565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3795.9716119591289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49.286459118226276</v>
      </c>
      <c r="H7" s="36">
        <f>C7-G7</f>
        <v>19.723840838413537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93.839154014311077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3096.7081357629127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47.518005502029091</v>
      </c>
      <c r="H8" s="37">
        <f t="shared" ref="H8:H44" si="2">C8-G8</f>
        <v>21.492294454610722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141.00335473508227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1676.3983193143513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42.187544335137005</v>
      </c>
      <c r="H9" s="37">
        <f t="shared" si="2"/>
        <v>26.822755621502807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481.1445403772031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811.65534736103677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35.887433084473969</v>
      </c>
      <c r="H10" s="37">
        <f t="shared" si="2"/>
        <v>33.122866872165844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2052.5166425193834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300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27.242425094393248</v>
      </c>
      <c r="H11" s="37">
        <f t="shared" si="2"/>
        <v>41.767874862246565</v>
      </c>
      <c r="O11" s="147" t="s">
        <v>9</v>
      </c>
      <c r="P11" s="10" t="s">
        <v>9</v>
      </c>
      <c r="Q11" s="7">
        <v>256007.56</v>
      </c>
      <c r="R11" s="8">
        <v>4258321.41</v>
      </c>
      <c r="U11">
        <f t="shared" si="0"/>
        <v>15024.066119821837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300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27.242425094393248</v>
      </c>
      <c r="H12" s="37">
        <f t="shared" si="2"/>
        <v>41.767874862246565</v>
      </c>
      <c r="O12" s="147" t="s">
        <v>10</v>
      </c>
      <c r="P12" s="10" t="s">
        <v>10</v>
      </c>
      <c r="Q12" s="7">
        <v>256270.15</v>
      </c>
      <c r="R12" s="8">
        <v>4258323.24</v>
      </c>
      <c r="U12">
        <f t="shared" si="0"/>
        <v>15024.066119821837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1818.6635043625222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42.895047035505918</v>
      </c>
      <c r="H13" s="37">
        <f t="shared" si="2"/>
        <v>26.115252921133894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408.81355959259031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1535.6276319798276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41.425718363624668</v>
      </c>
      <c r="H14" s="37">
        <f t="shared" si="2"/>
        <v>27.584581593015145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573.40062145480738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940.53253537521653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37.167476469594526</v>
      </c>
      <c r="H15" s="37">
        <f t="shared" si="2"/>
        <v>31.842823487045287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1528.5595005887999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695.25329369923759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34.542861099433495</v>
      </c>
      <c r="H16" s="37">
        <f t="shared" si="2"/>
        <v>34.467438857206318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2797.3311772074685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584.73501220612332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33.039181977743667</v>
      </c>
      <c r="H17" s="37">
        <f t="shared" si="2"/>
        <v>35.971117978896146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3954.6841008688361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657.12183839842771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34.052918010324731</v>
      </c>
      <c r="H18" s="37">
        <f t="shared" si="2"/>
        <v>34.957381946315081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3131.3974575892075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900.94668399400405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36.79398182330349</v>
      </c>
      <c r="H19" s="37">
        <f t="shared" si="2"/>
        <v>32.216318133336323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1665.8343508095736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1143.4041781013752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38.863995496642509</v>
      </c>
      <c r="H20" s="37">
        <f t="shared" si="2"/>
        <v>30.146304459997303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1034.2617082969655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1445.0460314119837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40.897633632090916</v>
      </c>
      <c r="H21" s="37">
        <f t="shared" si="2"/>
        <v>28.112666324548897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647.54004700803421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1863.2606268849522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43.105472137123549</v>
      </c>
      <c r="H22" s="37">
        <f t="shared" si="2"/>
        <v>25.904827819516264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389.47786614969743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1487.0295365254797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41.146391897979562</v>
      </c>
      <c r="H23" s="37">
        <f t="shared" si="2"/>
        <v>27.86390805866025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611.49203692490664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1231.4335984129161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39.508219974004334</v>
      </c>
      <c r="H24" s="37">
        <f t="shared" si="2"/>
        <v>29.502079982635479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891.67789047685062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1020.4757686983173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37.876053936151052</v>
      </c>
      <c r="H25" s="37">
        <f t="shared" si="2"/>
        <v>31.13424602048876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1298.4481204244241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951.81556585289013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37.271056058188137</v>
      </c>
      <c r="H26" s="37">
        <f t="shared" si="2"/>
        <v>31.739243898451676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1492.5345384629429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997.49720325426506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37.678233734034009</v>
      </c>
      <c r="H27" s="37">
        <f t="shared" si="2"/>
        <v>31.332066222605803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1358.9598387952592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1138.5765308047778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38.827244551270155</v>
      </c>
      <c r="H28" s="37">
        <f t="shared" si="2"/>
        <v>30.183055405369657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1043.0509922033045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1347.6630496526041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40.291626420115669</v>
      </c>
      <c r="H29" s="37">
        <f t="shared" si="2"/>
        <v>28.718673536524143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744.50454552307292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1630.0576835498505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41.944059464817002</v>
      </c>
      <c r="H30" s="37">
        <f t="shared" si="2"/>
        <v>27.066240491822811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508.8901551150708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1651.0062331196036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42.054974257555564</v>
      </c>
      <c r="H31" s="37">
        <f t="shared" si="2"/>
        <v>26.955325699084248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496.05812787319917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1435.5298948124359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40.840244821594993</v>
      </c>
      <c r="H32" s="37">
        <f t="shared" si="2"/>
        <v>28.170055135044819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656.15359632546222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1319.1475870803094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40.10586774821131</v>
      </c>
      <c r="H33" s="37">
        <f t="shared" si="2"/>
        <v>28.904432208428503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777.03972287989825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1597.9282755489435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41.771145634323055</v>
      </c>
      <c r="H34" s="37">
        <f t="shared" si="2"/>
        <v>27.239154322316757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529.56031549268391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1756.7368992535912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42.594134469993143</v>
      </c>
      <c r="H35" s="37">
        <f t="shared" si="2"/>
        <v>26.416165486646669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438.14367704153773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2645.8224098377254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46.151213811271077</v>
      </c>
      <c r="H36" s="37">
        <f t="shared" si="2"/>
        <v>22.859086145368735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193.1561829592884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1698.2412854770148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42.299987893738077</v>
      </c>
      <c r="H37" s="37">
        <f t="shared" si="2"/>
        <v>26.710312062901735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468.84707000610746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2031.8921220620937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43.858012930142763</v>
      </c>
      <c r="H38" s="37">
        <f t="shared" si="2"/>
        <v>25.152287026497049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327.51312027851037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1994.6317990297312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43.697254768296304</v>
      </c>
      <c r="H39" s="37">
        <f t="shared" si="2"/>
        <v>25.313045188343509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339.86349472714136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3514.667722004494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48.617685458689628</v>
      </c>
      <c r="H40" s="37">
        <f t="shared" si="2"/>
        <v>17.382314541310372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54.730756882804094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2093.0584422322472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44.115627096966051</v>
      </c>
      <c r="H41" s="37">
        <f t="shared" si="2"/>
        <v>21.884372903033949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154.32535700428139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2003.6792947221179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43.736564207393172</v>
      </c>
      <c r="H42" s="37">
        <f t="shared" si="2"/>
        <v>22.263435792606828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168.40057856957839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1220.7042217096989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39.432208930978177</v>
      </c>
      <c r="H43" s="37">
        <f t="shared" si="2"/>
        <v>26.567791069021823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453.71078923273785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2077.8488165406902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44.052278905513596</v>
      </c>
      <c r="H44" s="37">
        <f t="shared" si="2"/>
        <v>9.9477210944864041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9.8803449996464732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47.951421761446809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47.951421761446809</v>
      </c>
      <c r="D51" s="77">
        <f>10*LOG10(SUM(U7:U44))</f>
        <v>47.921455959769226</v>
      </c>
      <c r="E51" s="77">
        <f>P85</f>
        <v>47.940208801588327</v>
      </c>
      <c r="F51" s="78">
        <f>S85</f>
        <v>54.335530041776885</v>
      </c>
    </row>
    <row r="52" spans="1:19" ht="14.45" customHeight="1" thickBot="1" x14ac:dyDescent="0.3">
      <c r="B52" s="72" t="s">
        <v>141</v>
      </c>
      <c r="C52" s="79">
        <f>10*LOG10(10^(C50/10)+10^(C51/10))</f>
        <v>48.597020111294036</v>
      </c>
      <c r="D52" s="79">
        <f>10*LOG10(10^(D50/10)+10^(D51/10))</f>
        <v>48.094032327327113</v>
      </c>
      <c r="E52" s="79">
        <f>J85</f>
        <v>48.415157502817792</v>
      </c>
      <c r="F52" s="80">
        <f>M85</f>
        <v>54.579334285922137</v>
      </c>
    </row>
    <row r="53" spans="1:19" ht="16.149999999999999" customHeight="1" thickBot="1" x14ac:dyDescent="0.3">
      <c r="B53" s="74" t="s">
        <v>145</v>
      </c>
      <c r="C53" s="81">
        <f>C52-C50</f>
        <v>8.5970201112940359</v>
      </c>
      <c r="D53" s="81">
        <f>D52-D50</f>
        <v>14.094032327327113</v>
      </c>
      <c r="E53" s="81">
        <f>E52-E50</f>
        <v>9.8466864328464183</v>
      </c>
      <c r="F53" s="82">
        <f>F52-F50</f>
        <v>12.628762356109313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19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48.094032327327113</v>
      </c>
      <c r="J61" s="62">
        <f>10^(I61/10)</f>
        <v>64476.764004564109</v>
      </c>
      <c r="K61" s="63"/>
      <c r="L61" s="152">
        <f>I61+10</f>
        <v>58.094032327327113</v>
      </c>
      <c r="M61" s="62">
        <f>10^(L61/10)</f>
        <v>644767.64004564181</v>
      </c>
      <c r="N61" s="62"/>
      <c r="O61" s="62">
        <f>D51</f>
        <v>47.921455959769226</v>
      </c>
      <c r="P61" s="62">
        <f>10^(O61/10)</f>
        <v>61964.877573054488</v>
      </c>
      <c r="Q61" s="62"/>
      <c r="R61" s="62">
        <f>O61+10</f>
        <v>57.921455959769226</v>
      </c>
      <c r="S61" s="63">
        <f>10^(R61/10)</f>
        <v>619648.77573054447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48.094032327327113</v>
      </c>
      <c r="J62" s="26">
        <f t="shared" ref="J62:J84" si="9">10^(I62/10)</f>
        <v>64476.764004564109</v>
      </c>
      <c r="K62" s="64"/>
      <c r="L62" s="155">
        <f t="shared" ref="L62:L67" si="10">I62+10</f>
        <v>58.094032327327113</v>
      </c>
      <c r="M62" s="26">
        <f t="shared" ref="M62:M84" si="11">10^(L62/10)</f>
        <v>644767.64004564181</v>
      </c>
      <c r="N62" s="26"/>
      <c r="O62" s="26">
        <f>O61</f>
        <v>47.921455959769226</v>
      </c>
      <c r="P62" s="26">
        <f t="shared" ref="P62:P84" si="12">10^(O62/10)</f>
        <v>61964.877573054488</v>
      </c>
      <c r="Q62" s="26"/>
      <c r="R62" s="26">
        <f t="shared" ref="R62:R67" si="13">O62+10</f>
        <v>57.921455959769226</v>
      </c>
      <c r="S62" s="64">
        <f t="shared" ref="S62:S84" si="14">10^(R62/10)</f>
        <v>619648.77573054447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48.094032327327113</v>
      </c>
      <c r="J63" s="26">
        <f t="shared" si="9"/>
        <v>64476.764004564109</v>
      </c>
      <c r="K63" s="64"/>
      <c r="L63" s="155">
        <f t="shared" si="10"/>
        <v>58.094032327327113</v>
      </c>
      <c r="M63" s="26">
        <f t="shared" si="11"/>
        <v>644767.64004564181</v>
      </c>
      <c r="N63" s="26"/>
      <c r="O63" s="26">
        <f t="shared" ref="O63:O84" si="16">O62</f>
        <v>47.921455959769226</v>
      </c>
      <c r="P63" s="26">
        <f t="shared" si="12"/>
        <v>61964.877573054488</v>
      </c>
      <c r="Q63" s="26"/>
      <c r="R63" s="26">
        <f t="shared" si="13"/>
        <v>57.921455959769226</v>
      </c>
      <c r="S63" s="64">
        <f t="shared" si="14"/>
        <v>619648.77573054447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48.094032327327113</v>
      </c>
      <c r="J64" s="26">
        <f t="shared" si="9"/>
        <v>64476.764004564109</v>
      </c>
      <c r="K64" s="64"/>
      <c r="L64" s="155">
        <f t="shared" si="10"/>
        <v>58.094032327327113</v>
      </c>
      <c r="M64" s="26">
        <f t="shared" si="11"/>
        <v>644767.64004564181</v>
      </c>
      <c r="N64" s="26"/>
      <c r="O64" s="26">
        <f t="shared" si="16"/>
        <v>47.921455959769226</v>
      </c>
      <c r="P64" s="26">
        <f t="shared" si="12"/>
        <v>61964.877573054488</v>
      </c>
      <c r="Q64" s="26"/>
      <c r="R64" s="26">
        <f t="shared" si="13"/>
        <v>57.921455959769226</v>
      </c>
      <c r="S64" s="64">
        <f t="shared" si="14"/>
        <v>619648.77573054447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48.094032327327113</v>
      </c>
      <c r="J65" s="26">
        <f t="shared" si="9"/>
        <v>64476.764004564109</v>
      </c>
      <c r="K65" s="64"/>
      <c r="L65" s="155">
        <f t="shared" si="10"/>
        <v>58.094032327327113</v>
      </c>
      <c r="M65" s="26">
        <f t="shared" si="11"/>
        <v>644767.64004564181</v>
      </c>
      <c r="N65" s="26"/>
      <c r="O65" s="26">
        <f t="shared" si="16"/>
        <v>47.921455959769226</v>
      </c>
      <c r="P65" s="26">
        <f t="shared" si="12"/>
        <v>61964.877573054488</v>
      </c>
      <c r="Q65" s="26"/>
      <c r="R65" s="26">
        <f t="shared" si="13"/>
        <v>57.921455959769226</v>
      </c>
      <c r="S65" s="64">
        <f t="shared" si="14"/>
        <v>619648.77573054447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48.094032327327113</v>
      </c>
      <c r="J66" s="26">
        <f t="shared" si="9"/>
        <v>64476.764004564109</v>
      </c>
      <c r="K66" s="64"/>
      <c r="L66" s="155">
        <f t="shared" si="10"/>
        <v>58.094032327327113</v>
      </c>
      <c r="M66" s="26">
        <f t="shared" si="11"/>
        <v>644767.64004564181</v>
      </c>
      <c r="N66" s="26"/>
      <c r="O66" s="26">
        <f t="shared" si="16"/>
        <v>47.921455959769226</v>
      </c>
      <c r="P66" s="26">
        <f t="shared" si="12"/>
        <v>61964.877573054488</v>
      </c>
      <c r="Q66" s="26"/>
      <c r="R66" s="26">
        <f t="shared" si="13"/>
        <v>57.921455959769226</v>
      </c>
      <c r="S66" s="64">
        <f t="shared" si="14"/>
        <v>619648.77573054447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48.094032327327113</v>
      </c>
      <c r="J67" s="26">
        <f t="shared" si="9"/>
        <v>64476.764004564109</v>
      </c>
      <c r="K67" s="64"/>
      <c r="L67" s="155">
        <f t="shared" si="10"/>
        <v>58.094032327327113</v>
      </c>
      <c r="M67" s="26">
        <f t="shared" si="11"/>
        <v>644767.64004564181</v>
      </c>
      <c r="N67" s="26"/>
      <c r="O67" s="26">
        <f t="shared" si="16"/>
        <v>47.921455959769226</v>
      </c>
      <c r="P67" s="26">
        <f t="shared" si="12"/>
        <v>61964.877573054488</v>
      </c>
      <c r="Q67" s="26"/>
      <c r="R67" s="26">
        <f t="shared" si="13"/>
        <v>57.921455959769226</v>
      </c>
      <c r="S67" s="64">
        <f t="shared" si="14"/>
        <v>619648.77573054447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48.597020111294036</v>
      </c>
      <c r="J68" s="26">
        <f t="shared" si="9"/>
        <v>72393.906264908204</v>
      </c>
      <c r="K68" s="64"/>
      <c r="L68" s="155">
        <f>I68</f>
        <v>48.597020111294036</v>
      </c>
      <c r="M68" s="26">
        <f t="shared" si="11"/>
        <v>72393.906264908204</v>
      </c>
      <c r="N68" s="26"/>
      <c r="O68" s="26">
        <f>H46</f>
        <v>47.951421761446809</v>
      </c>
      <c r="P68" s="26">
        <f t="shared" si="12"/>
        <v>62393.906264908153</v>
      </c>
      <c r="Q68" s="26"/>
      <c r="R68" s="26">
        <f>O68</f>
        <v>47.951421761446809</v>
      </c>
      <c r="S68" s="64">
        <f t="shared" si="14"/>
        <v>62393.906264908153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48.597020111294036</v>
      </c>
      <c r="J69" s="26">
        <f t="shared" si="9"/>
        <v>72393.906264908204</v>
      </c>
      <c r="K69" s="64"/>
      <c r="L69" s="155">
        <f t="shared" ref="L69:L82" si="19">I69</f>
        <v>48.597020111294036</v>
      </c>
      <c r="M69" s="26">
        <f t="shared" si="11"/>
        <v>72393.906264908204</v>
      </c>
      <c r="N69" s="26"/>
      <c r="O69" s="26">
        <f t="shared" si="16"/>
        <v>47.951421761446809</v>
      </c>
      <c r="P69" s="26">
        <f t="shared" si="12"/>
        <v>62393.906264908153</v>
      </c>
      <c r="Q69" s="26"/>
      <c r="R69" s="26">
        <f t="shared" ref="R69:R82" si="20">O69</f>
        <v>47.951421761446809</v>
      </c>
      <c r="S69" s="64">
        <f t="shared" si="14"/>
        <v>62393.906264908153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48.597020111294036</v>
      </c>
      <c r="J70" s="26">
        <f t="shared" si="9"/>
        <v>72393.906264908204</v>
      </c>
      <c r="K70" s="64"/>
      <c r="L70" s="155">
        <f t="shared" si="19"/>
        <v>48.597020111294036</v>
      </c>
      <c r="M70" s="26">
        <f t="shared" si="11"/>
        <v>72393.906264908204</v>
      </c>
      <c r="N70" s="26"/>
      <c r="O70" s="26">
        <f t="shared" si="16"/>
        <v>47.951421761446809</v>
      </c>
      <c r="P70" s="26">
        <f t="shared" si="12"/>
        <v>62393.906264908153</v>
      </c>
      <c r="Q70" s="26"/>
      <c r="R70" s="26">
        <f t="shared" si="20"/>
        <v>47.951421761446809</v>
      </c>
      <c r="S70" s="64">
        <f t="shared" si="14"/>
        <v>62393.906264908153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48.597020111294036</v>
      </c>
      <c r="J71" s="26">
        <f t="shared" si="9"/>
        <v>72393.906264908204</v>
      </c>
      <c r="K71" s="64"/>
      <c r="L71" s="155">
        <f t="shared" si="19"/>
        <v>48.597020111294036</v>
      </c>
      <c r="M71" s="26">
        <f t="shared" si="11"/>
        <v>72393.906264908204</v>
      </c>
      <c r="N71" s="26"/>
      <c r="O71" s="26">
        <f t="shared" si="16"/>
        <v>47.951421761446809</v>
      </c>
      <c r="P71" s="26">
        <f t="shared" si="12"/>
        <v>62393.906264908153</v>
      </c>
      <c r="Q71" s="26"/>
      <c r="R71" s="26">
        <f t="shared" si="20"/>
        <v>47.951421761446809</v>
      </c>
      <c r="S71" s="64">
        <f t="shared" si="14"/>
        <v>62393.906264908153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48.597020111294036</v>
      </c>
      <c r="J72" s="26">
        <f t="shared" si="9"/>
        <v>72393.906264908204</v>
      </c>
      <c r="K72" s="64"/>
      <c r="L72" s="155">
        <f t="shared" si="19"/>
        <v>48.597020111294036</v>
      </c>
      <c r="M72" s="26">
        <f t="shared" si="11"/>
        <v>72393.906264908204</v>
      </c>
      <c r="N72" s="26"/>
      <c r="O72" s="26">
        <f t="shared" si="16"/>
        <v>47.951421761446809</v>
      </c>
      <c r="P72" s="26">
        <f t="shared" si="12"/>
        <v>62393.906264908153</v>
      </c>
      <c r="Q72" s="26"/>
      <c r="R72" s="26">
        <f t="shared" si="20"/>
        <v>47.951421761446809</v>
      </c>
      <c r="S72" s="64">
        <f t="shared" si="14"/>
        <v>62393.906264908153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48.597020111294036</v>
      </c>
      <c r="J73" s="26">
        <f t="shared" si="9"/>
        <v>72393.906264908204</v>
      </c>
      <c r="K73" s="64"/>
      <c r="L73" s="155">
        <f t="shared" si="19"/>
        <v>48.597020111294036</v>
      </c>
      <c r="M73" s="26">
        <f t="shared" si="11"/>
        <v>72393.906264908204</v>
      </c>
      <c r="N73" s="26"/>
      <c r="O73" s="26">
        <f t="shared" si="16"/>
        <v>47.951421761446809</v>
      </c>
      <c r="P73" s="26">
        <f t="shared" si="12"/>
        <v>62393.906264908153</v>
      </c>
      <c r="Q73" s="26"/>
      <c r="R73" s="26">
        <f t="shared" si="20"/>
        <v>47.951421761446809</v>
      </c>
      <c r="S73" s="64">
        <f t="shared" si="14"/>
        <v>62393.906264908153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48.597020111294036</v>
      </c>
      <c r="J74" s="26">
        <f t="shared" si="9"/>
        <v>72393.906264908204</v>
      </c>
      <c r="K74" s="64"/>
      <c r="L74" s="155">
        <f t="shared" si="19"/>
        <v>48.597020111294036</v>
      </c>
      <c r="M74" s="26">
        <f t="shared" si="11"/>
        <v>72393.906264908204</v>
      </c>
      <c r="N74" s="26"/>
      <c r="O74" s="26">
        <f t="shared" si="16"/>
        <v>47.951421761446809</v>
      </c>
      <c r="P74" s="26">
        <f t="shared" si="12"/>
        <v>62393.906264908153</v>
      </c>
      <c r="Q74" s="26"/>
      <c r="R74" s="26">
        <f t="shared" si="20"/>
        <v>47.951421761446809</v>
      </c>
      <c r="S74" s="64">
        <f t="shared" si="14"/>
        <v>62393.906264908153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48.597020111294036</v>
      </c>
      <c r="J75" s="26">
        <f t="shared" si="9"/>
        <v>72393.906264908204</v>
      </c>
      <c r="K75" s="64"/>
      <c r="L75" s="155">
        <f t="shared" si="19"/>
        <v>48.597020111294036</v>
      </c>
      <c r="M75" s="26">
        <f t="shared" si="11"/>
        <v>72393.906264908204</v>
      </c>
      <c r="N75" s="26"/>
      <c r="O75" s="26">
        <f t="shared" si="16"/>
        <v>47.951421761446809</v>
      </c>
      <c r="P75" s="26">
        <f t="shared" si="12"/>
        <v>62393.906264908153</v>
      </c>
      <c r="Q75" s="26"/>
      <c r="R75" s="26">
        <f t="shared" si="20"/>
        <v>47.951421761446809</v>
      </c>
      <c r="S75" s="64">
        <f t="shared" si="14"/>
        <v>62393.906264908153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48.597020111294036</v>
      </c>
      <c r="J76" s="26">
        <f t="shared" si="9"/>
        <v>72393.906264908204</v>
      </c>
      <c r="K76" s="64"/>
      <c r="L76" s="155">
        <f t="shared" si="19"/>
        <v>48.597020111294036</v>
      </c>
      <c r="M76" s="26">
        <f t="shared" si="11"/>
        <v>72393.906264908204</v>
      </c>
      <c r="N76" s="26"/>
      <c r="O76" s="26">
        <f t="shared" si="16"/>
        <v>47.951421761446809</v>
      </c>
      <c r="P76" s="26">
        <f t="shared" si="12"/>
        <v>62393.906264908153</v>
      </c>
      <c r="Q76" s="26"/>
      <c r="R76" s="26">
        <f t="shared" si="20"/>
        <v>47.951421761446809</v>
      </c>
      <c r="S76" s="64">
        <f t="shared" si="14"/>
        <v>62393.906264908153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48.597020111294036</v>
      </c>
      <c r="J77" s="26">
        <f t="shared" si="9"/>
        <v>72393.906264908204</v>
      </c>
      <c r="K77" s="64"/>
      <c r="L77" s="155">
        <f t="shared" si="19"/>
        <v>48.597020111294036</v>
      </c>
      <c r="M77" s="26">
        <f t="shared" si="11"/>
        <v>72393.906264908204</v>
      </c>
      <c r="N77" s="26"/>
      <c r="O77" s="26">
        <f t="shared" si="16"/>
        <v>47.951421761446809</v>
      </c>
      <c r="P77" s="26">
        <f t="shared" si="12"/>
        <v>62393.906264908153</v>
      </c>
      <c r="Q77" s="26"/>
      <c r="R77" s="26">
        <f t="shared" si="20"/>
        <v>47.951421761446809</v>
      </c>
      <c r="S77" s="64">
        <f t="shared" si="14"/>
        <v>62393.906264908153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48.597020111294036</v>
      </c>
      <c r="J78" s="26">
        <f t="shared" si="9"/>
        <v>72393.906264908204</v>
      </c>
      <c r="K78" s="64"/>
      <c r="L78" s="155">
        <f t="shared" si="19"/>
        <v>48.597020111294036</v>
      </c>
      <c r="M78" s="26">
        <f t="shared" si="11"/>
        <v>72393.906264908204</v>
      </c>
      <c r="N78" s="26"/>
      <c r="O78" s="26">
        <f t="shared" si="16"/>
        <v>47.951421761446809</v>
      </c>
      <c r="P78" s="26">
        <f t="shared" si="12"/>
        <v>62393.906264908153</v>
      </c>
      <c r="Q78" s="26"/>
      <c r="R78" s="26">
        <f t="shared" si="20"/>
        <v>47.951421761446809</v>
      </c>
      <c r="S78" s="64">
        <f t="shared" si="14"/>
        <v>62393.906264908153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48.597020111294036</v>
      </c>
      <c r="J79" s="26">
        <f t="shared" si="9"/>
        <v>72393.906264908204</v>
      </c>
      <c r="K79" s="64"/>
      <c r="L79" s="155">
        <f t="shared" si="19"/>
        <v>48.597020111294036</v>
      </c>
      <c r="M79" s="26">
        <f t="shared" si="11"/>
        <v>72393.906264908204</v>
      </c>
      <c r="N79" s="26"/>
      <c r="O79" s="26">
        <f t="shared" si="16"/>
        <v>47.951421761446809</v>
      </c>
      <c r="P79" s="26">
        <f t="shared" si="12"/>
        <v>62393.906264908153</v>
      </c>
      <c r="Q79" s="26"/>
      <c r="R79" s="26">
        <f t="shared" si="20"/>
        <v>47.951421761446809</v>
      </c>
      <c r="S79" s="64">
        <f t="shared" si="14"/>
        <v>62393.906264908153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48.597020111294036</v>
      </c>
      <c r="J80" s="26">
        <f t="shared" si="9"/>
        <v>72393.906264908204</v>
      </c>
      <c r="K80" s="64"/>
      <c r="L80" s="155">
        <f t="shared" si="19"/>
        <v>48.597020111294036</v>
      </c>
      <c r="M80" s="26">
        <f t="shared" si="11"/>
        <v>72393.906264908204</v>
      </c>
      <c r="N80" s="26"/>
      <c r="O80" s="26">
        <f t="shared" si="16"/>
        <v>47.951421761446809</v>
      </c>
      <c r="P80" s="26">
        <f t="shared" si="12"/>
        <v>62393.906264908153</v>
      </c>
      <c r="Q80" s="26"/>
      <c r="R80" s="26">
        <f t="shared" si="20"/>
        <v>47.951421761446809</v>
      </c>
      <c r="S80" s="64">
        <f t="shared" si="14"/>
        <v>62393.906264908153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48.597020111294036</v>
      </c>
      <c r="J81" s="26">
        <f t="shared" si="9"/>
        <v>72393.906264908204</v>
      </c>
      <c r="K81" s="64"/>
      <c r="L81" s="155">
        <f t="shared" si="19"/>
        <v>48.597020111294036</v>
      </c>
      <c r="M81" s="26">
        <f t="shared" si="11"/>
        <v>72393.906264908204</v>
      </c>
      <c r="N81" s="26"/>
      <c r="O81" s="26">
        <f t="shared" si="16"/>
        <v>47.951421761446809</v>
      </c>
      <c r="P81" s="26">
        <f t="shared" si="12"/>
        <v>62393.906264908153</v>
      </c>
      <c r="Q81" s="26"/>
      <c r="R81" s="26">
        <f t="shared" si="20"/>
        <v>47.951421761446809</v>
      </c>
      <c r="S81" s="64">
        <f t="shared" si="14"/>
        <v>62393.906264908153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48.597020111294036</v>
      </c>
      <c r="J82" s="26">
        <f t="shared" si="9"/>
        <v>72393.906264908204</v>
      </c>
      <c r="K82" s="64"/>
      <c r="L82" s="155">
        <f t="shared" si="19"/>
        <v>48.597020111294036</v>
      </c>
      <c r="M82" s="26">
        <f t="shared" si="11"/>
        <v>72393.906264908204</v>
      </c>
      <c r="N82" s="26"/>
      <c r="O82" s="26">
        <f t="shared" si="16"/>
        <v>47.951421761446809</v>
      </c>
      <c r="P82" s="26">
        <f t="shared" si="12"/>
        <v>62393.906264908153</v>
      </c>
      <c r="Q82" s="26"/>
      <c r="R82" s="26">
        <f t="shared" si="20"/>
        <v>47.951421761446809</v>
      </c>
      <c r="S82" s="64">
        <f t="shared" si="14"/>
        <v>62393.906264908153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48.094032327327113</v>
      </c>
      <c r="J83" s="26">
        <f t="shared" si="9"/>
        <v>64476.764004564109</v>
      </c>
      <c r="K83" s="64"/>
      <c r="L83" s="155">
        <f>I83+10</f>
        <v>58.094032327327113</v>
      </c>
      <c r="M83" s="26">
        <f t="shared" si="11"/>
        <v>644767.64004564181</v>
      </c>
      <c r="N83" s="26"/>
      <c r="O83" s="26">
        <f>D51</f>
        <v>47.921455959769226</v>
      </c>
      <c r="P83" s="26">
        <f t="shared" si="12"/>
        <v>61964.877573054488</v>
      </c>
      <c r="Q83" s="26"/>
      <c r="R83" s="26">
        <f>O83+10</f>
        <v>57.921455959769226</v>
      </c>
      <c r="S83" s="64">
        <f t="shared" si="14"/>
        <v>619648.77573054447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48.094032327327113</v>
      </c>
      <c r="J84" s="65">
        <f t="shared" si="9"/>
        <v>64476.764004564109</v>
      </c>
      <c r="K84" s="66"/>
      <c r="L84" s="158">
        <f>I84+10</f>
        <v>58.094032327327113</v>
      </c>
      <c r="M84" s="65">
        <f t="shared" si="11"/>
        <v>644767.64004564181</v>
      </c>
      <c r="N84" s="65"/>
      <c r="O84" s="65">
        <f t="shared" si="16"/>
        <v>47.921455959769226</v>
      </c>
      <c r="P84" s="65">
        <f t="shared" si="12"/>
        <v>61964.877573054488</v>
      </c>
      <c r="Q84" s="65"/>
      <c r="R84" s="65">
        <f>O84+10</f>
        <v>57.921455959769226</v>
      </c>
      <c r="S84" s="66">
        <f t="shared" si="14"/>
        <v>619648.77573054447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48.415157502817792</v>
      </c>
      <c r="K85" s="67"/>
      <c r="L85" s="67" t="s">
        <v>134</v>
      </c>
      <c r="M85" s="67">
        <f>10*LOG10(SUM(M61:M84)/24)</f>
        <v>54.579334285922137</v>
      </c>
      <c r="N85" s="67"/>
      <c r="O85" s="67" t="s">
        <v>135</v>
      </c>
      <c r="P85" s="67">
        <f>10*LOG10(SUM(P61:P84)/24)</f>
        <v>47.940208801588327</v>
      </c>
      <c r="Q85" s="67"/>
      <c r="R85" s="67" t="s">
        <v>134</v>
      </c>
      <c r="S85" s="68">
        <f>10*LOG10(SUM(S61:S84)/24)</f>
        <v>54.335530041776885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19</v>
      </c>
      <c r="C89" s="22">
        <f>C2</f>
        <v>256270.62</v>
      </c>
      <c r="D89" s="23">
        <f>D2</f>
        <v>4258413.8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47.951421761446809</v>
      </c>
      <c r="J89" s="86">
        <f>D51</f>
        <v>47.921455959769226</v>
      </c>
      <c r="K89" s="86">
        <f>E51</f>
        <v>47.940208801588327</v>
      </c>
      <c r="L89" s="87">
        <f>F51</f>
        <v>54.335530041776885</v>
      </c>
      <c r="M89" s="89">
        <f>C52</f>
        <v>48.597020111294036</v>
      </c>
      <c r="N89" s="86">
        <f>D52</f>
        <v>48.094032327327113</v>
      </c>
      <c r="O89" s="86">
        <f>E52</f>
        <v>48.415157502817792</v>
      </c>
      <c r="P89" s="87">
        <f>F52</f>
        <v>54.579334285922137</v>
      </c>
      <c r="Q89" s="89">
        <f>C53</f>
        <v>8.5970201112940359</v>
      </c>
      <c r="R89" s="86">
        <f>D53</f>
        <v>14.094032327327113</v>
      </c>
      <c r="S89" s="86">
        <f>E53</f>
        <v>9.8466864328464183</v>
      </c>
      <c r="T89" s="87">
        <f>F53</f>
        <v>12.628762356109313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19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rowBreaks count="1" manualBreakCount="1">
    <brk id="9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75760-9555-4DB9-8545-80BBB8D31D73}">
  <sheetPr codeName="Sheet22"/>
  <dimension ref="A1:W269"/>
  <sheetViews>
    <sheetView topLeftCell="A3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164</v>
      </c>
      <c r="B2" s="29" t="s">
        <v>119</v>
      </c>
      <c r="C2" s="29">
        <f>NSAs!B22</f>
        <v>256088</v>
      </c>
      <c r="D2" s="30">
        <f>NSAs!C22</f>
        <v>4258478.4000000004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20 (dBA)</v>
      </c>
      <c r="V5" s="143" t="str">
        <f>INDEX(A7:A45,MATCH(W5,H7:H45,0))</f>
        <v>A-5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A-5</v>
      </c>
      <c r="W6" s="146">
        <f>LARGE(H7:H45,2)</f>
        <v>41.767874862246565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3605.2454693680734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48.83869679504916</v>
      </c>
      <c r="H7" s="36">
        <f>C7-G7</f>
        <v>20.171603161590653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104.0304114482247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2906.0159710675557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46.965959935836402</v>
      </c>
      <c r="H8" s="37">
        <f t="shared" ref="H8:H44" si="2">C8-G8</f>
        <v>22.044340020803411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160.11573086622383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1499.9052821428941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41.221276691227132</v>
      </c>
      <c r="H9" s="37">
        <f t="shared" si="2"/>
        <v>27.789023265412681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601.03854784072519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673.354165428648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34.264871020997319</v>
      </c>
      <c r="H10" s="37">
        <f t="shared" si="2"/>
        <v>34.745428935642494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2982.2420777450598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300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27.242425094393248</v>
      </c>
      <c r="H11" s="37">
        <f t="shared" si="2"/>
        <v>41.767874862246565</v>
      </c>
      <c r="O11" s="147" t="s">
        <v>9</v>
      </c>
      <c r="P11" s="10" t="s">
        <v>9</v>
      </c>
      <c r="Q11" s="7">
        <v>256007.56</v>
      </c>
      <c r="R11" s="8">
        <v>4258321.41</v>
      </c>
      <c r="U11">
        <f t="shared" si="0"/>
        <v>15024.066119821837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300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27.242425094393248</v>
      </c>
      <c r="H12" s="37">
        <f t="shared" si="2"/>
        <v>41.767874862246565</v>
      </c>
      <c r="O12" s="147" t="s">
        <v>10</v>
      </c>
      <c r="P12" s="10" t="s">
        <v>10</v>
      </c>
      <c r="Q12" s="7">
        <v>256270.15</v>
      </c>
      <c r="R12" s="8">
        <v>4258323.24</v>
      </c>
      <c r="U12">
        <f t="shared" si="0"/>
        <v>15024.066119821837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1670.8141578586587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42.158562933176498</v>
      </c>
      <c r="H13" s="37">
        <f t="shared" si="2"/>
        <v>26.851737023463315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484.36605804277593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1397.3783548132924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40.6062802362461</v>
      </c>
      <c r="H14" s="37">
        <f t="shared" si="2"/>
        <v>28.404019720393713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692.47160868258675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853.56577772307321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36.324739889247489</v>
      </c>
      <c r="H15" s="37">
        <f t="shared" si="2"/>
        <v>32.685560067392323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1855.9061321814552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677.52323561656078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34.318483878073287</v>
      </c>
      <c r="H16" s="37">
        <f t="shared" si="2"/>
        <v>34.691816078566525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2945.6531528330906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675.65852211038248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34.294545178218669</v>
      </c>
      <c r="H17" s="37">
        <f t="shared" si="2"/>
        <v>34.715754778421143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2961.9346875987553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808.89358589425365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35.857827834008042</v>
      </c>
      <c r="H18" s="37">
        <f t="shared" si="2"/>
        <v>33.152472122631771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2066.5561611976746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1084.0431719265093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38.400931565746731</v>
      </c>
      <c r="H19" s="37">
        <f t="shared" si="2"/>
        <v>30.609368390893081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1150.6330363336638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1333.913592141696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40.202553957855478</v>
      </c>
      <c r="H20" s="37">
        <f t="shared" si="2"/>
        <v>28.807745998784334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759.93176773655489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1638.2564400301264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41.987637677096409</v>
      </c>
      <c r="H21" s="37">
        <f t="shared" si="2"/>
        <v>27.022662279543404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503.80935558757591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1745.574164709376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42.538766110724154</v>
      </c>
      <c r="H22" s="37">
        <f t="shared" si="2"/>
        <v>26.471533845915658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443.76534577918221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1397.9446405706774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40.609799468669443</v>
      </c>
      <c r="H23" s="37">
        <f t="shared" si="2"/>
        <v>28.400500487970369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691.91070323077838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1179.4114381764089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39.13330670680098</v>
      </c>
      <c r="H24" s="37">
        <f t="shared" si="2"/>
        <v>29.876993249838833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972.07399495148627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1032.7532609977995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37.979931499379916</v>
      </c>
      <c r="H25" s="37">
        <f t="shared" si="2"/>
        <v>31.030368457259897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1267.7594185361465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1026.4334356406098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37.926615811174287</v>
      </c>
      <c r="H26" s="37">
        <f t="shared" si="2"/>
        <v>31.083684145465526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1283.4188527095239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1124.7363166988173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38.721014366721498</v>
      </c>
      <c r="H27" s="37">
        <f t="shared" si="2"/>
        <v>30.289285589918315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1068.879035227091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1298.2048130016062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39.966864298277152</v>
      </c>
      <c r="H28" s="37">
        <f t="shared" si="2"/>
        <v>29.043435658362661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802.31251346489978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1524.8977293576161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41.364814354770473</v>
      </c>
      <c r="H29" s="37">
        <f t="shared" si="2"/>
        <v>27.645485601869339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581.49844831925225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1816.8627922055693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42.886442620591332</v>
      </c>
      <c r="H30" s="37">
        <f t="shared" si="2"/>
        <v>26.123857336048481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409.62432015818291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1603.2024124861243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41.799767154209889</v>
      </c>
      <c r="H31" s="37">
        <f t="shared" si="2"/>
        <v>27.210532802429924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526.0818033539349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1435.3984204052053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40.839449279479794</v>
      </c>
      <c r="H32" s="37">
        <f t="shared" si="2"/>
        <v>28.170850677160018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656.27380177463476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1386.8071954317729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40.540321726433753</v>
      </c>
      <c r="H33" s="37">
        <f t="shared" si="2"/>
        <v>28.46997823020606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703.06879561589892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1758.2547652147273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42.60163606220263</v>
      </c>
      <c r="H34" s="37">
        <f t="shared" si="2"/>
        <v>26.408663894437183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437.38752232796799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1928.3132087917179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43.40355152289559</v>
      </c>
      <c r="H35" s="37">
        <f t="shared" si="2"/>
        <v>25.606748433744222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363.64267462027306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2835.665346969045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46.753099519357121</v>
      </c>
      <c r="H36" s="37">
        <f t="shared" si="2"/>
        <v>22.257200437282691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168.15897199702559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1749.0386009749818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42.555987887748927</v>
      </c>
      <c r="H37" s="37">
        <f t="shared" si="2"/>
        <v>26.454312068890886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442.0090962088903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2190.6644671651256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44.511517279943362</v>
      </c>
      <c r="H38" s="37">
        <f t="shared" si="2"/>
        <v>24.49878267669645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281.75930519148983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2175.6210080117676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44.451664875077569</v>
      </c>
      <c r="H39" s="37">
        <f t="shared" si="2"/>
        <v>24.558635081562244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285.66925892600466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3323.3909527618939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48.13162866511739</v>
      </c>
      <c r="H40" s="37">
        <f t="shared" si="2"/>
        <v>17.86837133488261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61.212079480741934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1964.764335639469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43.566209324568028</v>
      </c>
      <c r="H41" s="37">
        <f t="shared" si="2"/>
        <v>22.433790675431972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175.13746832857498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1967.9549194277831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43.580302913735771</v>
      </c>
      <c r="H42" s="37">
        <f t="shared" si="2"/>
        <v>22.419697086264229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174.57003887512303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1100.8110797501081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38.534255842431136</v>
      </c>
      <c r="H43" s="37">
        <f t="shared" si="2"/>
        <v>27.465744157568864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557.92319331631074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2263.0201855045366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44.793768555136438</v>
      </c>
      <c r="H44" s="37">
        <f t="shared" si="2"/>
        <v>9.2062314448635618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8.3295807831475059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47.789345600586728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47.789345600586728</v>
      </c>
      <c r="D51" s="77">
        <f>10*LOG10(SUM(U7:U44))</f>
        <v>47.758236272846332</v>
      </c>
      <c r="E51" s="77">
        <f>P85</f>
        <v>47.777705701340807</v>
      </c>
      <c r="F51" s="78">
        <f>S85</f>
        <v>54.172474702775801</v>
      </c>
    </row>
    <row r="52" spans="1:19" ht="14.45" customHeight="1" thickBot="1" x14ac:dyDescent="0.3">
      <c r="B52" s="72" t="s">
        <v>141</v>
      </c>
      <c r="C52" s="79">
        <f>10*LOG10(10^(C50/10)+10^(C51/10))</f>
        <v>48.45769534768354</v>
      </c>
      <c r="D52" s="79">
        <f>10*LOG10(10^(D50/10)+10^(D51/10))</f>
        <v>47.937287525513163</v>
      </c>
      <c r="E52" s="79">
        <f>J85</f>
        <v>48.269773751705202</v>
      </c>
      <c r="F52" s="80">
        <f>M85</f>
        <v>54.425340109561702</v>
      </c>
    </row>
    <row r="53" spans="1:19" ht="16.149999999999999" customHeight="1" thickBot="1" x14ac:dyDescent="0.3">
      <c r="B53" s="74" t="s">
        <v>145</v>
      </c>
      <c r="C53" s="81">
        <f>C52-C50</f>
        <v>8.4576953476835399</v>
      </c>
      <c r="D53" s="81">
        <f>D52-D50</f>
        <v>13.937287525513163</v>
      </c>
      <c r="E53" s="81">
        <f>E52-E50</f>
        <v>9.7013026817338286</v>
      </c>
      <c r="F53" s="82">
        <f>F52-F50</f>
        <v>12.474768179748878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20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47.937287525513163</v>
      </c>
      <c r="J61" s="62">
        <f>10^(I61/10)</f>
        <v>62191.173622424249</v>
      </c>
      <c r="K61" s="63"/>
      <c r="L61" s="152">
        <f>I61+10</f>
        <v>57.937287525513163</v>
      </c>
      <c r="M61" s="62">
        <f>10^(L61/10)</f>
        <v>621911.73622424318</v>
      </c>
      <c r="N61" s="62"/>
      <c r="O61" s="62">
        <f>D51</f>
        <v>47.758236272846332</v>
      </c>
      <c r="P61" s="62">
        <f>10^(O61/10)</f>
        <v>59679.287190914642</v>
      </c>
      <c r="Q61" s="62"/>
      <c r="R61" s="62">
        <f>O61+10</f>
        <v>57.758236272846332</v>
      </c>
      <c r="S61" s="63">
        <f>10^(R61/10)</f>
        <v>596792.87190914713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47.937287525513163</v>
      </c>
      <c r="J62" s="26">
        <f t="shared" ref="J62:J84" si="9">10^(I62/10)</f>
        <v>62191.173622424249</v>
      </c>
      <c r="K62" s="64"/>
      <c r="L62" s="155">
        <f t="shared" ref="L62:L67" si="10">I62+10</f>
        <v>57.937287525513163</v>
      </c>
      <c r="M62" s="26">
        <f t="shared" ref="M62:M84" si="11">10^(L62/10)</f>
        <v>621911.73622424318</v>
      </c>
      <c r="N62" s="26"/>
      <c r="O62" s="26">
        <f>O61</f>
        <v>47.758236272846332</v>
      </c>
      <c r="P62" s="26">
        <f t="shared" ref="P62:P84" si="12">10^(O62/10)</f>
        <v>59679.287190914642</v>
      </c>
      <c r="Q62" s="26"/>
      <c r="R62" s="26">
        <f t="shared" ref="R62:R67" si="13">O62+10</f>
        <v>57.758236272846332</v>
      </c>
      <c r="S62" s="64">
        <f t="shared" ref="S62:S84" si="14">10^(R62/10)</f>
        <v>596792.87190914713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47.937287525513163</v>
      </c>
      <c r="J63" s="26">
        <f t="shared" si="9"/>
        <v>62191.173622424249</v>
      </c>
      <c r="K63" s="64"/>
      <c r="L63" s="155">
        <f t="shared" si="10"/>
        <v>57.937287525513163</v>
      </c>
      <c r="M63" s="26">
        <f t="shared" si="11"/>
        <v>621911.73622424318</v>
      </c>
      <c r="N63" s="26"/>
      <c r="O63" s="26">
        <f t="shared" ref="O63:O84" si="16">O62</f>
        <v>47.758236272846332</v>
      </c>
      <c r="P63" s="26">
        <f t="shared" si="12"/>
        <v>59679.287190914642</v>
      </c>
      <c r="Q63" s="26"/>
      <c r="R63" s="26">
        <f t="shared" si="13"/>
        <v>57.758236272846332</v>
      </c>
      <c r="S63" s="64">
        <f t="shared" si="14"/>
        <v>596792.87190914713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47.937287525513163</v>
      </c>
      <c r="J64" s="26">
        <f t="shared" si="9"/>
        <v>62191.173622424249</v>
      </c>
      <c r="K64" s="64"/>
      <c r="L64" s="155">
        <f t="shared" si="10"/>
        <v>57.937287525513163</v>
      </c>
      <c r="M64" s="26">
        <f t="shared" si="11"/>
        <v>621911.73622424318</v>
      </c>
      <c r="N64" s="26"/>
      <c r="O64" s="26">
        <f t="shared" si="16"/>
        <v>47.758236272846332</v>
      </c>
      <c r="P64" s="26">
        <f t="shared" si="12"/>
        <v>59679.287190914642</v>
      </c>
      <c r="Q64" s="26"/>
      <c r="R64" s="26">
        <f t="shared" si="13"/>
        <v>57.758236272846332</v>
      </c>
      <c r="S64" s="64">
        <f t="shared" si="14"/>
        <v>596792.87190914713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47.937287525513163</v>
      </c>
      <c r="J65" s="26">
        <f t="shared" si="9"/>
        <v>62191.173622424249</v>
      </c>
      <c r="K65" s="64"/>
      <c r="L65" s="155">
        <f t="shared" si="10"/>
        <v>57.937287525513163</v>
      </c>
      <c r="M65" s="26">
        <f t="shared" si="11"/>
        <v>621911.73622424318</v>
      </c>
      <c r="N65" s="26"/>
      <c r="O65" s="26">
        <f t="shared" si="16"/>
        <v>47.758236272846332</v>
      </c>
      <c r="P65" s="26">
        <f t="shared" si="12"/>
        <v>59679.287190914642</v>
      </c>
      <c r="Q65" s="26"/>
      <c r="R65" s="26">
        <f t="shared" si="13"/>
        <v>57.758236272846332</v>
      </c>
      <c r="S65" s="64">
        <f t="shared" si="14"/>
        <v>596792.87190914713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47.937287525513163</v>
      </c>
      <c r="J66" s="26">
        <f t="shared" si="9"/>
        <v>62191.173622424249</v>
      </c>
      <c r="K66" s="64"/>
      <c r="L66" s="155">
        <f t="shared" si="10"/>
        <v>57.937287525513163</v>
      </c>
      <c r="M66" s="26">
        <f t="shared" si="11"/>
        <v>621911.73622424318</v>
      </c>
      <c r="N66" s="26"/>
      <c r="O66" s="26">
        <f t="shared" si="16"/>
        <v>47.758236272846332</v>
      </c>
      <c r="P66" s="26">
        <f t="shared" si="12"/>
        <v>59679.287190914642</v>
      </c>
      <c r="Q66" s="26"/>
      <c r="R66" s="26">
        <f t="shared" si="13"/>
        <v>57.758236272846332</v>
      </c>
      <c r="S66" s="64">
        <f t="shared" si="14"/>
        <v>596792.87190914713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47.937287525513163</v>
      </c>
      <c r="J67" s="26">
        <f t="shared" si="9"/>
        <v>62191.173622424249</v>
      </c>
      <c r="K67" s="64"/>
      <c r="L67" s="155">
        <f t="shared" si="10"/>
        <v>57.937287525513163</v>
      </c>
      <c r="M67" s="26">
        <f t="shared" si="11"/>
        <v>621911.73622424318</v>
      </c>
      <c r="N67" s="26"/>
      <c r="O67" s="26">
        <f t="shared" si="16"/>
        <v>47.758236272846332</v>
      </c>
      <c r="P67" s="26">
        <f t="shared" si="12"/>
        <v>59679.287190914642</v>
      </c>
      <c r="Q67" s="26"/>
      <c r="R67" s="26">
        <f t="shared" si="13"/>
        <v>57.758236272846332</v>
      </c>
      <c r="S67" s="64">
        <f t="shared" si="14"/>
        <v>596792.87190914713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48.45769534768354</v>
      </c>
      <c r="J68" s="26">
        <f t="shared" si="9"/>
        <v>70108.315882768366</v>
      </c>
      <c r="K68" s="64"/>
      <c r="L68" s="155">
        <f>I68</f>
        <v>48.45769534768354</v>
      </c>
      <c r="M68" s="26">
        <f t="shared" si="11"/>
        <v>70108.315882768366</v>
      </c>
      <c r="N68" s="26"/>
      <c r="O68" s="26">
        <f>H46</f>
        <v>47.789345600586728</v>
      </c>
      <c r="P68" s="26">
        <f t="shared" si="12"/>
        <v>60108.315882768366</v>
      </c>
      <c r="Q68" s="26"/>
      <c r="R68" s="26">
        <f>O68</f>
        <v>47.789345600586728</v>
      </c>
      <c r="S68" s="64">
        <f t="shared" si="14"/>
        <v>60108.315882768366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48.45769534768354</v>
      </c>
      <c r="J69" s="26">
        <f t="shared" si="9"/>
        <v>70108.315882768366</v>
      </c>
      <c r="K69" s="64"/>
      <c r="L69" s="155">
        <f t="shared" ref="L69:L82" si="19">I69</f>
        <v>48.45769534768354</v>
      </c>
      <c r="M69" s="26">
        <f t="shared" si="11"/>
        <v>70108.315882768366</v>
      </c>
      <c r="N69" s="26"/>
      <c r="O69" s="26">
        <f t="shared" si="16"/>
        <v>47.789345600586728</v>
      </c>
      <c r="P69" s="26">
        <f t="shared" si="12"/>
        <v>60108.315882768366</v>
      </c>
      <c r="Q69" s="26"/>
      <c r="R69" s="26">
        <f t="shared" ref="R69:R82" si="20">O69</f>
        <v>47.789345600586728</v>
      </c>
      <c r="S69" s="64">
        <f t="shared" si="14"/>
        <v>60108.315882768366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48.45769534768354</v>
      </c>
      <c r="J70" s="26">
        <f t="shared" si="9"/>
        <v>70108.315882768366</v>
      </c>
      <c r="K70" s="64"/>
      <c r="L70" s="155">
        <f t="shared" si="19"/>
        <v>48.45769534768354</v>
      </c>
      <c r="M70" s="26">
        <f t="shared" si="11"/>
        <v>70108.315882768366</v>
      </c>
      <c r="N70" s="26"/>
      <c r="O70" s="26">
        <f t="shared" si="16"/>
        <v>47.789345600586728</v>
      </c>
      <c r="P70" s="26">
        <f t="shared" si="12"/>
        <v>60108.315882768366</v>
      </c>
      <c r="Q70" s="26"/>
      <c r="R70" s="26">
        <f t="shared" si="20"/>
        <v>47.789345600586728</v>
      </c>
      <c r="S70" s="64">
        <f t="shared" si="14"/>
        <v>60108.315882768366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48.45769534768354</v>
      </c>
      <c r="J71" s="26">
        <f t="shared" si="9"/>
        <v>70108.315882768366</v>
      </c>
      <c r="K71" s="64"/>
      <c r="L71" s="155">
        <f t="shared" si="19"/>
        <v>48.45769534768354</v>
      </c>
      <c r="M71" s="26">
        <f t="shared" si="11"/>
        <v>70108.315882768366</v>
      </c>
      <c r="N71" s="26"/>
      <c r="O71" s="26">
        <f t="shared" si="16"/>
        <v>47.789345600586728</v>
      </c>
      <c r="P71" s="26">
        <f t="shared" si="12"/>
        <v>60108.315882768366</v>
      </c>
      <c r="Q71" s="26"/>
      <c r="R71" s="26">
        <f t="shared" si="20"/>
        <v>47.789345600586728</v>
      </c>
      <c r="S71" s="64">
        <f t="shared" si="14"/>
        <v>60108.315882768366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48.45769534768354</v>
      </c>
      <c r="J72" s="26">
        <f t="shared" si="9"/>
        <v>70108.315882768366</v>
      </c>
      <c r="K72" s="64"/>
      <c r="L72" s="155">
        <f t="shared" si="19"/>
        <v>48.45769534768354</v>
      </c>
      <c r="M72" s="26">
        <f t="shared" si="11"/>
        <v>70108.315882768366</v>
      </c>
      <c r="N72" s="26"/>
      <c r="O72" s="26">
        <f t="shared" si="16"/>
        <v>47.789345600586728</v>
      </c>
      <c r="P72" s="26">
        <f t="shared" si="12"/>
        <v>60108.315882768366</v>
      </c>
      <c r="Q72" s="26"/>
      <c r="R72" s="26">
        <f t="shared" si="20"/>
        <v>47.789345600586728</v>
      </c>
      <c r="S72" s="64">
        <f t="shared" si="14"/>
        <v>60108.315882768366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48.45769534768354</v>
      </c>
      <c r="J73" s="26">
        <f t="shared" si="9"/>
        <v>70108.315882768366</v>
      </c>
      <c r="K73" s="64"/>
      <c r="L73" s="155">
        <f t="shared" si="19"/>
        <v>48.45769534768354</v>
      </c>
      <c r="M73" s="26">
        <f t="shared" si="11"/>
        <v>70108.315882768366</v>
      </c>
      <c r="N73" s="26"/>
      <c r="O73" s="26">
        <f t="shared" si="16"/>
        <v>47.789345600586728</v>
      </c>
      <c r="P73" s="26">
        <f t="shared" si="12"/>
        <v>60108.315882768366</v>
      </c>
      <c r="Q73" s="26"/>
      <c r="R73" s="26">
        <f t="shared" si="20"/>
        <v>47.789345600586728</v>
      </c>
      <c r="S73" s="64">
        <f t="shared" si="14"/>
        <v>60108.315882768366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48.45769534768354</v>
      </c>
      <c r="J74" s="26">
        <f t="shared" si="9"/>
        <v>70108.315882768366</v>
      </c>
      <c r="K74" s="64"/>
      <c r="L74" s="155">
        <f t="shared" si="19"/>
        <v>48.45769534768354</v>
      </c>
      <c r="M74" s="26">
        <f t="shared" si="11"/>
        <v>70108.315882768366</v>
      </c>
      <c r="N74" s="26"/>
      <c r="O74" s="26">
        <f t="shared" si="16"/>
        <v>47.789345600586728</v>
      </c>
      <c r="P74" s="26">
        <f t="shared" si="12"/>
        <v>60108.315882768366</v>
      </c>
      <c r="Q74" s="26"/>
      <c r="R74" s="26">
        <f t="shared" si="20"/>
        <v>47.789345600586728</v>
      </c>
      <c r="S74" s="64">
        <f t="shared" si="14"/>
        <v>60108.315882768366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48.45769534768354</v>
      </c>
      <c r="J75" s="26">
        <f t="shared" si="9"/>
        <v>70108.315882768366</v>
      </c>
      <c r="K75" s="64"/>
      <c r="L75" s="155">
        <f t="shared" si="19"/>
        <v>48.45769534768354</v>
      </c>
      <c r="M75" s="26">
        <f t="shared" si="11"/>
        <v>70108.315882768366</v>
      </c>
      <c r="N75" s="26"/>
      <c r="O75" s="26">
        <f t="shared" si="16"/>
        <v>47.789345600586728</v>
      </c>
      <c r="P75" s="26">
        <f t="shared" si="12"/>
        <v>60108.315882768366</v>
      </c>
      <c r="Q75" s="26"/>
      <c r="R75" s="26">
        <f t="shared" si="20"/>
        <v>47.789345600586728</v>
      </c>
      <c r="S75" s="64">
        <f t="shared" si="14"/>
        <v>60108.315882768366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48.45769534768354</v>
      </c>
      <c r="J76" s="26">
        <f t="shared" si="9"/>
        <v>70108.315882768366</v>
      </c>
      <c r="K76" s="64"/>
      <c r="L76" s="155">
        <f t="shared" si="19"/>
        <v>48.45769534768354</v>
      </c>
      <c r="M76" s="26">
        <f t="shared" si="11"/>
        <v>70108.315882768366</v>
      </c>
      <c r="N76" s="26"/>
      <c r="O76" s="26">
        <f t="shared" si="16"/>
        <v>47.789345600586728</v>
      </c>
      <c r="P76" s="26">
        <f t="shared" si="12"/>
        <v>60108.315882768366</v>
      </c>
      <c r="Q76" s="26"/>
      <c r="R76" s="26">
        <f t="shared" si="20"/>
        <v>47.789345600586728</v>
      </c>
      <c r="S76" s="64">
        <f t="shared" si="14"/>
        <v>60108.315882768366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48.45769534768354</v>
      </c>
      <c r="J77" s="26">
        <f t="shared" si="9"/>
        <v>70108.315882768366</v>
      </c>
      <c r="K77" s="64"/>
      <c r="L77" s="155">
        <f t="shared" si="19"/>
        <v>48.45769534768354</v>
      </c>
      <c r="M77" s="26">
        <f t="shared" si="11"/>
        <v>70108.315882768366</v>
      </c>
      <c r="N77" s="26"/>
      <c r="O77" s="26">
        <f t="shared" si="16"/>
        <v>47.789345600586728</v>
      </c>
      <c r="P77" s="26">
        <f t="shared" si="12"/>
        <v>60108.315882768366</v>
      </c>
      <c r="Q77" s="26"/>
      <c r="R77" s="26">
        <f t="shared" si="20"/>
        <v>47.789345600586728</v>
      </c>
      <c r="S77" s="64">
        <f t="shared" si="14"/>
        <v>60108.315882768366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48.45769534768354</v>
      </c>
      <c r="J78" s="26">
        <f t="shared" si="9"/>
        <v>70108.315882768366</v>
      </c>
      <c r="K78" s="64"/>
      <c r="L78" s="155">
        <f t="shared" si="19"/>
        <v>48.45769534768354</v>
      </c>
      <c r="M78" s="26">
        <f t="shared" si="11"/>
        <v>70108.315882768366</v>
      </c>
      <c r="N78" s="26"/>
      <c r="O78" s="26">
        <f t="shared" si="16"/>
        <v>47.789345600586728</v>
      </c>
      <c r="P78" s="26">
        <f t="shared" si="12"/>
        <v>60108.315882768366</v>
      </c>
      <c r="Q78" s="26"/>
      <c r="R78" s="26">
        <f t="shared" si="20"/>
        <v>47.789345600586728</v>
      </c>
      <c r="S78" s="64">
        <f t="shared" si="14"/>
        <v>60108.315882768366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48.45769534768354</v>
      </c>
      <c r="J79" s="26">
        <f t="shared" si="9"/>
        <v>70108.315882768366</v>
      </c>
      <c r="K79" s="64"/>
      <c r="L79" s="155">
        <f t="shared" si="19"/>
        <v>48.45769534768354</v>
      </c>
      <c r="M79" s="26">
        <f t="shared" si="11"/>
        <v>70108.315882768366</v>
      </c>
      <c r="N79" s="26"/>
      <c r="O79" s="26">
        <f t="shared" si="16"/>
        <v>47.789345600586728</v>
      </c>
      <c r="P79" s="26">
        <f t="shared" si="12"/>
        <v>60108.315882768366</v>
      </c>
      <c r="Q79" s="26"/>
      <c r="R79" s="26">
        <f t="shared" si="20"/>
        <v>47.789345600586728</v>
      </c>
      <c r="S79" s="64">
        <f t="shared" si="14"/>
        <v>60108.315882768366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48.45769534768354</v>
      </c>
      <c r="J80" s="26">
        <f t="shared" si="9"/>
        <v>70108.315882768366</v>
      </c>
      <c r="K80" s="64"/>
      <c r="L80" s="155">
        <f t="shared" si="19"/>
        <v>48.45769534768354</v>
      </c>
      <c r="M80" s="26">
        <f t="shared" si="11"/>
        <v>70108.315882768366</v>
      </c>
      <c r="N80" s="26"/>
      <c r="O80" s="26">
        <f t="shared" si="16"/>
        <v>47.789345600586728</v>
      </c>
      <c r="P80" s="26">
        <f t="shared" si="12"/>
        <v>60108.315882768366</v>
      </c>
      <c r="Q80" s="26"/>
      <c r="R80" s="26">
        <f t="shared" si="20"/>
        <v>47.789345600586728</v>
      </c>
      <c r="S80" s="64">
        <f t="shared" si="14"/>
        <v>60108.315882768366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48.45769534768354</v>
      </c>
      <c r="J81" s="26">
        <f t="shared" si="9"/>
        <v>70108.315882768366</v>
      </c>
      <c r="K81" s="64"/>
      <c r="L81" s="155">
        <f t="shared" si="19"/>
        <v>48.45769534768354</v>
      </c>
      <c r="M81" s="26">
        <f t="shared" si="11"/>
        <v>70108.315882768366</v>
      </c>
      <c r="N81" s="26"/>
      <c r="O81" s="26">
        <f t="shared" si="16"/>
        <v>47.789345600586728</v>
      </c>
      <c r="P81" s="26">
        <f t="shared" si="12"/>
        <v>60108.315882768366</v>
      </c>
      <c r="Q81" s="26"/>
      <c r="R81" s="26">
        <f t="shared" si="20"/>
        <v>47.789345600586728</v>
      </c>
      <c r="S81" s="64">
        <f t="shared" si="14"/>
        <v>60108.315882768366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48.45769534768354</v>
      </c>
      <c r="J82" s="26">
        <f t="shared" si="9"/>
        <v>70108.315882768366</v>
      </c>
      <c r="K82" s="64"/>
      <c r="L82" s="155">
        <f t="shared" si="19"/>
        <v>48.45769534768354</v>
      </c>
      <c r="M82" s="26">
        <f t="shared" si="11"/>
        <v>70108.315882768366</v>
      </c>
      <c r="N82" s="26"/>
      <c r="O82" s="26">
        <f t="shared" si="16"/>
        <v>47.789345600586728</v>
      </c>
      <c r="P82" s="26">
        <f t="shared" si="12"/>
        <v>60108.315882768366</v>
      </c>
      <c r="Q82" s="26"/>
      <c r="R82" s="26">
        <f t="shared" si="20"/>
        <v>47.789345600586728</v>
      </c>
      <c r="S82" s="64">
        <f t="shared" si="14"/>
        <v>60108.315882768366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47.937287525513163</v>
      </c>
      <c r="J83" s="26">
        <f t="shared" si="9"/>
        <v>62191.173622424249</v>
      </c>
      <c r="K83" s="64"/>
      <c r="L83" s="155">
        <f>I83+10</f>
        <v>57.937287525513163</v>
      </c>
      <c r="M83" s="26">
        <f t="shared" si="11"/>
        <v>621911.73622424318</v>
      </c>
      <c r="N83" s="26"/>
      <c r="O83" s="26">
        <f>D51</f>
        <v>47.758236272846332</v>
      </c>
      <c r="P83" s="26">
        <f t="shared" si="12"/>
        <v>59679.287190914642</v>
      </c>
      <c r="Q83" s="26"/>
      <c r="R83" s="26">
        <f>O83+10</f>
        <v>57.758236272846332</v>
      </c>
      <c r="S83" s="64">
        <f t="shared" si="14"/>
        <v>596792.87190914713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47.937287525513163</v>
      </c>
      <c r="J84" s="65">
        <f t="shared" si="9"/>
        <v>62191.173622424249</v>
      </c>
      <c r="K84" s="66"/>
      <c r="L84" s="158">
        <f>I84+10</f>
        <v>57.937287525513163</v>
      </c>
      <c r="M84" s="65">
        <f t="shared" si="11"/>
        <v>621911.73622424318</v>
      </c>
      <c r="N84" s="65"/>
      <c r="O84" s="65">
        <f t="shared" si="16"/>
        <v>47.758236272846332</v>
      </c>
      <c r="P84" s="65">
        <f t="shared" si="12"/>
        <v>59679.287190914642</v>
      </c>
      <c r="Q84" s="65"/>
      <c r="R84" s="65">
        <f>O84+10</f>
        <v>57.758236272846332</v>
      </c>
      <c r="S84" s="66">
        <f t="shared" si="14"/>
        <v>596792.87190914713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48.269773751705202</v>
      </c>
      <c r="K85" s="67"/>
      <c r="L85" s="67" t="s">
        <v>134</v>
      </c>
      <c r="M85" s="67">
        <f>10*LOG10(SUM(M61:M84)/24)</f>
        <v>54.425340109561702</v>
      </c>
      <c r="N85" s="67"/>
      <c r="O85" s="67" t="s">
        <v>135</v>
      </c>
      <c r="P85" s="67">
        <f>10*LOG10(SUM(P61:P84)/24)</f>
        <v>47.777705701340807</v>
      </c>
      <c r="Q85" s="67"/>
      <c r="R85" s="67" t="s">
        <v>134</v>
      </c>
      <c r="S85" s="68">
        <f>10*LOG10(SUM(S61:S84)/24)</f>
        <v>54.172474702775801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20</v>
      </c>
      <c r="C89" s="22">
        <f>C2</f>
        <v>256088</v>
      </c>
      <c r="D89" s="23">
        <f>D2</f>
        <v>4258478.4000000004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47.789345600586728</v>
      </c>
      <c r="J89" s="86">
        <f>D51</f>
        <v>47.758236272846332</v>
      </c>
      <c r="K89" s="86">
        <f>E51</f>
        <v>47.777705701340807</v>
      </c>
      <c r="L89" s="87">
        <f>F51</f>
        <v>54.172474702775801</v>
      </c>
      <c r="M89" s="89">
        <f>C52</f>
        <v>48.45769534768354</v>
      </c>
      <c r="N89" s="86">
        <f>D52</f>
        <v>47.937287525513163</v>
      </c>
      <c r="O89" s="86">
        <f>E52</f>
        <v>48.269773751705202</v>
      </c>
      <c r="P89" s="87">
        <f>F52</f>
        <v>54.425340109561702</v>
      </c>
      <c r="Q89" s="89">
        <f>C53</f>
        <v>8.4576953476835399</v>
      </c>
      <c r="R89" s="86">
        <f>D53</f>
        <v>13.937287525513163</v>
      </c>
      <c r="S89" s="86">
        <f>E53</f>
        <v>9.7013026817338286</v>
      </c>
      <c r="T89" s="87">
        <f>F53</f>
        <v>12.474768179748878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20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10A74-7B20-4455-9A53-0119129FB14B}">
  <sheetPr codeName="Sheet23"/>
  <dimension ref="A1:W274"/>
  <sheetViews>
    <sheetView view="pageBreakPreview" zoomScale="60" zoomScaleNormal="100" workbookViewId="0">
      <selection activeCell="N24" sqref="N2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23.25" x14ac:dyDescent="0.35">
      <c r="A1" s="221" t="s">
        <v>195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</row>
    <row r="2" spans="1:23" ht="23.25" x14ac:dyDescent="0.35">
      <c r="A2" s="221" t="s">
        <v>205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</row>
    <row r="3" spans="1:23" ht="23.25" x14ac:dyDescent="0.35">
      <c r="A3" s="221" t="s">
        <v>196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3" ht="23.25" x14ac:dyDescent="0.35">
      <c r="A4" s="221" t="str">
        <f>A7</f>
        <v>NSA 21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</row>
    <row r="5" spans="1:23" ht="15.75" thickBot="1" x14ac:dyDescent="0.3"/>
    <row r="6" spans="1:23" ht="15.75" thickBot="1" x14ac:dyDescent="0.3">
      <c r="A6" s="18" t="s">
        <v>114</v>
      </c>
      <c r="B6" s="19" t="s">
        <v>115</v>
      </c>
      <c r="C6" s="19" t="s">
        <v>116</v>
      </c>
      <c r="D6" s="20" t="s">
        <v>117</v>
      </c>
    </row>
    <row r="7" spans="1:23" ht="15.75" thickBot="1" x14ac:dyDescent="0.3">
      <c r="A7" s="28" t="s">
        <v>165</v>
      </c>
      <c r="B7" s="29" t="s">
        <v>119</v>
      </c>
      <c r="C7" s="29">
        <f>NSAs!B23</f>
        <v>255872.89</v>
      </c>
      <c r="D7" s="30">
        <f>NSAs!C23</f>
        <v>4258433.18</v>
      </c>
    </row>
    <row r="9" spans="1:23" ht="15.75" thickBot="1" x14ac:dyDescent="0.3"/>
    <row r="10" spans="1:23" ht="14.45" customHeight="1" x14ac:dyDescent="0.25">
      <c r="A10" s="193" t="s">
        <v>114</v>
      </c>
      <c r="B10" s="180" t="s">
        <v>122</v>
      </c>
      <c r="C10" s="180" t="s">
        <v>124</v>
      </c>
      <c r="D10" s="180" t="s">
        <v>123</v>
      </c>
      <c r="E10" s="180" t="s">
        <v>120</v>
      </c>
      <c r="F10" s="180" t="s">
        <v>121</v>
      </c>
      <c r="G10" s="180" t="s">
        <v>125</v>
      </c>
      <c r="H10" s="182" t="str">
        <f>CONCATENATE("Sound Level @ ", A7, " (dBA)")</f>
        <v>Sound Level @ NSA 21 (dBA)</v>
      </c>
      <c r="V10" s="143" t="str">
        <f>INDEX(A12:A50,MATCH(W10,H12:H50,0))</f>
        <v>A-4</v>
      </c>
      <c r="W10" s="144">
        <f>MAX(H12:H50)</f>
        <v>41.767874862246565</v>
      </c>
    </row>
    <row r="11" spans="1:23" ht="15.75" thickBot="1" x14ac:dyDescent="0.3">
      <c r="A11" s="214"/>
      <c r="B11" s="215"/>
      <c r="C11" s="215"/>
      <c r="D11" s="215"/>
      <c r="E11" s="215"/>
      <c r="F11" s="215"/>
      <c r="G11" s="215"/>
      <c r="H11" s="206"/>
      <c r="V11" s="145" t="str">
        <f>INDEX(A12:A50,MATCH(W11,H12:H50,0))</f>
        <v>A-4</v>
      </c>
      <c r="W11" s="146">
        <f>LARGE(H12:H50,2)</f>
        <v>41.767874862246565</v>
      </c>
    </row>
    <row r="12" spans="1:23" x14ac:dyDescent="0.25">
      <c r="A12" s="32" t="str">
        <f>Inverters!B3</f>
        <v>A-1</v>
      </c>
      <c r="B12" s="33">
        <f>IF(SQRT(($C$7-Q12)^2+($D$7-R12)^2)&lt;Inverters!$Q$3,Inverters!$Q$3,IF(SQRT(($C$7-Q12)^2+($D$7-R12)^2)&gt;Inverters!$Q$3,SQRT(($C$7-Q12)^2+($D$7-R12)^2),Inverters!$Q$3))</f>
        <v>3400.9733841504653</v>
      </c>
      <c r="C12" s="33">
        <f>66+3.01029995663981</f>
        <v>69.010299956639813</v>
      </c>
      <c r="D12" s="33">
        <v>10</v>
      </c>
      <c r="E12" s="33">
        <v>1.5</v>
      </c>
      <c r="F12" s="34">
        <v>1.5</v>
      </c>
      <c r="G12" s="35">
        <f>20*LOG10(B12/D12)-2.3</f>
        <v>48.332064663577619</v>
      </c>
      <c r="H12" s="36">
        <f>C12-G12</f>
        <v>20.678235293062194</v>
      </c>
      <c r="O12" s="32" t="s">
        <v>5</v>
      </c>
      <c r="P12" s="43" t="s">
        <v>5</v>
      </c>
      <c r="Q12" s="44">
        <v>252528.6</v>
      </c>
      <c r="R12" s="45">
        <v>4259051.5199999996</v>
      </c>
      <c r="U12">
        <f t="shared" ref="U12:U49" si="0">10^(H12/10)</f>
        <v>116.90242745894189</v>
      </c>
    </row>
    <row r="13" spans="1:23" x14ac:dyDescent="0.25">
      <c r="A13" s="9" t="str">
        <f>Inverters!B4</f>
        <v>A-2</v>
      </c>
      <c r="B13" s="24">
        <f>IF(SQRT(($C$7-Q13)^2+($D$7-R13)^2)&lt;Inverters!$Q$3,Inverters!$Q$3,IF(SQRT(($C$7-Q13)^2+($D$7-R13)^2)&gt;Inverters!$Q$3,SQRT(($C$7-Q13)^2+($D$7-R13)^2),Inverters!$Q$3))</f>
        <v>2701.8002238878462</v>
      </c>
      <c r="C13" s="24">
        <f t="shared" ref="C13:C44" si="1">66+3.01029995663981</f>
        <v>69.010299956639813</v>
      </c>
      <c r="D13" s="24">
        <v>10</v>
      </c>
      <c r="E13" s="24">
        <v>1.5</v>
      </c>
      <c r="F13" s="25">
        <v>1.5</v>
      </c>
      <c r="G13" s="27">
        <f>20*LOG10(B13/D13)-2.3</f>
        <v>46.333064666697993</v>
      </c>
      <c r="H13" s="37">
        <f t="shared" ref="H13:H49" si="2">C13-G13</f>
        <v>22.677235289941819</v>
      </c>
      <c r="O13" s="9" t="s">
        <v>6</v>
      </c>
      <c r="P13" s="10" t="s">
        <v>6</v>
      </c>
      <c r="Q13" s="7">
        <v>253217.96</v>
      </c>
      <c r="R13" s="8">
        <v>4258934.25</v>
      </c>
      <c r="U13">
        <f t="shared" si="0"/>
        <v>185.2352044358243</v>
      </c>
    </row>
    <row r="14" spans="1:23" x14ac:dyDescent="0.25">
      <c r="A14" s="9" t="str">
        <f>Inverters!B5</f>
        <v>A-3</v>
      </c>
      <c r="B14" s="24">
        <f>IF(SQRT(($C$7-Q14)^2+($D$7-R14)^2)&lt;Inverters!$Q$3,Inverters!$Q$3,IF(SQRT(($C$7-Q14)^2+($D$7-R14)^2)&gt;Inverters!$Q$3,SQRT(($C$7-Q14)^2+($D$7-R14)^2),Inverters!$Q$3))</f>
        <v>1281.2922263480687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ref="G14:G49" si="3">20*LOG10(B14/D14)-2.3</f>
        <v>39.852963825444689</v>
      </c>
      <c r="H14" s="37">
        <f t="shared" si="2"/>
        <v>29.157336131195123</v>
      </c>
      <c r="O14" s="9" t="s">
        <v>7</v>
      </c>
      <c r="P14" s="10" t="s">
        <v>7</v>
      </c>
      <c r="Q14" s="7">
        <v>254597.27</v>
      </c>
      <c r="R14" s="8">
        <v>4258312.75</v>
      </c>
      <c r="U14">
        <f t="shared" si="0"/>
        <v>823.6327614475457</v>
      </c>
    </row>
    <row r="15" spans="1:23" x14ac:dyDescent="0.25">
      <c r="A15" s="9" t="str">
        <f>Inverters!B6</f>
        <v>A-4</v>
      </c>
      <c r="B15" s="24">
        <f>IF(SQRT(($C$7-Q15)^2+($D$7-R15)^2)&lt;Inverters!$Q$3,Inverters!$Q$3,IF(SQRT(($C$7-Q15)^2+($D$7-R15)^2)&gt;Inverters!$Q$3,SQRT(($C$7-Q15)^2+($D$7-R15)^2),Inverters!$Q$3))</f>
        <v>300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27.242425094393248</v>
      </c>
      <c r="H15" s="37">
        <f t="shared" si="2"/>
        <v>41.767874862246565</v>
      </c>
      <c r="O15" s="46" t="s">
        <v>8</v>
      </c>
      <c r="P15" s="10" t="s">
        <v>8</v>
      </c>
      <c r="Q15" s="7">
        <v>255682.66</v>
      </c>
      <c r="R15" s="8">
        <v>4258322.51</v>
      </c>
      <c r="U15">
        <f t="shared" si="0"/>
        <v>15024.066119821837</v>
      </c>
    </row>
    <row r="16" spans="1:23" x14ac:dyDescent="0.25">
      <c r="A16" s="9" t="str">
        <f>Inverters!B7</f>
        <v>A-5</v>
      </c>
      <c r="B16" s="24">
        <f>IF(SQRT(($C$7-Q16)^2+($D$7-R16)^2)&lt;Inverters!$Q$3,Inverters!$Q$3,IF(SQRT(($C$7-Q16)^2+($D$7-R16)^2)&gt;Inverters!$Q$3,SQRT(($C$7-Q16)^2+($D$7-R16)^2),Inverters!$Q$3))</f>
        <v>300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27.242425094393248</v>
      </c>
      <c r="H16" s="37">
        <f t="shared" si="2"/>
        <v>41.767874862246565</v>
      </c>
      <c r="O16" s="46" t="s">
        <v>9</v>
      </c>
      <c r="P16" s="10" t="s">
        <v>9</v>
      </c>
      <c r="Q16" s="7">
        <v>255863.33</v>
      </c>
      <c r="R16" s="8">
        <v>4258322.5599999996</v>
      </c>
      <c r="U16">
        <f t="shared" si="0"/>
        <v>15024.066119821837</v>
      </c>
    </row>
    <row r="17" spans="1:21" x14ac:dyDescent="0.25">
      <c r="A17" s="9" t="str">
        <f>Inverters!B8</f>
        <v>A-6</v>
      </c>
      <c r="B17" s="24">
        <f>IF(SQRT(($C$7-Q17)^2+($D$7-R17)^2)&lt;Inverters!$Q$3,Inverters!$Q$3,IF(SQRT(($C$7-Q17)^2+($D$7-R17)^2)&gt;Inverters!$Q$3,SQRT(($C$7-Q17)^2+($D$7-R17)^2),Inverters!$Q$3))</f>
        <v>509.24328616079515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31.838506239844047</v>
      </c>
      <c r="H17" s="37">
        <f t="shared" si="2"/>
        <v>37.171793716795761</v>
      </c>
      <c r="O17" s="46" t="s">
        <v>10</v>
      </c>
      <c r="P17" s="10" t="s">
        <v>10</v>
      </c>
      <c r="Q17" s="7">
        <v>256323</v>
      </c>
      <c r="R17" s="8">
        <v>4258195</v>
      </c>
      <c r="U17">
        <f t="shared" si="0"/>
        <v>5214.1001865173957</v>
      </c>
    </row>
    <row r="18" spans="1:21" x14ac:dyDescent="0.25">
      <c r="A18" s="9" t="str">
        <f>Inverters!B9</f>
        <v>A-7</v>
      </c>
      <c r="B18" s="24">
        <f>IF(SQRT(($C$7-Q18)^2+($D$7-R18)^2)&lt;Inverters!$Q$3,Inverters!$Q$3,IF(SQRT(($C$7-Q18)^2+($D$7-R18)^2)&gt;Inverters!$Q$3,SQRT(($C$7-Q18)^2+($D$7-R18)^2),Inverters!$Q$3))</f>
        <v>1455.6424804189051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40.961094424713139</v>
      </c>
      <c r="H18" s="37">
        <f t="shared" si="2"/>
        <v>28.049205531926674</v>
      </c>
      <c r="O18" s="9" t="s">
        <v>11</v>
      </c>
      <c r="P18" s="10" t="s">
        <v>11</v>
      </c>
      <c r="Q18" s="7">
        <v>254548.51</v>
      </c>
      <c r="R18" s="8">
        <v>4257829.0999999996</v>
      </c>
      <c r="U18">
        <f t="shared" si="0"/>
        <v>638.14673739330055</v>
      </c>
    </row>
    <row r="19" spans="1:21" x14ac:dyDescent="0.25">
      <c r="A19" s="9" t="str">
        <f>Inverters!B10</f>
        <v>A-8</v>
      </c>
      <c r="B19" s="24">
        <f>IF(SQRT(($C$7-Q19)^2+($D$7-R19)^2)&lt;Inverters!$Q$3,Inverters!$Q$3,IF(SQRT(($C$7-Q19)^2+($D$7-R19)^2)&gt;Inverters!$Q$3,SQRT(($C$7-Q19)^2+($D$7-R19)^2),Inverters!$Q$3))</f>
        <v>1187.4157359576595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39.192056000345445</v>
      </c>
      <c r="H19" s="37">
        <f t="shared" si="2"/>
        <v>29.818243956294367</v>
      </c>
      <c r="O19" s="9" t="s">
        <v>12</v>
      </c>
      <c r="P19" s="10" t="s">
        <v>12</v>
      </c>
      <c r="Q19" s="7">
        <v>254850.77</v>
      </c>
      <c r="R19" s="8">
        <v>4257828.84</v>
      </c>
      <c r="U19">
        <f t="shared" si="0"/>
        <v>959.01278203889137</v>
      </c>
    </row>
    <row r="20" spans="1:21" x14ac:dyDescent="0.25">
      <c r="A20" s="9" t="str">
        <f>Inverters!B11</f>
        <v>A-9</v>
      </c>
      <c r="B20" s="24">
        <f>IF(SQRT(($C$7-Q20)^2+($D$7-R20)^2)&lt;Inverters!$Q$3,Inverters!$Q$3,IF(SQRT(($C$7-Q20)^2+($D$7-R20)^2)&gt;Inverters!$Q$3,SQRT(($C$7-Q20)^2+($D$7-R20)^2),Inverters!$Q$3))</f>
        <v>692.66154866514444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34.510421591164736</v>
      </c>
      <c r="H20" s="37">
        <f t="shared" si="2"/>
        <v>34.499878365475077</v>
      </c>
      <c r="O20" s="9" t="s">
        <v>13</v>
      </c>
      <c r="P20" s="10" t="s">
        <v>13</v>
      </c>
      <c r="Q20" s="7">
        <v>255533.88</v>
      </c>
      <c r="R20" s="8">
        <v>4257829.1500000004</v>
      </c>
      <c r="U20">
        <f t="shared" si="0"/>
        <v>2818.303996835727</v>
      </c>
    </row>
    <row r="21" spans="1:21" x14ac:dyDescent="0.25">
      <c r="A21" s="9" t="str">
        <f>Inverters!B12</f>
        <v>A-10</v>
      </c>
      <c r="B21" s="24">
        <f>IF(SQRT(($C$7-Q21)^2+($D$7-R21)^2)&lt;Inverters!$Q$3,Inverters!$Q$3,IF(SQRT(($C$7-Q21)^2+($D$7-R21)^2)&gt;Inverters!$Q$3,SQRT(($C$7-Q21)^2+($D$7-R21)^2),Inverters!$Q$3))</f>
        <v>604.44356601713025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33.327115182134044</v>
      </c>
      <c r="H21" s="37">
        <f t="shared" si="2"/>
        <v>35.683184774505769</v>
      </c>
      <c r="O21" s="9" t="s">
        <v>14</v>
      </c>
      <c r="P21" s="10" t="s">
        <v>14</v>
      </c>
      <c r="Q21" s="7">
        <v>255894.42</v>
      </c>
      <c r="R21" s="8">
        <v>4257829.12</v>
      </c>
      <c r="U21">
        <f t="shared" si="0"/>
        <v>3700.9948217374554</v>
      </c>
    </row>
    <row r="22" spans="1:21" x14ac:dyDescent="0.25">
      <c r="A22" s="9" t="str">
        <f>Inverters!B13</f>
        <v>A-11</v>
      </c>
      <c r="B22" s="24">
        <f>IF(SQRT(($C$7-Q22)^2+($D$7-R22)^2)&lt;Inverters!$Q$3,Inverters!$Q$3,IF(SQRT(($C$7-Q22)^2+($D$7-R22)^2)&gt;Inverters!$Q$3,SQRT(($C$7-Q22)^2+($D$7-R22)^2),Inverters!$Q$3))</f>
        <v>725.58700126141787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34.913789876547817</v>
      </c>
      <c r="H22" s="37">
        <f t="shared" si="2"/>
        <v>34.096510080091996</v>
      </c>
      <c r="O22" s="9" t="s">
        <v>15</v>
      </c>
      <c r="P22" s="10" t="s">
        <v>15</v>
      </c>
      <c r="Q22" s="7">
        <v>256274.81</v>
      </c>
      <c r="R22" s="8">
        <v>4257829.08</v>
      </c>
      <c r="U22">
        <f t="shared" si="0"/>
        <v>2568.3310841626285</v>
      </c>
    </row>
    <row r="23" spans="1:21" x14ac:dyDescent="0.25">
      <c r="A23" s="9" t="str">
        <f>Inverters!B14</f>
        <v>A-12</v>
      </c>
      <c r="B23" s="24">
        <f>IF(SQRT(($C$7-Q23)^2+($D$7-R23)^2)&lt;Inverters!$Q$3,Inverters!$Q$3,IF(SQRT(($C$7-Q23)^2+($D$7-R23)^2)&gt;Inverters!$Q$3,SQRT(($C$7-Q23)^2+($D$7-R23)^2),Inverters!$Q$3))</f>
        <v>922.67621980842807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37.000986553135121</v>
      </c>
      <c r="H23" s="37">
        <f t="shared" si="2"/>
        <v>32.009313403504692</v>
      </c>
      <c r="O23" s="9" t="s">
        <v>16</v>
      </c>
      <c r="P23" s="10" t="s">
        <v>16</v>
      </c>
      <c r="Q23" s="7">
        <v>256570.18</v>
      </c>
      <c r="R23" s="8">
        <v>4257828.93</v>
      </c>
      <c r="U23">
        <f t="shared" si="0"/>
        <v>1588.2956276501254</v>
      </c>
    </row>
    <row r="24" spans="1:21" x14ac:dyDescent="0.25">
      <c r="A24" s="9" t="str">
        <f>Inverters!B15</f>
        <v>A-13</v>
      </c>
      <c r="B24" s="24">
        <f>IF(SQRT(($C$7-Q24)^2+($D$7-R24)^2)&lt;Inverters!$Q$3,Inverters!$Q$3,IF(SQRT(($C$7-Q24)^2+($D$7-R24)^2)&gt;Inverters!$Q$3,SQRT(($C$7-Q24)^2+($D$7-R24)^2),Inverters!$Q$3))</f>
        <v>1240.2702668771894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39.570326648790783</v>
      </c>
      <c r="H24" s="37">
        <f t="shared" si="2"/>
        <v>29.43997330784903</v>
      </c>
      <c r="O24" s="9" t="s">
        <v>17</v>
      </c>
      <c r="P24" s="10" t="s">
        <v>17</v>
      </c>
      <c r="Q24" s="7">
        <v>256956.19</v>
      </c>
      <c r="R24" s="8">
        <v>4257829.25</v>
      </c>
      <c r="U24">
        <f t="shared" si="0"/>
        <v>879.01711429168586</v>
      </c>
    </row>
    <row r="25" spans="1:21" x14ac:dyDescent="0.25">
      <c r="A25" s="9" t="str">
        <f>Inverters!B16</f>
        <v>A-14</v>
      </c>
      <c r="B25" s="24">
        <f>IF(SQRT(($C$7-Q25)^2+($D$7-R25)^2)&lt;Inverters!$Q$3,Inverters!$Q$3,IF(SQRT(($C$7-Q25)^2+($D$7-R25)^2)&gt;Inverters!$Q$3,SQRT(($C$7-Q25)^2+($D$7-R25)^2),Inverters!$Q$3))</f>
        <v>1506.7272477789386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41.260692843168492</v>
      </c>
      <c r="H25" s="37">
        <f t="shared" si="2"/>
        <v>27.74960711347132</v>
      </c>
      <c r="O25" s="9" t="s">
        <v>18</v>
      </c>
      <c r="P25" s="10" t="s">
        <v>18</v>
      </c>
      <c r="Q25" s="7">
        <v>257253.23</v>
      </c>
      <c r="R25" s="8">
        <v>4257829.12</v>
      </c>
      <c r="U25">
        <f t="shared" si="0"/>
        <v>595.60825911274503</v>
      </c>
    </row>
    <row r="26" spans="1:21" x14ac:dyDescent="0.25">
      <c r="A26" s="9" t="str">
        <f>Inverters!B17</f>
        <v>A-15</v>
      </c>
      <c r="B26" s="24">
        <f>IF(SQRT(($C$7-Q26)^2+($D$7-R26)^2)&lt;Inverters!$Q$3,Inverters!$Q$3,IF(SQRT(($C$7-Q26)^2+($D$7-R26)^2)&gt;Inverters!$Q$3,SQRT(($C$7-Q26)^2+($D$7-R26)^2),Inverters!$Q$3))</f>
        <v>1822.2565484583452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42.912190391668311</v>
      </c>
      <c r="H26" s="37">
        <f t="shared" si="2"/>
        <v>26.098109564971502</v>
      </c>
      <c r="O26" s="9" t="s">
        <v>19</v>
      </c>
      <c r="P26" s="10" t="s">
        <v>19</v>
      </c>
      <c r="Q26" s="7">
        <v>257592.17</v>
      </c>
      <c r="R26" s="8">
        <v>4257829.28</v>
      </c>
      <c r="U26">
        <f t="shared" si="0"/>
        <v>407.20298834041961</v>
      </c>
    </row>
    <row r="27" spans="1:21" x14ac:dyDescent="0.25">
      <c r="A27" s="9" t="str">
        <f>Inverters!B18</f>
        <v>A-16</v>
      </c>
      <c r="B27" s="24">
        <f>IF(SQRT(($C$7-Q27)^2+($D$7-R27)^2)&lt;Inverters!$Q$3,Inverters!$Q$3,IF(SQRT(($C$7-Q27)^2+($D$7-R27)^2)&gt;Inverters!$Q$3,SQRT(($C$7-Q27)^2+($D$7-R27)^2),Inverters!$Q$3))</f>
        <v>1546.8614443444928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41.489028295299605</v>
      </c>
      <c r="H27" s="37">
        <f t="shared" si="2"/>
        <v>27.521271661340208</v>
      </c>
      <c r="O27" s="9" t="s">
        <v>20</v>
      </c>
      <c r="P27" s="10" t="s">
        <v>20</v>
      </c>
      <c r="Q27" s="7">
        <v>254668.53</v>
      </c>
      <c r="R27" s="8">
        <v>4257462.46</v>
      </c>
      <c r="U27">
        <f t="shared" si="0"/>
        <v>565.10241870570519</v>
      </c>
    </row>
    <row r="28" spans="1:21" x14ac:dyDescent="0.25">
      <c r="A28" s="9" t="str">
        <f>Inverters!B19</f>
        <v>A-17</v>
      </c>
      <c r="B28" s="24">
        <f>IF(SQRT(($C$7-Q28)^2+($D$7-R28)^2)&lt;Inverters!$Q$3,Inverters!$Q$3,IF(SQRT(($C$7-Q28)^2+($D$7-R28)^2)&gt;Inverters!$Q$3,SQRT(($C$7-Q28)^2+($D$7-R28)^2),Inverters!$Q$3))</f>
        <v>1223.7431152815491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39.453805229974357</v>
      </c>
      <c r="H28" s="37">
        <f t="shared" si="2"/>
        <v>29.556494726665456</v>
      </c>
      <c r="O28" s="9" t="s">
        <v>21</v>
      </c>
      <c r="P28" s="10" t="s">
        <v>21</v>
      </c>
      <c r="Q28" s="7">
        <v>255127.7</v>
      </c>
      <c r="R28" s="8">
        <v>4257462.49</v>
      </c>
      <c r="U28">
        <f t="shared" si="0"/>
        <v>902.92041530927679</v>
      </c>
    </row>
    <row r="29" spans="1:21" x14ac:dyDescent="0.25">
      <c r="A29" s="9" t="str">
        <f>Inverters!B20</f>
        <v>A-18</v>
      </c>
      <c r="B29" s="24">
        <f>IF(SQRT(($C$7-Q29)^2+($D$7-R29)^2)&lt;Inverters!$Q$3,Inverters!$Q$3,IF(SQRT(($C$7-Q29)^2+($D$7-R29)^2)&gt;Inverters!$Q$3,SQRT(($C$7-Q29)^2+($D$7-R29)^2),Inverters!$Q$3))</f>
        <v>1043.7517065854311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38.071943971702005</v>
      </c>
      <c r="H29" s="37">
        <f t="shared" si="2"/>
        <v>30.938355984937807</v>
      </c>
      <c r="O29" s="9" t="s">
        <v>22</v>
      </c>
      <c r="P29" s="10" t="s">
        <v>22</v>
      </c>
      <c r="Q29" s="7">
        <v>255488.14</v>
      </c>
      <c r="R29" s="8">
        <v>4257462.93</v>
      </c>
      <c r="U29">
        <f t="shared" si="0"/>
        <v>1241.1823709791397</v>
      </c>
    </row>
    <row r="30" spans="1:21" x14ac:dyDescent="0.25">
      <c r="A30" s="9" t="str">
        <f>Inverters!B21</f>
        <v>A-19</v>
      </c>
      <c r="B30" s="24">
        <f>IF(SQRT(($C$7-Q30)^2+($D$7-R30)^2)&lt;Inverters!$Q$3,Inverters!$Q$3,IF(SQRT(($C$7-Q30)^2+($D$7-R30)^2)&gt;Inverters!$Q$3,SQRT(($C$7-Q30)^2+($D$7-R30)^2),Inverters!$Q$3))</f>
        <v>970.76271508552293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37.442261753206729</v>
      </c>
      <c r="H30" s="37">
        <f t="shared" si="2"/>
        <v>31.568038203433083</v>
      </c>
      <c r="O30" s="9" t="s">
        <v>23</v>
      </c>
      <c r="P30" s="10" t="s">
        <v>23</v>
      </c>
      <c r="Q30" s="7">
        <v>255900.5</v>
      </c>
      <c r="R30" s="8">
        <v>4257462.8099999996</v>
      </c>
      <c r="U30">
        <f t="shared" si="0"/>
        <v>1434.841139994704</v>
      </c>
    </row>
    <row r="31" spans="1:21" x14ac:dyDescent="0.25">
      <c r="A31" s="9" t="str">
        <f>Inverters!B22</f>
        <v>A-20</v>
      </c>
      <c r="B31" s="24">
        <f>IF(SQRT(($C$7-Q31)^2+($D$7-R31)^2)&lt;Inverters!$Q$3,Inverters!$Q$3,IF(SQRT(($C$7-Q31)^2+($D$7-R31)^2)&gt;Inverters!$Q$3,SQRT(($C$7-Q31)^2+($D$7-R31)^2),Inverters!$Q$3))</f>
        <v>1036.100422208018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38.008037013535386</v>
      </c>
      <c r="H31" s="37">
        <f t="shared" si="2"/>
        <v>31.002262943104427</v>
      </c>
      <c r="O31" s="9" t="s">
        <v>24</v>
      </c>
      <c r="P31" s="10" t="s">
        <v>24</v>
      </c>
      <c r="Q31" s="7">
        <v>256235.57</v>
      </c>
      <c r="R31" s="8">
        <v>4257462.63</v>
      </c>
      <c r="U31">
        <f t="shared" si="0"/>
        <v>1259.5815608008477</v>
      </c>
    </row>
    <row r="32" spans="1:21" x14ac:dyDescent="0.25">
      <c r="A32" s="9" t="str">
        <f>Inverters!B23</f>
        <v>A-21</v>
      </c>
      <c r="B32" s="24">
        <f>IF(SQRT(($C$7-Q32)^2+($D$7-R32)^2)&lt;Inverters!$Q$3,Inverters!$Q$3,IF(SQRT(($C$7-Q32)^2+($D$7-R32)^2)&gt;Inverters!$Q$3,SQRT(($C$7-Q32)^2+($D$7-R32)^2),Inverters!$Q$3))</f>
        <v>1195.4660367404219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39.25074484591174</v>
      </c>
      <c r="H32" s="37">
        <f t="shared" si="2"/>
        <v>29.759555110728073</v>
      </c>
      <c r="O32" s="9" t="s">
        <v>25</v>
      </c>
      <c r="P32" s="10" t="s">
        <v>25</v>
      </c>
      <c r="Q32" s="7">
        <v>256570.7</v>
      </c>
      <c r="R32" s="8">
        <v>4257462.51</v>
      </c>
      <c r="U32">
        <f t="shared" si="0"/>
        <v>946.14023423039509</v>
      </c>
    </row>
    <row r="33" spans="1:21" x14ac:dyDescent="0.25">
      <c r="A33" s="9" t="str">
        <f>Inverters!B24</f>
        <v>A-22</v>
      </c>
      <c r="B33" s="24">
        <f>IF(SQRT(($C$7-Q33)^2+($D$7-R33)^2)&lt;Inverters!$Q$3,Inverters!$Q$3,IF(SQRT(($C$7-Q33)^2+($D$7-R33)^2)&gt;Inverters!$Q$3,SQRT(($C$7-Q33)^2+($D$7-R33)^2),Inverters!$Q$3))</f>
        <v>1410.5246910278399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40.687613856382669</v>
      </c>
      <c r="H33" s="37">
        <f t="shared" si="2"/>
        <v>28.322686100257144</v>
      </c>
      <c r="O33" s="9" t="s">
        <v>26</v>
      </c>
      <c r="P33" s="10" t="s">
        <v>26</v>
      </c>
      <c r="Q33" s="7">
        <v>256896.41</v>
      </c>
      <c r="R33" s="8">
        <v>4257462.62</v>
      </c>
      <c r="U33">
        <f t="shared" si="0"/>
        <v>679.62384826365792</v>
      </c>
    </row>
    <row r="34" spans="1:21" x14ac:dyDescent="0.25">
      <c r="A34" s="9" t="str">
        <f>Inverters!B25</f>
        <v>A-23</v>
      </c>
      <c r="B34" s="24">
        <f>IF(SQRT(($C$7-Q34)^2+($D$7-R34)^2)&lt;Inverters!$Q$3,Inverters!$Q$3,IF(SQRT(($C$7-Q34)^2+($D$7-R34)^2)&gt;Inverters!$Q$3,SQRT(($C$7-Q34)^2+($D$7-R34)^2),Inverters!$Q$3))</f>
        <v>1664.6550791376201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42.126485204350189</v>
      </c>
      <c r="H34" s="37">
        <f t="shared" si="2"/>
        <v>26.883814752289624</v>
      </c>
      <c r="O34" s="9" t="s">
        <v>27</v>
      </c>
      <c r="P34" s="10" t="s">
        <v>27</v>
      </c>
      <c r="Q34" s="7">
        <v>257225.35</v>
      </c>
      <c r="R34" s="8">
        <v>4257462.6500000004</v>
      </c>
      <c r="U34">
        <f t="shared" si="0"/>
        <v>487.95691310796059</v>
      </c>
    </row>
    <row r="35" spans="1:21" x14ac:dyDescent="0.25">
      <c r="A35" s="9" t="str">
        <f>Inverters!B26</f>
        <v>A-24</v>
      </c>
      <c r="B35" s="24">
        <f>IF(SQRT(($C$7-Q35)^2+($D$7-R35)^2)&lt;Inverters!$Q$3,Inverters!$Q$3,IF(SQRT(($C$7-Q35)^2+($D$7-R35)^2)&gt;Inverters!$Q$3,SQRT(($C$7-Q35)^2+($D$7-R35)^2),Inverters!$Q$3))</f>
        <v>1976.2347808394666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43.616770768251087</v>
      </c>
      <c r="H35" s="37">
        <f t="shared" si="2"/>
        <v>25.393529188388726</v>
      </c>
      <c r="O35" s="9" t="s">
        <v>28</v>
      </c>
      <c r="P35" s="10" t="s">
        <v>28</v>
      </c>
      <c r="Q35" s="7">
        <v>257594.36</v>
      </c>
      <c r="R35" s="8">
        <v>4257462.59</v>
      </c>
      <c r="U35">
        <f t="shared" si="0"/>
        <v>346.22061129374663</v>
      </c>
    </row>
    <row r="36" spans="1:21" x14ac:dyDescent="0.25">
      <c r="A36" s="9" t="str">
        <f>Inverters!B27</f>
        <v>A-25</v>
      </c>
      <c r="B36" s="24">
        <f>IF(SQRT(($C$7-Q36)^2+($D$7-R36)^2)&lt;Inverters!$Q$3,Inverters!$Q$3,IF(SQRT(($C$7-Q36)^2+($D$7-R36)^2)&gt;Inverters!$Q$3,SQRT(($C$7-Q36)^2+($D$7-R36)^2),Inverters!$Q$3))</f>
        <v>1464.2948692457785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41.012570813020496</v>
      </c>
      <c r="H36" s="37">
        <f t="shared" si="2"/>
        <v>27.997729143619317</v>
      </c>
      <c r="O36" s="9" t="s">
        <v>29</v>
      </c>
      <c r="P36" s="10" t="s">
        <v>29</v>
      </c>
      <c r="Q36" s="7">
        <v>255275.85</v>
      </c>
      <c r="R36" s="8">
        <v>4257096.13</v>
      </c>
      <c r="U36">
        <f t="shared" si="0"/>
        <v>630.62751321615804</v>
      </c>
    </row>
    <row r="37" spans="1:21" x14ac:dyDescent="0.25">
      <c r="A37" s="9" t="str">
        <f>Inverters!B28</f>
        <v>A-26</v>
      </c>
      <c r="B37" s="24">
        <f>IF(SQRT(($C$7-Q37)^2+($D$7-R37)^2)&lt;Inverters!$Q$3,Inverters!$Q$3,IF(SQRT(($C$7-Q37)^2+($D$7-R37)^2)&gt;Inverters!$Q$3,SQRT(($C$7-Q37)^2+($D$7-R37)^2),Inverters!$Q$3))</f>
        <v>1347.9938189768932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40.29375801623555</v>
      </c>
      <c r="H37" s="37">
        <f t="shared" si="2"/>
        <v>28.716541940404262</v>
      </c>
      <c r="O37" s="9" t="s">
        <v>30</v>
      </c>
      <c r="P37" s="10" t="s">
        <v>30</v>
      </c>
      <c r="Q37" s="7">
        <v>255700.77</v>
      </c>
      <c r="R37" s="8">
        <v>4257096.22</v>
      </c>
      <c r="U37">
        <f t="shared" si="0"/>
        <v>744.13921884491651</v>
      </c>
    </row>
    <row r="38" spans="1:21" x14ac:dyDescent="0.25">
      <c r="A38" s="9" t="str">
        <f>Inverters!B29</f>
        <v>A-27</v>
      </c>
      <c r="B38" s="24">
        <f>IF(SQRT(($C$7-Q38)^2+($D$7-R38)^2)&lt;Inverters!$Q$3,Inverters!$Q$3,IF(SQRT(($C$7-Q38)^2+($D$7-R38)^2)&gt;Inverters!$Q$3,SQRT(($C$7-Q38)^2+($D$7-R38)^2),Inverters!$Q$3))</f>
        <v>1376.9868182373773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40.478595656348787</v>
      </c>
      <c r="H38" s="37">
        <f t="shared" si="2"/>
        <v>28.531704300291025</v>
      </c>
      <c r="O38" s="9" t="s">
        <v>31</v>
      </c>
      <c r="P38" s="10" t="s">
        <v>31</v>
      </c>
      <c r="Q38" s="7">
        <v>256203.13</v>
      </c>
      <c r="R38" s="8">
        <v>4257096.38</v>
      </c>
      <c r="U38">
        <f t="shared" si="0"/>
        <v>713.1328296848792</v>
      </c>
    </row>
    <row r="39" spans="1:21" x14ac:dyDescent="0.25">
      <c r="A39" s="9" t="str">
        <f>Inverters!B30</f>
        <v>A-28</v>
      </c>
      <c r="B39" s="24">
        <f>IF(SQRT(($C$7-Q39)^2+($D$7-R39)^2)&lt;Inverters!$Q$3,Inverters!$Q$3,IF(SQRT(($C$7-Q39)^2+($D$7-R39)^2)&gt;Inverters!$Q$3,SQRT(($C$7-Q39)^2+($D$7-R39)^2),Inverters!$Q$3))</f>
        <v>1866.1496001388675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43.118929121656009</v>
      </c>
      <c r="H39" s="37">
        <f t="shared" si="2"/>
        <v>25.891370834983803</v>
      </c>
      <c r="O39" s="9" t="s">
        <v>32</v>
      </c>
      <c r="P39" s="10" t="s">
        <v>32</v>
      </c>
      <c r="Q39" s="7">
        <v>257175.15</v>
      </c>
      <c r="R39" s="8">
        <v>4257096.53</v>
      </c>
      <c r="U39">
        <f t="shared" si="0"/>
        <v>388.27290360230472</v>
      </c>
    </row>
    <row r="40" spans="1:21" x14ac:dyDescent="0.25">
      <c r="A40" s="9" t="str">
        <f>Inverters!B31</f>
        <v>A-29</v>
      </c>
      <c r="B40" s="24">
        <f>IF(SQRT(($C$7-Q40)^2+($D$7-R40)^2)&lt;Inverters!$Q$3,Inverters!$Q$3,IF(SQRT(($C$7-Q40)^2+($D$7-R40)^2)&gt;Inverters!$Q$3,SQRT(($C$7-Q40)^2+($D$7-R40)^2),Inverters!$Q$3))</f>
        <v>2054.365142641092</v>
      </c>
      <c r="C40" s="24">
        <f t="shared" si="1"/>
        <v>69.010299956639813</v>
      </c>
      <c r="D40" s="24">
        <v>10</v>
      </c>
      <c r="E40" s="24">
        <v>1.5</v>
      </c>
      <c r="F40" s="25">
        <v>1.5</v>
      </c>
      <c r="G40" s="27">
        <f t="shared" si="3"/>
        <v>43.953552751538268</v>
      </c>
      <c r="H40" s="37">
        <f t="shared" si="2"/>
        <v>25.056747205101544</v>
      </c>
      <c r="O40" s="9" t="s">
        <v>33</v>
      </c>
      <c r="P40" s="10" t="s">
        <v>33</v>
      </c>
      <c r="Q40" s="7">
        <v>257433.06</v>
      </c>
      <c r="R40" s="8">
        <v>4257096.66</v>
      </c>
      <c r="U40">
        <f t="shared" si="0"/>
        <v>320.38687801261091</v>
      </c>
    </row>
    <row r="41" spans="1:21" x14ac:dyDescent="0.25">
      <c r="A41" s="9" t="str">
        <f>Inverters!B32</f>
        <v>A-30</v>
      </c>
      <c r="B41" s="24">
        <f>IF(SQRT(($C$7-Q41)^2+($D$7-R41)^2)&lt;Inverters!$Q$3,Inverters!$Q$3,IF(SQRT(($C$7-Q41)^2+($D$7-R41)^2)&gt;Inverters!$Q$3,SQRT(($C$7-Q41)^2+($D$7-R41)^2),Inverters!$Q$3))</f>
        <v>3001.5916018837561</v>
      </c>
      <c r="C41" s="24">
        <f t="shared" si="1"/>
        <v>69.010299956639813</v>
      </c>
      <c r="D41" s="24">
        <v>10</v>
      </c>
      <c r="E41" s="24">
        <v>1.5</v>
      </c>
      <c r="F41" s="25">
        <v>1.5</v>
      </c>
      <c r="G41" s="27">
        <f t="shared" si="3"/>
        <v>47.247032031869566</v>
      </c>
      <c r="H41" s="37">
        <f t="shared" si="2"/>
        <v>21.763267924770247</v>
      </c>
      <c r="O41" s="9" t="s">
        <v>34</v>
      </c>
      <c r="P41" s="10" t="s">
        <v>34</v>
      </c>
      <c r="Q41" s="7">
        <v>258530</v>
      </c>
      <c r="R41" s="8">
        <v>4257037</v>
      </c>
      <c r="U41">
        <f t="shared" si="0"/>
        <v>150.08137242532615</v>
      </c>
    </row>
    <row r="42" spans="1:21" x14ac:dyDescent="0.25">
      <c r="A42" s="9" t="str">
        <f>Inverters!B33</f>
        <v>A-31</v>
      </c>
      <c r="B42" s="24">
        <f>IF(SQRT(($C$7-Q42)^2+($D$7-R42)^2)&lt;Inverters!$Q$3,Inverters!$Q$3,IF(SQRT(($C$7-Q42)^2+($D$7-R42)^2)&gt;Inverters!$Q$3,SQRT(($C$7-Q42)^2+($D$7-R42)^2),Inverters!$Q$3))</f>
        <v>1712.7897337379779</v>
      </c>
      <c r="C42" s="24">
        <f t="shared" si="1"/>
        <v>69.010299956639813</v>
      </c>
      <c r="D42" s="24">
        <v>10</v>
      </c>
      <c r="E42" s="24">
        <v>1.5</v>
      </c>
      <c r="F42" s="25">
        <v>1.5</v>
      </c>
      <c r="G42" s="27">
        <f t="shared" si="3"/>
        <v>42.374081023673597</v>
      </c>
      <c r="H42" s="37">
        <f t="shared" si="2"/>
        <v>26.636218932966216</v>
      </c>
      <c r="O42" s="9" t="s">
        <v>35</v>
      </c>
      <c r="P42" s="10" t="s">
        <v>35</v>
      </c>
      <c r="Q42" s="7">
        <v>256051.61</v>
      </c>
      <c r="R42" s="8">
        <v>4256729.74</v>
      </c>
      <c r="U42">
        <f t="shared" si="0"/>
        <v>460.91611571979962</v>
      </c>
    </row>
    <row r="43" spans="1:21" x14ac:dyDescent="0.25">
      <c r="A43" s="9" t="str">
        <f>Inverters!B34</f>
        <v>A-32</v>
      </c>
      <c r="B43" s="24">
        <f>IF(SQRT(($C$7-Q43)^2+($D$7-R43)^2)&lt;Inverters!$Q$3,Inverters!$Q$3,IF(SQRT(($C$7-Q43)^2+($D$7-R43)^2)&gt;Inverters!$Q$3,SQRT(($C$7-Q43)^2+($D$7-R43)^2),Inverters!$Q$3))</f>
        <v>2292.8161513731402</v>
      </c>
      <c r="C43" s="24">
        <f t="shared" si="1"/>
        <v>69.010299956639813</v>
      </c>
      <c r="D43" s="24">
        <v>10</v>
      </c>
      <c r="E43" s="24">
        <v>1.5</v>
      </c>
      <c r="F43" s="25">
        <v>1.5</v>
      </c>
      <c r="G43" s="27">
        <f t="shared" si="3"/>
        <v>44.907384647627879</v>
      </c>
      <c r="H43" s="37">
        <f t="shared" si="2"/>
        <v>24.102915309011934</v>
      </c>
      <c r="O43" s="9" t="s">
        <v>36</v>
      </c>
      <c r="P43" s="10" t="s">
        <v>36</v>
      </c>
      <c r="Q43" s="7">
        <v>257407.81</v>
      </c>
      <c r="R43" s="8">
        <v>4256729.9400000004</v>
      </c>
      <c r="U43">
        <f t="shared" si="0"/>
        <v>257.21218036977041</v>
      </c>
    </row>
    <row r="44" spans="1:21" x14ac:dyDescent="0.25">
      <c r="A44" s="9" t="str">
        <f>Inverters!B35</f>
        <v>A-33</v>
      </c>
      <c r="B44" s="24">
        <f>IF(SQRT(($C$7-Q44)^2+($D$7-R44)^2)&lt;Inverters!$Q$3,Inverters!$Q$3,IF(SQRT(($C$7-Q44)^2+($D$7-R44)^2)&gt;Inverters!$Q$3,SQRT(($C$7-Q44)^2+($D$7-R44)^2),Inverters!$Q$3))</f>
        <v>2319.4018444418421</v>
      </c>
      <c r="C44" s="24">
        <f t="shared" si="1"/>
        <v>69.010299956639813</v>
      </c>
      <c r="D44" s="24">
        <v>10</v>
      </c>
      <c r="E44" s="24">
        <v>1.5</v>
      </c>
      <c r="F44" s="25">
        <v>1.5</v>
      </c>
      <c r="G44" s="27">
        <f t="shared" si="3"/>
        <v>45.007519963745573</v>
      </c>
      <c r="H44" s="37">
        <f t="shared" si="2"/>
        <v>24.00277999289424</v>
      </c>
      <c r="O44" s="9" t="s">
        <v>37</v>
      </c>
      <c r="P44" s="42" t="s">
        <v>37</v>
      </c>
      <c r="Q44" s="7">
        <v>257768.43</v>
      </c>
      <c r="R44" s="8">
        <v>4257096.5599999996</v>
      </c>
      <c r="U44">
        <f t="shared" si="0"/>
        <v>251.34948474982258</v>
      </c>
    </row>
    <row r="45" spans="1:21" x14ac:dyDescent="0.25">
      <c r="A45" s="9" t="str">
        <f>Inverters!B36</f>
        <v>B-1</v>
      </c>
      <c r="B45" s="24">
        <f>IF(SQRT(($C$7-Q45)^2+($D$7-R45)^2)&lt;Inverters!$Q$3,Inverters!$Q$3,IF(SQRT(($C$7-Q45)^2+($D$7-R45)^2)&gt;Inverters!$Q$3,SQRT(($C$7-Q45)^2+($D$7-R45)^2),Inverters!$Q$3))</f>
        <v>3120.6763632264888</v>
      </c>
      <c r="C45" s="24">
        <v>66</v>
      </c>
      <c r="D45" s="24">
        <v>10</v>
      </c>
      <c r="E45" s="24">
        <v>1.5</v>
      </c>
      <c r="F45" s="25">
        <v>1.5</v>
      </c>
      <c r="G45" s="27">
        <f t="shared" si="3"/>
        <v>47.584974630257364</v>
      </c>
      <c r="H45" s="37">
        <f t="shared" si="2"/>
        <v>18.415025369742636</v>
      </c>
      <c r="O45" s="9" t="s">
        <v>126</v>
      </c>
      <c r="P45" s="42" t="s">
        <v>126</v>
      </c>
      <c r="Q45" s="7">
        <v>252816.43</v>
      </c>
      <c r="R45" s="8">
        <v>4259063</v>
      </c>
      <c r="U45">
        <f t="shared" si="0"/>
        <v>69.422865710778737</v>
      </c>
    </row>
    <row r="46" spans="1:21" x14ac:dyDescent="0.25">
      <c r="A46" s="9" t="str">
        <f>Inverters!B37</f>
        <v>B-2</v>
      </c>
      <c r="B46" s="24">
        <f>IF(SQRT(($C$7-Q46)^2+($D$7-R46)^2)&lt;Inverters!$Q$3,Inverters!$Q$3,IF(SQRT(($C$7-Q46)^2+($D$7-R46)^2)&gt;Inverters!$Q$3,SQRT(($C$7-Q46)^2+($D$7-R46)^2),Inverters!$Q$3))</f>
        <v>1758.7432880609676</v>
      </c>
      <c r="C46" s="24">
        <v>66</v>
      </c>
      <c r="D46" s="24">
        <v>10</v>
      </c>
      <c r="E46" s="24">
        <v>1.5</v>
      </c>
      <c r="F46" s="25">
        <v>1.5</v>
      </c>
      <c r="G46" s="27">
        <f t="shared" si="3"/>
        <v>42.604049060726446</v>
      </c>
      <c r="H46" s="37">
        <f t="shared" si="2"/>
        <v>23.395950939273554</v>
      </c>
      <c r="O46" s="46" t="s">
        <v>198</v>
      </c>
      <c r="P46" s="42" t="s">
        <v>198</v>
      </c>
      <c r="Q46" s="7">
        <v>254406.11</v>
      </c>
      <c r="R46" s="8">
        <v>4257462.75</v>
      </c>
      <c r="U46">
        <f t="shared" si="0"/>
        <v>218.57228572019312</v>
      </c>
    </row>
    <row r="47" spans="1:21" x14ac:dyDescent="0.25">
      <c r="A47" s="9" t="str">
        <f>Inverters!B38</f>
        <v>B-3</v>
      </c>
      <c r="B47" s="24">
        <f>IF(SQRT(($C$7-Q47)^2+($D$7-R47)^2)&lt;Inverters!$Q$3,Inverters!$Q$3,IF(SQRT(($C$7-Q47)^2+($D$7-R47)^2)&gt;Inverters!$Q$3,SQRT(($C$7-Q47)^2+($D$7-R47)^2),Inverters!$Q$3))</f>
        <v>1836.8793128558407</v>
      </c>
      <c r="C47" s="24">
        <v>66</v>
      </c>
      <c r="D47" s="24">
        <v>10</v>
      </c>
      <c r="E47" s="24">
        <v>1.5</v>
      </c>
      <c r="F47" s="25">
        <v>1.5</v>
      </c>
      <c r="G47" s="27">
        <f t="shared" si="3"/>
        <v>42.981612462179761</v>
      </c>
      <c r="H47" s="37">
        <f t="shared" si="2"/>
        <v>23.018387537820239</v>
      </c>
      <c r="O47" s="46" t="s">
        <v>199</v>
      </c>
      <c r="P47" s="42" t="s">
        <v>199</v>
      </c>
      <c r="Q47" s="7">
        <v>255183.93</v>
      </c>
      <c r="R47" s="8">
        <v>4256730.4000000004</v>
      </c>
      <c r="U47">
        <f t="shared" si="0"/>
        <v>200.37279388434905</v>
      </c>
    </row>
    <row r="48" spans="1:21" x14ac:dyDescent="0.25">
      <c r="A48" s="9" t="str">
        <f>Inverters!B39</f>
        <v>C-1</v>
      </c>
      <c r="B48" s="24">
        <f>IF(SQRT(($C$7-Q48)^2+($D$7-R48)^2)&lt;Inverters!$Q$3,Inverters!$Q$3,IF(SQRT(($C$7-Q48)^2+($D$7-R48)^2)&gt;Inverters!$Q$3,SQRT(($C$7-Q48)^2+($D$7-R48)^2),Inverters!$Q$3))</f>
        <v>904.94688076138641</v>
      </c>
      <c r="C48" s="24">
        <v>66</v>
      </c>
      <c r="D48" s="24">
        <v>10</v>
      </c>
      <c r="E48" s="24">
        <v>1.5</v>
      </c>
      <c r="F48" s="25">
        <v>1.5</v>
      </c>
      <c r="G48" s="27">
        <f t="shared" si="3"/>
        <v>36.832461748319062</v>
      </c>
      <c r="H48" s="37">
        <f t="shared" si="2"/>
        <v>29.167538251680938</v>
      </c>
      <c r="O48" s="46" t="s">
        <v>200</v>
      </c>
      <c r="P48" s="42" t="s">
        <v>200</v>
      </c>
      <c r="Q48" s="7">
        <v>255199.02</v>
      </c>
      <c r="R48" s="8">
        <v>4257829.17</v>
      </c>
      <c r="U48">
        <f t="shared" si="0"/>
        <v>825.56985214672636</v>
      </c>
    </row>
    <row r="49" spans="1:21" ht="15.75" thickBot="1" x14ac:dyDescent="0.3">
      <c r="A49" s="9" t="str">
        <f>Inverters!B40</f>
        <v>Trans</v>
      </c>
      <c r="B49" s="24">
        <f>IF(SQRT(($C$7-Q49)^2+($D$7-R49)^2)&lt;Inverters!$Q$3,Inverters!$Q$3,IF(SQRT(($C$7-Q49)^2+($D$7-R49)^2)&gt;Inverters!$Q$3,SQRT(($C$7-Q49)^2+($D$7-R49)^2),Inverters!$Q$3))</f>
        <v>2416.4545277118668</v>
      </c>
      <c r="C49" s="24">
        <v>54</v>
      </c>
      <c r="D49" s="24">
        <v>10</v>
      </c>
      <c r="E49" s="24">
        <v>1.5</v>
      </c>
      <c r="F49" s="25">
        <v>1.5</v>
      </c>
      <c r="G49" s="27">
        <f t="shared" si="3"/>
        <v>45.36357254195299</v>
      </c>
      <c r="H49" s="37">
        <f t="shared" si="2"/>
        <v>8.6364274580470095</v>
      </c>
      <c r="O49" s="47" t="s">
        <v>128</v>
      </c>
      <c r="P49" s="48" t="s">
        <v>127</v>
      </c>
      <c r="Q49" s="49">
        <v>257923</v>
      </c>
      <c r="R49" s="50">
        <v>4257154</v>
      </c>
      <c r="U49">
        <f t="shared" si="0"/>
        <v>7.305378897966575</v>
      </c>
    </row>
    <row r="50" spans="1:21" ht="15.75" thickBot="1" x14ac:dyDescent="0.3">
      <c r="A50" s="11" t="s">
        <v>192</v>
      </c>
      <c r="B50" s="38"/>
      <c r="C50" s="38"/>
      <c r="D50" s="38"/>
      <c r="E50" s="38"/>
      <c r="F50" s="39"/>
      <c r="G50" s="40"/>
      <c r="H50" s="41">
        <f>L274</f>
        <v>26.324863371662953</v>
      </c>
      <c r="O50" s="108"/>
      <c r="P50" s="108"/>
      <c r="Q50" s="109"/>
      <c r="R50" s="109"/>
      <c r="U50">
        <f t="shared" ref="U50" si="4">10^(H50/10)</f>
        <v>429.02869185376727</v>
      </c>
    </row>
    <row r="51" spans="1:21" ht="15.75" thickBot="1" x14ac:dyDescent="0.3">
      <c r="A51" s="172" t="s">
        <v>129</v>
      </c>
      <c r="B51" s="173"/>
      <c r="C51" s="173"/>
      <c r="D51" s="173"/>
      <c r="E51" s="173"/>
      <c r="F51" s="173"/>
      <c r="G51" s="174"/>
      <c r="H51" s="102">
        <f>10*LOG10(SUM(U12:U50))</f>
        <v>48.066742190762326</v>
      </c>
    </row>
    <row r="52" spans="1:21" ht="15.75" thickBot="1" x14ac:dyDescent="0.3"/>
    <row r="53" spans="1:21" x14ac:dyDescent="0.25">
      <c r="B53" s="203" t="s">
        <v>136</v>
      </c>
      <c r="C53" s="141" t="s">
        <v>143</v>
      </c>
      <c r="D53" s="141" t="s">
        <v>144</v>
      </c>
      <c r="E53" s="141" t="s">
        <v>137</v>
      </c>
      <c r="F53" s="142" t="s">
        <v>134</v>
      </c>
    </row>
    <row r="54" spans="1:21" ht="15.75" thickBot="1" x14ac:dyDescent="0.3">
      <c r="B54" s="204"/>
      <c r="C54" s="69" t="s">
        <v>138</v>
      </c>
      <c r="D54" s="69" t="s">
        <v>138</v>
      </c>
      <c r="E54" s="69" t="s">
        <v>138</v>
      </c>
      <c r="F54" s="70" t="s">
        <v>138</v>
      </c>
    </row>
    <row r="55" spans="1:21" ht="30" x14ac:dyDescent="0.25">
      <c r="B55" s="73" t="s">
        <v>139</v>
      </c>
      <c r="C55" s="75">
        <f>B64</f>
        <v>40</v>
      </c>
      <c r="D55" s="75">
        <f>C64</f>
        <v>34</v>
      </c>
      <c r="E55" s="75">
        <f>E64</f>
        <v>38.568471069971373</v>
      </c>
      <c r="F55" s="76">
        <f>D64</f>
        <v>41.950571929812824</v>
      </c>
    </row>
    <row r="56" spans="1:21" ht="30" x14ac:dyDescent="0.25">
      <c r="B56" s="71" t="s">
        <v>140</v>
      </c>
      <c r="C56" s="77">
        <f>H51</f>
        <v>48.066742190762326</v>
      </c>
      <c r="D56" s="77">
        <f>10*LOG10(SUM(U12:U49))</f>
        <v>48.037564258669448</v>
      </c>
      <c r="E56" s="77">
        <f>P90</f>
        <v>48.055823425711111</v>
      </c>
      <c r="F56" s="78">
        <f>S90</f>
        <v>54.45152512937328</v>
      </c>
    </row>
    <row r="57" spans="1:21" ht="14.45" customHeight="1" thickBot="1" x14ac:dyDescent="0.3">
      <c r="B57" s="72" t="s">
        <v>141</v>
      </c>
      <c r="C57" s="79">
        <f>10*LOG10(10^(C55/10)+10^(C56/10))</f>
        <v>48.696592078059162</v>
      </c>
      <c r="D57" s="79">
        <f>10*LOG10(10^(D55/10)+10^(D56/10))</f>
        <v>48.205674913162078</v>
      </c>
      <c r="E57" s="79">
        <f>J90</f>
        <v>48.518937138550235</v>
      </c>
      <c r="F57" s="80">
        <f>M90</f>
        <v>54.689076363437309</v>
      </c>
    </row>
    <row r="58" spans="1:21" ht="16.149999999999999" customHeight="1" thickBot="1" x14ac:dyDescent="0.3">
      <c r="B58" s="74" t="s">
        <v>145</v>
      </c>
      <c r="C58" s="81">
        <f>C57-C55</f>
        <v>8.6965920780591617</v>
      </c>
      <c r="D58" s="81">
        <f>D57-D55</f>
        <v>14.205674913162078</v>
      </c>
      <c r="E58" s="81">
        <f>E57-E55</f>
        <v>9.9504660685788622</v>
      </c>
      <c r="F58" s="82">
        <f>F57-F55</f>
        <v>12.738504433624485</v>
      </c>
    </row>
    <row r="59" spans="1:21" x14ac:dyDescent="0.25">
      <c r="B59" s="205" t="s">
        <v>142</v>
      </c>
      <c r="C59" s="205"/>
      <c r="D59" s="205"/>
      <c r="E59" s="205"/>
      <c r="F59" s="205"/>
    </row>
    <row r="62" spans="1:21" ht="15.75" thickBot="1" x14ac:dyDescent="0.3">
      <c r="B62" s="51" t="s">
        <v>130</v>
      </c>
    </row>
    <row r="63" spans="1:21" ht="15.75" thickBot="1" x14ac:dyDescent="0.3">
      <c r="A63" s="52" t="s">
        <v>131</v>
      </c>
      <c r="B63" s="53" t="s">
        <v>132</v>
      </c>
      <c r="C63" s="54" t="s">
        <v>133</v>
      </c>
      <c r="D63" s="54" t="s">
        <v>134</v>
      </c>
      <c r="E63" s="55" t="s">
        <v>135</v>
      </c>
    </row>
    <row r="64" spans="1:21" ht="15.75" thickBot="1" x14ac:dyDescent="0.3">
      <c r="A64" s="52"/>
      <c r="B64" s="28">
        <v>40</v>
      </c>
      <c r="C64" s="29">
        <v>34</v>
      </c>
      <c r="D64" s="56">
        <f>10*LOG10(((10^(B64/10)*15+10^((C64+10)/10)*9)/24))</f>
        <v>41.950571929812824</v>
      </c>
      <c r="E64" s="57">
        <f>D90</f>
        <v>38.568471069971373</v>
      </c>
      <c r="J64" s="149"/>
    </row>
    <row r="65" spans="1:19" ht="15.75" thickBot="1" x14ac:dyDescent="0.3"/>
    <row r="66" spans="1:19" x14ac:dyDescent="0.25">
      <c r="A66" s="200" t="str">
        <f>A7</f>
        <v>NSA 21</v>
      </c>
      <c r="B66" s="58">
        <v>0</v>
      </c>
      <c r="C66" s="15">
        <f>C64</f>
        <v>34</v>
      </c>
      <c r="D66" s="62">
        <f>10^(C66/10)</f>
        <v>2511.8864315095811</v>
      </c>
      <c r="E66" s="62"/>
      <c r="F66" s="62">
        <f>C66+10</f>
        <v>44</v>
      </c>
      <c r="G66" s="62">
        <f>10^(F66/10)</f>
        <v>25118.86431509586</v>
      </c>
      <c r="H66" s="150"/>
      <c r="I66" s="151">
        <f>10*LOG10(10^(C66/10)+10^((10*LOG10(SUM($U$12:$U$49)))/10))</f>
        <v>48.205674913162078</v>
      </c>
      <c r="J66" s="62">
        <f>10^(I66/10)</f>
        <v>66155.733848247124</v>
      </c>
      <c r="K66" s="63"/>
      <c r="L66" s="152">
        <f>I66+10</f>
        <v>58.205674913162078</v>
      </c>
      <c r="M66" s="62">
        <f>10^(L66/10)</f>
        <v>661557.33848247188</v>
      </c>
      <c r="N66" s="62"/>
      <c r="O66" s="62">
        <f>D56</f>
        <v>48.037564258669448</v>
      </c>
      <c r="P66" s="62">
        <f>10^(O66/10)</f>
        <v>63643.847416737502</v>
      </c>
      <c r="Q66" s="62"/>
      <c r="R66" s="62">
        <f>O66+10</f>
        <v>58.037564258669448</v>
      </c>
      <c r="S66" s="63">
        <f>10^(R66/10)</f>
        <v>636438.47416737571</v>
      </c>
    </row>
    <row r="67" spans="1:19" x14ac:dyDescent="0.25">
      <c r="A67" s="201"/>
      <c r="B67" s="59">
        <v>4.1666666666666699E-2</v>
      </c>
      <c r="C67" s="1">
        <f>C66</f>
        <v>34</v>
      </c>
      <c r="D67" s="26">
        <f t="shared" ref="D67:D89" si="5">10^(C67/10)</f>
        <v>2511.8864315095811</v>
      </c>
      <c r="E67" s="26"/>
      <c r="F67" s="26">
        <f t="shared" ref="F67:F72" si="6">C67+10</f>
        <v>44</v>
      </c>
      <c r="G67" s="26">
        <f t="shared" ref="G67:G89" si="7">10^(F67/10)</f>
        <v>25118.86431509586</v>
      </c>
      <c r="H67" s="153"/>
      <c r="I67" s="154">
        <f t="shared" ref="I67:I71" si="8">10*LOG10(10^(C67/10)+10^((10*LOG10(SUM($U$12:$U$49)))/10))</f>
        <v>48.205674913162078</v>
      </c>
      <c r="J67" s="26">
        <f t="shared" ref="J67:J89" si="9">10^(I67/10)</f>
        <v>66155.733848247124</v>
      </c>
      <c r="K67" s="64"/>
      <c r="L67" s="155">
        <f t="shared" ref="L67:L72" si="10">I67+10</f>
        <v>58.205674913162078</v>
      </c>
      <c r="M67" s="26">
        <f t="shared" ref="M67:M89" si="11">10^(L67/10)</f>
        <v>661557.33848247188</v>
      </c>
      <c r="N67" s="26"/>
      <c r="O67" s="26">
        <f>O66</f>
        <v>48.037564258669448</v>
      </c>
      <c r="P67" s="26">
        <f t="shared" ref="P67:P89" si="12">10^(O67/10)</f>
        <v>63643.847416737502</v>
      </c>
      <c r="Q67" s="26"/>
      <c r="R67" s="26">
        <f t="shared" ref="R67:R72" si="13">O67+10</f>
        <v>58.037564258669448</v>
      </c>
      <c r="S67" s="64">
        <f t="shared" ref="S67:S89" si="14">10^(R67/10)</f>
        <v>636438.47416737571</v>
      </c>
    </row>
    <row r="68" spans="1:19" x14ac:dyDescent="0.25">
      <c r="A68" s="201"/>
      <c r="B68" s="59">
        <v>8.3333333333333301E-2</v>
      </c>
      <c r="C68" s="1">
        <f t="shared" ref="C68:C72" si="15">C67</f>
        <v>34</v>
      </c>
      <c r="D68" s="26">
        <f t="shared" si="5"/>
        <v>2511.8864315095811</v>
      </c>
      <c r="E68" s="26"/>
      <c r="F68" s="26">
        <f t="shared" si="6"/>
        <v>44</v>
      </c>
      <c r="G68" s="26">
        <f t="shared" si="7"/>
        <v>25118.86431509586</v>
      </c>
      <c r="H68" s="153"/>
      <c r="I68" s="154">
        <f t="shared" si="8"/>
        <v>48.205674913162078</v>
      </c>
      <c r="J68" s="26">
        <f t="shared" si="9"/>
        <v>66155.733848247124</v>
      </c>
      <c r="K68" s="64"/>
      <c r="L68" s="155">
        <f t="shared" si="10"/>
        <v>58.205674913162078</v>
      </c>
      <c r="M68" s="26">
        <f t="shared" si="11"/>
        <v>661557.33848247188</v>
      </c>
      <c r="N68" s="26"/>
      <c r="O68" s="26">
        <f t="shared" ref="O68:O89" si="16">O67</f>
        <v>48.037564258669448</v>
      </c>
      <c r="P68" s="26">
        <f t="shared" si="12"/>
        <v>63643.847416737502</v>
      </c>
      <c r="Q68" s="26"/>
      <c r="R68" s="26">
        <f t="shared" si="13"/>
        <v>58.037564258669448</v>
      </c>
      <c r="S68" s="64">
        <f t="shared" si="14"/>
        <v>636438.47416737571</v>
      </c>
    </row>
    <row r="69" spans="1:19" x14ac:dyDescent="0.25">
      <c r="A69" s="201"/>
      <c r="B69" s="59">
        <v>0.125</v>
      </c>
      <c r="C69" s="1">
        <f t="shared" si="15"/>
        <v>34</v>
      </c>
      <c r="D69" s="26">
        <f t="shared" si="5"/>
        <v>2511.8864315095811</v>
      </c>
      <c r="E69" s="26"/>
      <c r="F69" s="26">
        <f t="shared" si="6"/>
        <v>44</v>
      </c>
      <c r="G69" s="26">
        <f t="shared" si="7"/>
        <v>25118.86431509586</v>
      </c>
      <c r="H69" s="153"/>
      <c r="I69" s="154">
        <f t="shared" si="8"/>
        <v>48.205674913162078</v>
      </c>
      <c r="J69" s="26">
        <f t="shared" si="9"/>
        <v>66155.733848247124</v>
      </c>
      <c r="K69" s="64"/>
      <c r="L69" s="155">
        <f t="shared" si="10"/>
        <v>58.205674913162078</v>
      </c>
      <c r="M69" s="26">
        <f t="shared" si="11"/>
        <v>661557.33848247188</v>
      </c>
      <c r="N69" s="26"/>
      <c r="O69" s="26">
        <f t="shared" si="16"/>
        <v>48.037564258669448</v>
      </c>
      <c r="P69" s="26">
        <f t="shared" si="12"/>
        <v>63643.847416737502</v>
      </c>
      <c r="Q69" s="26"/>
      <c r="R69" s="26">
        <f t="shared" si="13"/>
        <v>58.037564258669448</v>
      </c>
      <c r="S69" s="64">
        <f t="shared" si="14"/>
        <v>636438.47416737571</v>
      </c>
    </row>
    <row r="70" spans="1:19" x14ac:dyDescent="0.25">
      <c r="A70" s="201"/>
      <c r="B70" s="59">
        <v>0.16666666666666699</v>
      </c>
      <c r="C70" s="1">
        <f t="shared" si="15"/>
        <v>34</v>
      </c>
      <c r="D70" s="26">
        <f t="shared" si="5"/>
        <v>2511.8864315095811</v>
      </c>
      <c r="E70" s="26"/>
      <c r="F70" s="26">
        <f t="shared" si="6"/>
        <v>44</v>
      </c>
      <c r="G70" s="26">
        <f t="shared" si="7"/>
        <v>25118.86431509586</v>
      </c>
      <c r="H70" s="153"/>
      <c r="I70" s="154">
        <f t="shared" si="8"/>
        <v>48.205674913162078</v>
      </c>
      <c r="J70" s="26">
        <f t="shared" si="9"/>
        <v>66155.733848247124</v>
      </c>
      <c r="K70" s="64"/>
      <c r="L70" s="155">
        <f t="shared" si="10"/>
        <v>58.205674913162078</v>
      </c>
      <c r="M70" s="26">
        <f t="shared" si="11"/>
        <v>661557.33848247188</v>
      </c>
      <c r="N70" s="26"/>
      <c r="O70" s="26">
        <f t="shared" si="16"/>
        <v>48.037564258669448</v>
      </c>
      <c r="P70" s="26">
        <f t="shared" si="12"/>
        <v>63643.847416737502</v>
      </c>
      <c r="Q70" s="26"/>
      <c r="R70" s="26">
        <f t="shared" si="13"/>
        <v>58.037564258669448</v>
      </c>
      <c r="S70" s="64">
        <f t="shared" si="14"/>
        <v>636438.47416737571</v>
      </c>
    </row>
    <row r="71" spans="1:19" x14ac:dyDescent="0.25">
      <c r="A71" s="201"/>
      <c r="B71" s="59">
        <v>0.20833333333333301</v>
      </c>
      <c r="C71" s="1">
        <f t="shared" si="15"/>
        <v>34</v>
      </c>
      <c r="D71" s="26">
        <f t="shared" si="5"/>
        <v>2511.8864315095811</v>
      </c>
      <c r="E71" s="26"/>
      <c r="F71" s="26">
        <f t="shared" si="6"/>
        <v>44</v>
      </c>
      <c r="G71" s="26">
        <f t="shared" si="7"/>
        <v>25118.86431509586</v>
      </c>
      <c r="H71" s="153"/>
      <c r="I71" s="154">
        <f t="shared" si="8"/>
        <v>48.205674913162078</v>
      </c>
      <c r="J71" s="26">
        <f t="shared" si="9"/>
        <v>66155.733848247124</v>
      </c>
      <c r="K71" s="64"/>
      <c r="L71" s="155">
        <f t="shared" si="10"/>
        <v>58.205674913162078</v>
      </c>
      <c r="M71" s="26">
        <f t="shared" si="11"/>
        <v>661557.33848247188</v>
      </c>
      <c r="N71" s="26"/>
      <c r="O71" s="26">
        <f t="shared" si="16"/>
        <v>48.037564258669448</v>
      </c>
      <c r="P71" s="26">
        <f t="shared" si="12"/>
        <v>63643.847416737502</v>
      </c>
      <c r="Q71" s="26"/>
      <c r="R71" s="26">
        <f t="shared" si="13"/>
        <v>58.037564258669448</v>
      </c>
      <c r="S71" s="64">
        <f t="shared" si="14"/>
        <v>636438.47416737571</v>
      </c>
    </row>
    <row r="72" spans="1:19" x14ac:dyDescent="0.25">
      <c r="A72" s="201"/>
      <c r="B72" s="59">
        <v>0.25</v>
      </c>
      <c r="C72" s="1">
        <f t="shared" si="15"/>
        <v>34</v>
      </c>
      <c r="D72" s="26">
        <f t="shared" si="5"/>
        <v>2511.8864315095811</v>
      </c>
      <c r="E72" s="26"/>
      <c r="F72" s="26">
        <f t="shared" si="6"/>
        <v>44</v>
      </c>
      <c r="G72" s="26">
        <f t="shared" si="7"/>
        <v>25118.86431509586</v>
      </c>
      <c r="H72" s="153"/>
      <c r="I72" s="154">
        <f>10*LOG10(10^(C72/10)+10^((10*LOG10(SUM($U$12:$U$49)))/10))</f>
        <v>48.205674913162078</v>
      </c>
      <c r="J72" s="26">
        <f t="shared" si="9"/>
        <v>66155.733848247124</v>
      </c>
      <c r="K72" s="64"/>
      <c r="L72" s="155">
        <f t="shared" si="10"/>
        <v>58.205674913162078</v>
      </c>
      <c r="M72" s="26">
        <f t="shared" si="11"/>
        <v>661557.33848247188</v>
      </c>
      <c r="N72" s="26"/>
      <c r="O72" s="26">
        <f t="shared" si="16"/>
        <v>48.037564258669448</v>
      </c>
      <c r="P72" s="26">
        <f t="shared" si="12"/>
        <v>63643.847416737502</v>
      </c>
      <c r="Q72" s="26"/>
      <c r="R72" s="26">
        <f t="shared" si="13"/>
        <v>58.037564258669448</v>
      </c>
      <c r="S72" s="64">
        <f t="shared" si="14"/>
        <v>636438.47416737571</v>
      </c>
    </row>
    <row r="73" spans="1:19" x14ac:dyDescent="0.25">
      <c r="A73" s="201"/>
      <c r="B73" s="59">
        <v>0.29166666666666702</v>
      </c>
      <c r="C73" s="1">
        <f>B64</f>
        <v>40</v>
      </c>
      <c r="D73" s="26">
        <f t="shared" si="5"/>
        <v>10000</v>
      </c>
      <c r="E73" s="26"/>
      <c r="F73" s="26">
        <f>C73</f>
        <v>40</v>
      </c>
      <c r="G73" s="26">
        <f t="shared" si="7"/>
        <v>10000</v>
      </c>
      <c r="H73" s="153"/>
      <c r="I73" s="154">
        <f>10*LOG10(10^(C73/10)+10^($H$51/10))</f>
        <v>48.696592078059162</v>
      </c>
      <c r="J73" s="26">
        <f t="shared" si="9"/>
        <v>74072.876108591357</v>
      </c>
      <c r="K73" s="64"/>
      <c r="L73" s="155">
        <f>I73</f>
        <v>48.696592078059162</v>
      </c>
      <c r="M73" s="26">
        <f t="shared" si="11"/>
        <v>74072.876108591357</v>
      </c>
      <c r="N73" s="26"/>
      <c r="O73" s="26">
        <f>H51</f>
        <v>48.066742190762326</v>
      </c>
      <c r="P73" s="26">
        <f t="shared" si="12"/>
        <v>64072.876108591248</v>
      </c>
      <c r="Q73" s="26"/>
      <c r="R73" s="26">
        <f>O73</f>
        <v>48.066742190762326</v>
      </c>
      <c r="S73" s="64">
        <f t="shared" si="14"/>
        <v>64072.876108591248</v>
      </c>
    </row>
    <row r="74" spans="1:19" x14ac:dyDescent="0.25">
      <c r="A74" s="201"/>
      <c r="B74" s="59">
        <v>0.33333333333333298</v>
      </c>
      <c r="C74" s="1">
        <f>C73</f>
        <v>40</v>
      </c>
      <c r="D74" s="26">
        <f t="shared" si="5"/>
        <v>10000</v>
      </c>
      <c r="E74" s="26"/>
      <c r="F74" s="26">
        <f t="shared" ref="F74:F87" si="17">C74</f>
        <v>40</v>
      </c>
      <c r="G74" s="26">
        <f t="shared" si="7"/>
        <v>10000</v>
      </c>
      <c r="H74" s="153"/>
      <c r="I74" s="154">
        <f t="shared" ref="I74:I87" si="18">10*LOG10(10^(C74/10)+10^($H$51/10))</f>
        <v>48.696592078059162</v>
      </c>
      <c r="J74" s="26">
        <f t="shared" si="9"/>
        <v>74072.876108591357</v>
      </c>
      <c r="K74" s="64"/>
      <c r="L74" s="155">
        <f t="shared" ref="L74:L87" si="19">I74</f>
        <v>48.696592078059162</v>
      </c>
      <c r="M74" s="26">
        <f t="shared" si="11"/>
        <v>74072.876108591357</v>
      </c>
      <c r="N74" s="26"/>
      <c r="O74" s="26">
        <f t="shared" si="16"/>
        <v>48.066742190762326</v>
      </c>
      <c r="P74" s="26">
        <f t="shared" si="12"/>
        <v>64072.876108591248</v>
      </c>
      <c r="Q74" s="26"/>
      <c r="R74" s="26">
        <f t="shared" ref="R74:R87" si="20">O74</f>
        <v>48.066742190762326</v>
      </c>
      <c r="S74" s="64">
        <f t="shared" si="14"/>
        <v>64072.876108591248</v>
      </c>
    </row>
    <row r="75" spans="1:19" x14ac:dyDescent="0.25">
      <c r="A75" s="201"/>
      <c r="B75" s="59">
        <v>0.375</v>
      </c>
      <c r="C75" s="1">
        <f t="shared" ref="C75:C87" si="21">C74</f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48.696592078059162</v>
      </c>
      <c r="J75" s="26">
        <f t="shared" si="9"/>
        <v>74072.876108591357</v>
      </c>
      <c r="K75" s="64"/>
      <c r="L75" s="155">
        <f t="shared" si="19"/>
        <v>48.696592078059162</v>
      </c>
      <c r="M75" s="26">
        <f t="shared" si="11"/>
        <v>74072.876108591357</v>
      </c>
      <c r="N75" s="26"/>
      <c r="O75" s="26">
        <f t="shared" si="16"/>
        <v>48.066742190762326</v>
      </c>
      <c r="P75" s="26">
        <f t="shared" si="12"/>
        <v>64072.876108591248</v>
      </c>
      <c r="Q75" s="26"/>
      <c r="R75" s="26">
        <f t="shared" si="20"/>
        <v>48.066742190762326</v>
      </c>
      <c r="S75" s="64">
        <f t="shared" si="14"/>
        <v>64072.876108591248</v>
      </c>
    </row>
    <row r="76" spans="1:19" x14ac:dyDescent="0.25">
      <c r="A76" s="201"/>
      <c r="B76" s="59">
        <v>0.41666666666666702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48.696592078059162</v>
      </c>
      <c r="J76" s="26">
        <f t="shared" si="9"/>
        <v>74072.876108591357</v>
      </c>
      <c r="K76" s="64"/>
      <c r="L76" s="155">
        <f t="shared" si="19"/>
        <v>48.696592078059162</v>
      </c>
      <c r="M76" s="26">
        <f t="shared" si="11"/>
        <v>74072.876108591357</v>
      </c>
      <c r="N76" s="26"/>
      <c r="O76" s="26">
        <f t="shared" si="16"/>
        <v>48.066742190762326</v>
      </c>
      <c r="P76" s="26">
        <f t="shared" si="12"/>
        <v>64072.876108591248</v>
      </c>
      <c r="Q76" s="26"/>
      <c r="R76" s="26">
        <f t="shared" si="20"/>
        <v>48.066742190762326</v>
      </c>
      <c r="S76" s="64">
        <f t="shared" si="14"/>
        <v>64072.876108591248</v>
      </c>
    </row>
    <row r="77" spans="1:19" x14ac:dyDescent="0.25">
      <c r="A77" s="201"/>
      <c r="B77" s="59">
        <v>0.45833333333333298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48.696592078059162</v>
      </c>
      <c r="J77" s="26">
        <f t="shared" si="9"/>
        <v>74072.876108591357</v>
      </c>
      <c r="K77" s="64"/>
      <c r="L77" s="155">
        <f t="shared" si="19"/>
        <v>48.696592078059162</v>
      </c>
      <c r="M77" s="26">
        <f t="shared" si="11"/>
        <v>74072.876108591357</v>
      </c>
      <c r="N77" s="26"/>
      <c r="O77" s="26">
        <f t="shared" si="16"/>
        <v>48.066742190762326</v>
      </c>
      <c r="P77" s="26">
        <f t="shared" si="12"/>
        <v>64072.876108591248</v>
      </c>
      <c r="Q77" s="26"/>
      <c r="R77" s="26">
        <f t="shared" si="20"/>
        <v>48.066742190762326</v>
      </c>
      <c r="S77" s="64">
        <f t="shared" si="14"/>
        <v>64072.876108591248</v>
      </c>
    </row>
    <row r="78" spans="1:19" x14ac:dyDescent="0.25">
      <c r="A78" s="201"/>
      <c r="B78" s="59">
        <v>0.5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48.696592078059162</v>
      </c>
      <c r="J78" s="26">
        <f t="shared" si="9"/>
        <v>74072.876108591357</v>
      </c>
      <c r="K78" s="64"/>
      <c r="L78" s="155">
        <f t="shared" si="19"/>
        <v>48.696592078059162</v>
      </c>
      <c r="M78" s="26">
        <f t="shared" si="11"/>
        <v>74072.876108591357</v>
      </c>
      <c r="N78" s="26"/>
      <c r="O78" s="26">
        <f t="shared" si="16"/>
        <v>48.066742190762326</v>
      </c>
      <c r="P78" s="26">
        <f t="shared" si="12"/>
        <v>64072.876108591248</v>
      </c>
      <c r="Q78" s="26"/>
      <c r="R78" s="26">
        <f t="shared" si="20"/>
        <v>48.066742190762326</v>
      </c>
      <c r="S78" s="64">
        <f t="shared" si="14"/>
        <v>64072.876108591248</v>
      </c>
    </row>
    <row r="79" spans="1:19" x14ac:dyDescent="0.25">
      <c r="A79" s="201"/>
      <c r="B79" s="59">
        <v>0.54166666666666696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48.696592078059162</v>
      </c>
      <c r="J79" s="26">
        <f t="shared" si="9"/>
        <v>74072.876108591357</v>
      </c>
      <c r="K79" s="64"/>
      <c r="L79" s="155">
        <f t="shared" si="19"/>
        <v>48.696592078059162</v>
      </c>
      <c r="M79" s="26">
        <f t="shared" si="11"/>
        <v>74072.876108591357</v>
      </c>
      <c r="N79" s="26"/>
      <c r="O79" s="26">
        <f t="shared" si="16"/>
        <v>48.066742190762326</v>
      </c>
      <c r="P79" s="26">
        <f t="shared" si="12"/>
        <v>64072.876108591248</v>
      </c>
      <c r="Q79" s="26"/>
      <c r="R79" s="26">
        <f t="shared" si="20"/>
        <v>48.066742190762326</v>
      </c>
      <c r="S79" s="64">
        <f t="shared" si="14"/>
        <v>64072.876108591248</v>
      </c>
    </row>
    <row r="80" spans="1:19" x14ac:dyDescent="0.25">
      <c r="A80" s="201"/>
      <c r="B80" s="59">
        <v>0.58333333333333304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48.696592078059162</v>
      </c>
      <c r="J80" s="26">
        <f t="shared" si="9"/>
        <v>74072.876108591357</v>
      </c>
      <c r="K80" s="64"/>
      <c r="L80" s="155">
        <f t="shared" si="19"/>
        <v>48.696592078059162</v>
      </c>
      <c r="M80" s="26">
        <f t="shared" si="11"/>
        <v>74072.876108591357</v>
      </c>
      <c r="N80" s="26"/>
      <c r="O80" s="26">
        <f t="shared" si="16"/>
        <v>48.066742190762326</v>
      </c>
      <c r="P80" s="26">
        <f t="shared" si="12"/>
        <v>64072.876108591248</v>
      </c>
      <c r="Q80" s="26"/>
      <c r="R80" s="26">
        <f t="shared" si="20"/>
        <v>48.066742190762326</v>
      </c>
      <c r="S80" s="64">
        <f t="shared" si="14"/>
        <v>64072.876108591248</v>
      </c>
    </row>
    <row r="81" spans="1:20" x14ac:dyDescent="0.25">
      <c r="A81" s="201"/>
      <c r="B81" s="59">
        <v>0.625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48.696592078059162</v>
      </c>
      <c r="J81" s="26">
        <f t="shared" si="9"/>
        <v>74072.876108591357</v>
      </c>
      <c r="K81" s="64"/>
      <c r="L81" s="155">
        <f t="shared" si="19"/>
        <v>48.696592078059162</v>
      </c>
      <c r="M81" s="26">
        <f t="shared" si="11"/>
        <v>74072.876108591357</v>
      </c>
      <c r="N81" s="26"/>
      <c r="O81" s="26">
        <f t="shared" si="16"/>
        <v>48.066742190762326</v>
      </c>
      <c r="P81" s="26">
        <f t="shared" si="12"/>
        <v>64072.876108591248</v>
      </c>
      <c r="Q81" s="26"/>
      <c r="R81" s="26">
        <f t="shared" si="20"/>
        <v>48.066742190762326</v>
      </c>
      <c r="S81" s="64">
        <f t="shared" si="14"/>
        <v>64072.876108591248</v>
      </c>
    </row>
    <row r="82" spans="1:20" x14ac:dyDescent="0.25">
      <c r="A82" s="201"/>
      <c r="B82" s="59">
        <v>0.66666666666666696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48.696592078059162</v>
      </c>
      <c r="J82" s="26">
        <f t="shared" si="9"/>
        <v>74072.876108591357</v>
      </c>
      <c r="K82" s="64"/>
      <c r="L82" s="155">
        <f t="shared" si="19"/>
        <v>48.696592078059162</v>
      </c>
      <c r="M82" s="26">
        <f t="shared" si="11"/>
        <v>74072.876108591357</v>
      </c>
      <c r="N82" s="26"/>
      <c r="O82" s="26">
        <f t="shared" si="16"/>
        <v>48.066742190762326</v>
      </c>
      <c r="P82" s="26">
        <f t="shared" si="12"/>
        <v>64072.876108591248</v>
      </c>
      <c r="Q82" s="26"/>
      <c r="R82" s="26">
        <f t="shared" si="20"/>
        <v>48.066742190762326</v>
      </c>
      <c r="S82" s="64">
        <f t="shared" si="14"/>
        <v>64072.876108591248</v>
      </c>
    </row>
    <row r="83" spans="1:20" x14ac:dyDescent="0.25">
      <c r="A83" s="201"/>
      <c r="B83" s="59">
        <v>0.70833333333333304</v>
      </c>
      <c r="C83" s="1">
        <f t="shared" si="21"/>
        <v>40</v>
      </c>
      <c r="D83" s="26">
        <f t="shared" si="5"/>
        <v>10000</v>
      </c>
      <c r="E83" s="26"/>
      <c r="F83" s="26">
        <f t="shared" si="17"/>
        <v>40</v>
      </c>
      <c r="G83" s="26">
        <f t="shared" si="7"/>
        <v>10000</v>
      </c>
      <c r="H83" s="153"/>
      <c r="I83" s="154">
        <f t="shared" si="18"/>
        <v>48.696592078059162</v>
      </c>
      <c r="J83" s="26">
        <f t="shared" si="9"/>
        <v>74072.876108591357</v>
      </c>
      <c r="K83" s="64"/>
      <c r="L83" s="155">
        <f t="shared" si="19"/>
        <v>48.696592078059162</v>
      </c>
      <c r="M83" s="26">
        <f t="shared" si="11"/>
        <v>74072.876108591357</v>
      </c>
      <c r="N83" s="26"/>
      <c r="O83" s="26">
        <f t="shared" si="16"/>
        <v>48.066742190762326</v>
      </c>
      <c r="P83" s="26">
        <f t="shared" si="12"/>
        <v>64072.876108591248</v>
      </c>
      <c r="Q83" s="26"/>
      <c r="R83" s="26">
        <f t="shared" si="20"/>
        <v>48.066742190762326</v>
      </c>
      <c r="S83" s="64">
        <f t="shared" si="14"/>
        <v>64072.876108591248</v>
      </c>
    </row>
    <row r="84" spans="1:20" x14ac:dyDescent="0.25">
      <c r="A84" s="201"/>
      <c r="B84" s="59">
        <v>0.75</v>
      </c>
      <c r="C84" s="1">
        <f t="shared" si="21"/>
        <v>40</v>
      </c>
      <c r="D84" s="26">
        <f t="shared" si="5"/>
        <v>10000</v>
      </c>
      <c r="E84" s="26"/>
      <c r="F84" s="26">
        <f t="shared" si="17"/>
        <v>40</v>
      </c>
      <c r="G84" s="26">
        <f t="shared" si="7"/>
        <v>10000</v>
      </c>
      <c r="H84" s="153"/>
      <c r="I84" s="154">
        <f t="shared" si="18"/>
        <v>48.696592078059162</v>
      </c>
      <c r="J84" s="26">
        <f t="shared" si="9"/>
        <v>74072.876108591357</v>
      </c>
      <c r="K84" s="64"/>
      <c r="L84" s="155">
        <f t="shared" si="19"/>
        <v>48.696592078059162</v>
      </c>
      <c r="M84" s="26">
        <f t="shared" si="11"/>
        <v>74072.876108591357</v>
      </c>
      <c r="N84" s="26"/>
      <c r="O84" s="26">
        <f t="shared" si="16"/>
        <v>48.066742190762326</v>
      </c>
      <c r="P84" s="26">
        <f t="shared" si="12"/>
        <v>64072.876108591248</v>
      </c>
      <c r="Q84" s="26"/>
      <c r="R84" s="26">
        <f t="shared" si="20"/>
        <v>48.066742190762326</v>
      </c>
      <c r="S84" s="64">
        <f t="shared" si="14"/>
        <v>64072.876108591248</v>
      </c>
    </row>
    <row r="85" spans="1:20" x14ac:dyDescent="0.25">
      <c r="A85" s="201"/>
      <c r="B85" s="59">
        <v>0.79166666666666696</v>
      </c>
      <c r="C85" s="1">
        <f t="shared" si="21"/>
        <v>40</v>
      </c>
      <c r="D85" s="26">
        <f t="shared" si="5"/>
        <v>10000</v>
      </c>
      <c r="E85" s="26"/>
      <c r="F85" s="26">
        <f t="shared" si="17"/>
        <v>40</v>
      </c>
      <c r="G85" s="26">
        <f t="shared" si="7"/>
        <v>10000</v>
      </c>
      <c r="H85" s="153"/>
      <c r="I85" s="154">
        <f t="shared" si="18"/>
        <v>48.696592078059162</v>
      </c>
      <c r="J85" s="26">
        <f t="shared" si="9"/>
        <v>74072.876108591357</v>
      </c>
      <c r="K85" s="64"/>
      <c r="L85" s="155">
        <f t="shared" si="19"/>
        <v>48.696592078059162</v>
      </c>
      <c r="M85" s="26">
        <f t="shared" si="11"/>
        <v>74072.876108591357</v>
      </c>
      <c r="N85" s="26"/>
      <c r="O85" s="26">
        <f t="shared" si="16"/>
        <v>48.066742190762326</v>
      </c>
      <c r="P85" s="26">
        <f t="shared" si="12"/>
        <v>64072.876108591248</v>
      </c>
      <c r="Q85" s="26"/>
      <c r="R85" s="26">
        <f t="shared" si="20"/>
        <v>48.066742190762326</v>
      </c>
      <c r="S85" s="64">
        <f t="shared" si="14"/>
        <v>64072.876108591248</v>
      </c>
    </row>
    <row r="86" spans="1:20" x14ac:dyDescent="0.25">
      <c r="A86" s="201"/>
      <c r="B86" s="59">
        <v>0.83333333333333304</v>
      </c>
      <c r="C86" s="1">
        <f t="shared" si="21"/>
        <v>40</v>
      </c>
      <c r="D86" s="26">
        <f t="shared" si="5"/>
        <v>10000</v>
      </c>
      <c r="E86" s="26"/>
      <c r="F86" s="26">
        <f t="shared" si="17"/>
        <v>40</v>
      </c>
      <c r="G86" s="26">
        <f t="shared" si="7"/>
        <v>10000</v>
      </c>
      <c r="H86" s="153"/>
      <c r="I86" s="154">
        <f t="shared" si="18"/>
        <v>48.696592078059162</v>
      </c>
      <c r="J86" s="26">
        <f t="shared" si="9"/>
        <v>74072.876108591357</v>
      </c>
      <c r="K86" s="64"/>
      <c r="L86" s="155">
        <f t="shared" si="19"/>
        <v>48.696592078059162</v>
      </c>
      <c r="M86" s="26">
        <f t="shared" si="11"/>
        <v>74072.876108591357</v>
      </c>
      <c r="N86" s="26"/>
      <c r="O86" s="26">
        <f t="shared" si="16"/>
        <v>48.066742190762326</v>
      </c>
      <c r="P86" s="26">
        <f t="shared" si="12"/>
        <v>64072.876108591248</v>
      </c>
      <c r="Q86" s="26"/>
      <c r="R86" s="26">
        <f t="shared" si="20"/>
        <v>48.066742190762326</v>
      </c>
      <c r="S86" s="64">
        <f t="shared" si="14"/>
        <v>64072.876108591248</v>
      </c>
    </row>
    <row r="87" spans="1:20" x14ac:dyDescent="0.25">
      <c r="A87" s="201"/>
      <c r="B87" s="59">
        <v>0.875</v>
      </c>
      <c r="C87" s="1">
        <f t="shared" si="21"/>
        <v>40</v>
      </c>
      <c r="D87" s="26">
        <f t="shared" si="5"/>
        <v>10000</v>
      </c>
      <c r="E87" s="26"/>
      <c r="F87" s="26">
        <f t="shared" si="17"/>
        <v>40</v>
      </c>
      <c r="G87" s="26">
        <f t="shared" si="7"/>
        <v>10000</v>
      </c>
      <c r="H87" s="153"/>
      <c r="I87" s="154">
        <f t="shared" si="18"/>
        <v>48.696592078059162</v>
      </c>
      <c r="J87" s="26">
        <f t="shared" si="9"/>
        <v>74072.876108591357</v>
      </c>
      <c r="K87" s="64"/>
      <c r="L87" s="155">
        <f t="shared" si="19"/>
        <v>48.696592078059162</v>
      </c>
      <c r="M87" s="26">
        <f t="shared" si="11"/>
        <v>74072.876108591357</v>
      </c>
      <c r="N87" s="26"/>
      <c r="O87" s="26">
        <f t="shared" si="16"/>
        <v>48.066742190762326</v>
      </c>
      <c r="P87" s="26">
        <f t="shared" si="12"/>
        <v>64072.876108591248</v>
      </c>
      <c r="Q87" s="26"/>
      <c r="R87" s="26">
        <f t="shared" si="20"/>
        <v>48.066742190762326</v>
      </c>
      <c r="S87" s="64">
        <f t="shared" si="14"/>
        <v>64072.876108591248</v>
      </c>
    </row>
    <row r="88" spans="1:20" x14ac:dyDescent="0.25">
      <c r="A88" s="201"/>
      <c r="B88" s="59">
        <v>0.91666666666666696</v>
      </c>
      <c r="C88" s="1">
        <f>C66</f>
        <v>34</v>
      </c>
      <c r="D88" s="26">
        <f t="shared" si="5"/>
        <v>2511.8864315095811</v>
      </c>
      <c r="E88" s="26"/>
      <c r="F88" s="26">
        <f>C88+10</f>
        <v>44</v>
      </c>
      <c r="G88" s="26">
        <f t="shared" si="7"/>
        <v>25118.86431509586</v>
      </c>
      <c r="H88" s="153"/>
      <c r="I88" s="154">
        <f>10*LOG10(10^(C88/10)+10^((10*LOG10(SUM($U$12:$U$49)))/10))</f>
        <v>48.205674913162078</v>
      </c>
      <c r="J88" s="26">
        <f t="shared" si="9"/>
        <v>66155.733848247124</v>
      </c>
      <c r="K88" s="64"/>
      <c r="L88" s="155">
        <f>I88+10</f>
        <v>58.205674913162078</v>
      </c>
      <c r="M88" s="26">
        <f t="shared" si="11"/>
        <v>661557.33848247188</v>
      </c>
      <c r="N88" s="26"/>
      <c r="O88" s="26">
        <f>D56</f>
        <v>48.037564258669448</v>
      </c>
      <c r="P88" s="26">
        <f t="shared" si="12"/>
        <v>63643.847416737502</v>
      </c>
      <c r="Q88" s="26"/>
      <c r="R88" s="26">
        <f>O88+10</f>
        <v>58.037564258669448</v>
      </c>
      <c r="S88" s="64">
        <f t="shared" si="14"/>
        <v>636438.47416737571</v>
      </c>
    </row>
    <row r="89" spans="1:20" ht="15.75" thickBot="1" x14ac:dyDescent="0.3">
      <c r="A89" s="201"/>
      <c r="B89" s="61">
        <v>0.95833333333333304</v>
      </c>
      <c r="C89" s="4">
        <f>C88</f>
        <v>34</v>
      </c>
      <c r="D89" s="65">
        <f t="shared" si="5"/>
        <v>2511.8864315095811</v>
      </c>
      <c r="E89" s="65"/>
      <c r="F89" s="65">
        <f>C89+10</f>
        <v>44</v>
      </c>
      <c r="G89" s="65">
        <f t="shared" si="7"/>
        <v>25118.86431509586</v>
      </c>
      <c r="H89" s="156"/>
      <c r="I89" s="157">
        <f>10*LOG10(10^(C89/10)+10^((10*LOG10(SUM($U$12:$U$49)))/10))</f>
        <v>48.205674913162078</v>
      </c>
      <c r="J89" s="65">
        <f t="shared" si="9"/>
        <v>66155.733848247124</v>
      </c>
      <c r="K89" s="66"/>
      <c r="L89" s="158">
        <f>I89+10</f>
        <v>58.205674913162078</v>
      </c>
      <c r="M89" s="65">
        <f t="shared" si="11"/>
        <v>661557.33848247188</v>
      </c>
      <c r="N89" s="65"/>
      <c r="O89" s="65">
        <f t="shared" si="16"/>
        <v>48.037564258669448</v>
      </c>
      <c r="P89" s="65">
        <f t="shared" si="12"/>
        <v>63643.847416737502</v>
      </c>
      <c r="Q89" s="65"/>
      <c r="R89" s="65">
        <f>O89+10</f>
        <v>58.037564258669448</v>
      </c>
      <c r="S89" s="66">
        <f t="shared" si="14"/>
        <v>636438.47416737571</v>
      </c>
    </row>
    <row r="90" spans="1:20" ht="15.75" thickBot="1" x14ac:dyDescent="0.3">
      <c r="A90" s="202"/>
      <c r="B90" s="60"/>
      <c r="C90" s="67" t="s">
        <v>135</v>
      </c>
      <c r="D90" s="67">
        <f>10*LOG10(SUM(D66:D89)/24)</f>
        <v>38.568471069971373</v>
      </c>
      <c r="E90" s="67"/>
      <c r="F90" s="67" t="s">
        <v>134</v>
      </c>
      <c r="G90" s="67">
        <f>10*LOG10(SUM(G66:G89)/24)</f>
        <v>41.950571929812824</v>
      </c>
      <c r="H90" s="67"/>
      <c r="I90" s="67" t="s">
        <v>135</v>
      </c>
      <c r="J90" s="67">
        <f>10*LOG10(SUM(J66:J89)/24)</f>
        <v>48.518937138550235</v>
      </c>
      <c r="K90" s="67"/>
      <c r="L90" s="67" t="s">
        <v>134</v>
      </c>
      <c r="M90" s="67">
        <f>10*LOG10(SUM(M66:M89)/24)</f>
        <v>54.689076363437309</v>
      </c>
      <c r="N90" s="67"/>
      <c r="O90" s="67" t="s">
        <v>135</v>
      </c>
      <c r="P90" s="67">
        <f>10*LOG10(SUM(P66:P89)/24)</f>
        <v>48.055823425711111</v>
      </c>
      <c r="Q90" s="67"/>
      <c r="R90" s="67" t="s">
        <v>134</v>
      </c>
      <c r="S90" s="68">
        <f>10*LOG10(SUM(S66:S89)/24)</f>
        <v>54.45152512937328</v>
      </c>
    </row>
    <row r="91" spans="1:20" ht="14.45" customHeight="1" thickBot="1" x14ac:dyDescent="0.3">
      <c r="A91" s="83"/>
      <c r="B91" s="84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  <row r="92" spans="1:20" x14ac:dyDescent="0.25">
      <c r="B92" s="163" t="s">
        <v>108</v>
      </c>
      <c r="C92" s="165" t="s">
        <v>183</v>
      </c>
      <c r="D92" s="166"/>
      <c r="E92" s="167" t="s">
        <v>139</v>
      </c>
      <c r="F92" s="161"/>
      <c r="G92" s="161"/>
      <c r="H92" s="162"/>
      <c r="I92" s="167" t="s">
        <v>140</v>
      </c>
      <c r="J92" s="161"/>
      <c r="K92" s="161"/>
      <c r="L92" s="162"/>
      <c r="M92" s="167" t="s">
        <v>141</v>
      </c>
      <c r="N92" s="161"/>
      <c r="O92" s="161"/>
      <c r="P92" s="162"/>
      <c r="Q92" s="167" t="s">
        <v>145</v>
      </c>
      <c r="R92" s="161"/>
      <c r="S92" s="161"/>
      <c r="T92" s="162"/>
    </row>
    <row r="93" spans="1:20" ht="15.75" thickBot="1" x14ac:dyDescent="0.3">
      <c r="B93" s="188"/>
      <c r="C93" s="5" t="s">
        <v>3</v>
      </c>
      <c r="D93" s="6" t="s">
        <v>4</v>
      </c>
      <c r="E93" s="88" t="s">
        <v>143</v>
      </c>
      <c r="F93" s="69" t="s">
        <v>144</v>
      </c>
      <c r="G93" s="69" t="s">
        <v>137</v>
      </c>
      <c r="H93" s="70" t="s">
        <v>134</v>
      </c>
      <c r="I93" s="88" t="s">
        <v>143</v>
      </c>
      <c r="J93" s="69" t="s">
        <v>144</v>
      </c>
      <c r="K93" s="69" t="s">
        <v>137</v>
      </c>
      <c r="L93" s="70" t="s">
        <v>134</v>
      </c>
      <c r="M93" s="88" t="s">
        <v>143</v>
      </c>
      <c r="N93" s="69" t="s">
        <v>144</v>
      </c>
      <c r="O93" s="69" t="s">
        <v>137</v>
      </c>
      <c r="P93" s="70" t="s">
        <v>134</v>
      </c>
      <c r="Q93" s="88" t="s">
        <v>143</v>
      </c>
      <c r="R93" s="69" t="s">
        <v>144</v>
      </c>
      <c r="S93" s="69" t="s">
        <v>137</v>
      </c>
      <c r="T93" s="70" t="s">
        <v>134</v>
      </c>
    </row>
    <row r="94" spans="1:20" ht="15.75" thickBot="1" x14ac:dyDescent="0.3">
      <c r="B94" s="21" t="str">
        <f>A7</f>
        <v>NSA 21</v>
      </c>
      <c r="C94" s="22">
        <f>C7</f>
        <v>255872.89</v>
      </c>
      <c r="D94" s="23">
        <f>D7</f>
        <v>4258433.18</v>
      </c>
      <c r="E94" s="89">
        <f>C55</f>
        <v>40</v>
      </c>
      <c r="F94" s="86">
        <f>D55</f>
        <v>34</v>
      </c>
      <c r="G94" s="86">
        <f>E55</f>
        <v>38.568471069971373</v>
      </c>
      <c r="H94" s="87">
        <f>F55</f>
        <v>41.950571929812824</v>
      </c>
      <c r="I94" s="89">
        <f>C56</f>
        <v>48.066742190762326</v>
      </c>
      <c r="J94" s="86">
        <f>D56</f>
        <v>48.037564258669448</v>
      </c>
      <c r="K94" s="86">
        <f>E56</f>
        <v>48.055823425711111</v>
      </c>
      <c r="L94" s="87">
        <f>F56</f>
        <v>54.45152512937328</v>
      </c>
      <c r="M94" s="89">
        <f>C57</f>
        <v>48.696592078059162</v>
      </c>
      <c r="N94" s="86">
        <f>D57</f>
        <v>48.205674913162078</v>
      </c>
      <c r="O94" s="86">
        <f>E57</f>
        <v>48.518937138550235</v>
      </c>
      <c r="P94" s="87">
        <f>F57</f>
        <v>54.689076363437309</v>
      </c>
      <c r="Q94" s="89">
        <f>C58</f>
        <v>8.6965920780591617</v>
      </c>
      <c r="R94" s="86">
        <f>D58</f>
        <v>14.205674913162078</v>
      </c>
      <c r="S94" s="86">
        <f>E58</f>
        <v>9.9504660685788622</v>
      </c>
      <c r="T94" s="87">
        <f>F58</f>
        <v>12.738504433624485</v>
      </c>
    </row>
    <row r="97" spans="2:16" ht="15.75" thickBot="1" x14ac:dyDescent="0.3"/>
    <row r="98" spans="2:16" x14ac:dyDescent="0.25">
      <c r="B98" s="167" t="s">
        <v>187</v>
      </c>
      <c r="C98" s="176" t="s">
        <v>188</v>
      </c>
      <c r="D98" s="177"/>
      <c r="E98" s="178" t="s">
        <v>122</v>
      </c>
      <c r="F98" s="180" t="s">
        <v>124</v>
      </c>
      <c r="G98" s="180" t="s">
        <v>123</v>
      </c>
      <c r="H98" s="180" t="s">
        <v>120</v>
      </c>
      <c r="I98" s="180" t="s">
        <v>121</v>
      </c>
      <c r="J98" s="180" t="s">
        <v>125</v>
      </c>
      <c r="K98" s="182" t="s">
        <v>191</v>
      </c>
      <c r="L98" s="182" t="str">
        <f>CONCATENATE("Sound Level @ ",A7, " (dBA)")</f>
        <v>Sound Level @ NSA 21 (dBA)</v>
      </c>
    </row>
    <row r="99" spans="2:16" ht="15.75" thickBot="1" x14ac:dyDescent="0.3">
      <c r="B99" s="175"/>
      <c r="C99" s="91" t="s">
        <v>3</v>
      </c>
      <c r="D99" s="92" t="s">
        <v>4</v>
      </c>
      <c r="E99" s="179"/>
      <c r="F99" s="181"/>
      <c r="G99" s="181"/>
      <c r="H99" s="181"/>
      <c r="I99" s="181"/>
      <c r="J99" s="181"/>
      <c r="K99" s="183" t="s">
        <v>190</v>
      </c>
      <c r="L99" s="183"/>
    </row>
    <row r="100" spans="2:16" x14ac:dyDescent="0.25">
      <c r="B100" s="14">
        <v>1</v>
      </c>
      <c r="C100" s="15"/>
      <c r="D100" s="15"/>
      <c r="E100" s="33">
        <f>MIN(B12:B49)</f>
        <v>300</v>
      </c>
      <c r="F100" s="33">
        <v>47</v>
      </c>
      <c r="G100" s="33">
        <v>15.24</v>
      </c>
      <c r="H100" s="33">
        <v>1.5</v>
      </c>
      <c r="I100" s="34">
        <v>1.5</v>
      </c>
      <c r="J100" s="35">
        <f>20*LOG10(E100/G100)-2.3</f>
        <v>23.582725754321611</v>
      </c>
      <c r="K100" s="35">
        <f>4/60*100</f>
        <v>6.666666666666667</v>
      </c>
      <c r="L100" s="36">
        <f t="shared" ref="L100:L131" si="22">F100-J100+M100</f>
        <v>11.65636187226881</v>
      </c>
      <c r="M100" s="110">
        <f>10*LOG(6.666667/100)</f>
        <v>-11.760912373409578</v>
      </c>
      <c r="N100" s="110">
        <f t="shared" ref="N100:N131" si="23">10^(L100/10)</f>
        <v>14.643206511537505</v>
      </c>
      <c r="O100" s="110"/>
      <c r="P100" s="110">
        <v>0</v>
      </c>
    </row>
    <row r="101" spans="2:16" x14ac:dyDescent="0.25">
      <c r="B101" s="2">
        <v>2</v>
      </c>
      <c r="C101" s="1"/>
      <c r="D101" s="1"/>
      <c r="E101" s="24">
        <f t="shared" ref="E101:E132" si="24">E$100+P101</f>
        <v>306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ref="J101:J164" si="25">20*LOG10(E101/G101)-2.3</f>
        <v>27.414428529631603</v>
      </c>
      <c r="K101" s="27">
        <f t="shared" ref="K101:K164" si="26">4/60*100</f>
        <v>6.666666666666667</v>
      </c>
      <c r="L101" s="37">
        <f t="shared" si="22"/>
        <v>7.8246590969588183</v>
      </c>
      <c r="M101" s="110">
        <f t="shared" ref="M101:M164" si="27">10*LOG(6.666667/100)</f>
        <v>-11.760912373409578</v>
      </c>
      <c r="N101" s="110">
        <f t="shared" si="23"/>
        <v>6.0599063092491319</v>
      </c>
      <c r="O101" s="110"/>
      <c r="P101" s="111">
        <v>6</v>
      </c>
    </row>
    <row r="102" spans="2:16" x14ac:dyDescent="0.25">
      <c r="B102" s="2">
        <v>3</v>
      </c>
      <c r="C102" s="1"/>
      <c r="D102" s="1"/>
      <c r="E102" s="24">
        <f t="shared" si="24"/>
        <v>312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27.583091880368858</v>
      </c>
      <c r="K102" s="27">
        <f t="shared" si="26"/>
        <v>6.666666666666667</v>
      </c>
      <c r="L102" s="37">
        <f t="shared" si="22"/>
        <v>7.6559957462215635</v>
      </c>
      <c r="M102" s="110">
        <f t="shared" si="27"/>
        <v>-11.760912373409578</v>
      </c>
      <c r="N102" s="110">
        <f t="shared" si="23"/>
        <v>5.8290740792740374</v>
      </c>
      <c r="O102" s="110"/>
      <c r="P102" s="111">
        <v>12</v>
      </c>
    </row>
    <row r="103" spans="2:16" x14ac:dyDescent="0.25">
      <c r="B103" s="2">
        <v>4</v>
      </c>
      <c r="C103" s="1"/>
      <c r="D103" s="1"/>
      <c r="E103" s="24">
        <f t="shared" si="24"/>
        <v>318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27.748542399688656</v>
      </c>
      <c r="K103" s="27">
        <f t="shared" si="26"/>
        <v>6.666666666666667</v>
      </c>
      <c r="L103" s="37">
        <f t="shared" si="22"/>
        <v>7.4905452269017658</v>
      </c>
      <c r="M103" s="110">
        <f t="shared" si="27"/>
        <v>-11.760912373409578</v>
      </c>
      <c r="N103" s="110">
        <f t="shared" si="23"/>
        <v>5.6111841617504439</v>
      </c>
      <c r="O103" s="110"/>
      <c r="P103" s="111">
        <v>18</v>
      </c>
    </row>
    <row r="104" spans="2:16" x14ac:dyDescent="0.25">
      <c r="B104" s="2">
        <v>5</v>
      </c>
      <c r="C104" s="1"/>
      <c r="D104" s="1"/>
      <c r="E104" s="24">
        <f t="shared" si="24"/>
        <v>324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27.91090020413224</v>
      </c>
      <c r="K104" s="27">
        <f t="shared" si="26"/>
        <v>6.666666666666667</v>
      </c>
      <c r="L104" s="37">
        <f t="shared" si="22"/>
        <v>7.328187422458182</v>
      </c>
      <c r="M104" s="110">
        <f t="shared" si="27"/>
        <v>-11.760912373409578</v>
      </c>
      <c r="N104" s="110">
        <f t="shared" si="23"/>
        <v>5.4052868005339558</v>
      </c>
      <c r="O104" s="110"/>
      <c r="P104" s="111">
        <v>24</v>
      </c>
    </row>
    <row r="105" spans="2:16" x14ac:dyDescent="0.25">
      <c r="B105" s="2">
        <v>6</v>
      </c>
      <c r="C105" s="1"/>
      <c r="D105" s="1"/>
      <c r="E105" s="24">
        <f t="shared" si="24"/>
        <v>330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28.070278797557751</v>
      </c>
      <c r="K105" s="27">
        <f t="shared" si="26"/>
        <v>6.666666666666667</v>
      </c>
      <c r="L105" s="37">
        <f t="shared" si="22"/>
        <v>7.1688088290326704</v>
      </c>
      <c r="M105" s="110">
        <f t="shared" si="27"/>
        <v>-11.760912373409578</v>
      </c>
      <c r="N105" s="110">
        <f t="shared" si="23"/>
        <v>5.2105177885477678</v>
      </c>
      <c r="O105" s="110"/>
      <c r="P105" s="111">
        <v>30</v>
      </c>
    </row>
    <row r="106" spans="2:16" x14ac:dyDescent="0.25">
      <c r="B106" s="2">
        <v>7</v>
      </c>
      <c r="C106" s="1"/>
      <c r="D106" s="1"/>
      <c r="E106" s="24">
        <f t="shared" si="24"/>
        <v>336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28.226785547796883</v>
      </c>
      <c r="K106" s="27">
        <f t="shared" si="26"/>
        <v>6.666666666666667</v>
      </c>
      <c r="L106" s="37">
        <f t="shared" si="22"/>
        <v>7.0123020787935388</v>
      </c>
      <c r="M106" s="110">
        <f t="shared" si="27"/>
        <v>-11.760912373409578</v>
      </c>
      <c r="N106" s="110">
        <f t="shared" si="23"/>
        <v>5.0260893846801649</v>
      </c>
      <c r="O106" s="110"/>
      <c r="P106" s="111">
        <v>36</v>
      </c>
    </row>
    <row r="107" spans="2:16" x14ac:dyDescent="0.25">
      <c r="B107" s="2">
        <v>8</v>
      </c>
      <c r="C107" s="1"/>
      <c r="D107" s="1"/>
      <c r="E107" s="24">
        <f t="shared" si="24"/>
        <v>342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28.380522121122702</v>
      </c>
      <c r="K107" s="27">
        <f t="shared" si="26"/>
        <v>6.666666666666667</v>
      </c>
      <c r="L107" s="37">
        <f t="shared" si="22"/>
        <v>6.8585655054677197</v>
      </c>
      <c r="M107" s="110">
        <f t="shared" si="27"/>
        <v>-11.760912373409578</v>
      </c>
      <c r="N107" s="110">
        <f t="shared" si="23"/>
        <v>4.8512823362132957</v>
      </c>
      <c r="O107" s="110"/>
      <c r="P107" s="111">
        <v>42</v>
      </c>
    </row>
    <row r="108" spans="2:16" x14ac:dyDescent="0.25">
      <c r="B108" s="2">
        <v>9</v>
      </c>
      <c r="C108" s="1"/>
      <c r="D108" s="1"/>
      <c r="E108" s="24">
        <f t="shared" si="24"/>
        <v>348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28.531584878931618</v>
      </c>
      <c r="K108" s="27">
        <f t="shared" si="26"/>
        <v>6.666666666666667</v>
      </c>
      <c r="L108" s="37">
        <f t="shared" si="22"/>
        <v>6.7075027476588041</v>
      </c>
      <c r="M108" s="110">
        <f t="shared" si="27"/>
        <v>-11.760912373409578</v>
      </c>
      <c r="N108" s="110">
        <f t="shared" si="23"/>
        <v>4.6854388556352582</v>
      </c>
      <c r="O108" s="110"/>
      <c r="P108" s="111">
        <v>48</v>
      </c>
    </row>
    <row r="109" spans="2:16" x14ac:dyDescent="0.25">
      <c r="B109" s="2">
        <v>10</v>
      </c>
      <c r="C109" s="1"/>
      <c r="D109" s="1"/>
      <c r="E109" s="24">
        <f t="shared" si="24"/>
        <v>354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28.680065240515756</v>
      </c>
      <c r="K109" s="27">
        <f t="shared" si="26"/>
        <v>6.666666666666667</v>
      </c>
      <c r="L109" s="37">
        <f t="shared" si="22"/>
        <v>6.5590223860746661</v>
      </c>
      <c r="M109" s="110">
        <f t="shared" si="27"/>
        <v>-11.760912373409578</v>
      </c>
      <c r="N109" s="110">
        <f t="shared" si="23"/>
        <v>4.527956423544099</v>
      </c>
      <c r="O109" s="110"/>
      <c r="P109" s="111">
        <v>54</v>
      </c>
    </row>
    <row r="110" spans="2:16" x14ac:dyDescent="0.25">
      <c r="B110" s="2">
        <v>11</v>
      </c>
      <c r="C110" s="1"/>
      <c r="D110" s="1"/>
      <c r="E110" s="24">
        <f t="shared" si="24"/>
        <v>360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28.826050015345746</v>
      </c>
      <c r="K110" s="27">
        <f t="shared" si="26"/>
        <v>6.666666666666667</v>
      </c>
      <c r="L110" s="37">
        <f t="shared" si="22"/>
        <v>6.4130376112446754</v>
      </c>
      <c r="M110" s="110">
        <f t="shared" si="27"/>
        <v>-11.760912373409578</v>
      </c>
      <c r="N110" s="110">
        <f t="shared" si="23"/>
        <v>4.3782823084324995</v>
      </c>
      <c r="O110" s="110"/>
      <c r="P110" s="111">
        <v>60</v>
      </c>
    </row>
    <row r="111" spans="2:16" x14ac:dyDescent="0.25">
      <c r="B111" s="2">
        <v>12</v>
      </c>
      <c r="C111" s="1"/>
      <c r="D111" s="1"/>
      <c r="E111" s="24">
        <f t="shared" si="24"/>
        <v>366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28.969621707888216</v>
      </c>
      <c r="K111" s="27">
        <f t="shared" si="26"/>
        <v>6.666666666666667</v>
      </c>
      <c r="L111" s="37">
        <f t="shared" si="22"/>
        <v>6.2694659187022062</v>
      </c>
      <c r="M111" s="110">
        <f t="shared" si="27"/>
        <v>-11.760912373409578</v>
      </c>
      <c r="N111" s="110">
        <f t="shared" si="23"/>
        <v>4.2359087101201274</v>
      </c>
      <c r="O111" s="110"/>
      <c r="P111" s="111">
        <v>66</v>
      </c>
    </row>
    <row r="112" spans="2:16" x14ac:dyDescent="0.25">
      <c r="B112" s="2">
        <v>13</v>
      </c>
      <c r="C112" s="1"/>
      <c r="D112" s="1"/>
      <c r="E112" s="24">
        <f t="shared" si="24"/>
        <v>372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29.110858797637949</v>
      </c>
      <c r="K112" s="27">
        <f t="shared" si="26"/>
        <v>6.666666666666667</v>
      </c>
      <c r="L112" s="37">
        <f t="shared" si="22"/>
        <v>6.1282288289524729</v>
      </c>
      <c r="M112" s="110">
        <f t="shared" si="27"/>
        <v>-11.760912373409578</v>
      </c>
      <c r="N112" s="110">
        <f t="shared" si="23"/>
        <v>4.1003684470231558</v>
      </c>
      <c r="O112" s="110"/>
      <c r="P112" s="111">
        <v>72</v>
      </c>
    </row>
    <row r="113" spans="2:16" x14ac:dyDescent="0.25">
      <c r="B113" s="2">
        <v>14</v>
      </c>
      <c r="C113" s="1"/>
      <c r="D113" s="1"/>
      <c r="E113" s="24">
        <f t="shared" si="24"/>
        <v>378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29.249835996744505</v>
      </c>
      <c r="K113" s="27">
        <f t="shared" si="26"/>
        <v>6.666666666666667</v>
      </c>
      <c r="L113" s="37">
        <f t="shared" si="22"/>
        <v>5.9892516298459171</v>
      </c>
      <c r="M113" s="110">
        <f t="shared" si="27"/>
        <v>-11.760912373409578</v>
      </c>
      <c r="N113" s="110">
        <f t="shared" si="23"/>
        <v>3.9712311187596403</v>
      </c>
      <c r="O113" s="110"/>
      <c r="P113" s="111">
        <v>78</v>
      </c>
    </row>
    <row r="114" spans="2:16" x14ac:dyDescent="0.25">
      <c r="B114" s="2">
        <v>15</v>
      </c>
      <c r="C114" s="1"/>
      <c r="D114" s="1"/>
      <c r="E114" s="24">
        <f t="shared" si="24"/>
        <v>384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29.386624487350613</v>
      </c>
      <c r="K114" s="27">
        <f t="shared" si="26"/>
        <v>6.666666666666667</v>
      </c>
      <c r="L114" s="37">
        <f t="shared" si="22"/>
        <v>5.8524631392398092</v>
      </c>
      <c r="M114" s="110">
        <f t="shared" si="27"/>
        <v>-11.760912373409578</v>
      </c>
      <c r="N114" s="110">
        <f t="shared" si="23"/>
        <v>3.848099685145757</v>
      </c>
      <c r="O114" s="110"/>
      <c r="P114" s="111">
        <v>84</v>
      </c>
    </row>
    <row r="115" spans="2:16" x14ac:dyDescent="0.25">
      <c r="B115" s="2">
        <v>16</v>
      </c>
      <c r="C115" s="1"/>
      <c r="D115" s="1"/>
      <c r="E115" s="24">
        <f t="shared" si="24"/>
        <v>390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29.521292140529983</v>
      </c>
      <c r="K115" s="27">
        <f t="shared" si="26"/>
        <v>6.666666666666667</v>
      </c>
      <c r="L115" s="37">
        <f t="shared" si="22"/>
        <v>5.7177954860604387</v>
      </c>
      <c r="M115" s="110">
        <f t="shared" si="27"/>
        <v>-11.760912373409578</v>
      </c>
      <c r="N115" s="110">
        <f t="shared" si="23"/>
        <v>3.7306074107353866</v>
      </c>
      <c r="O115" s="110"/>
      <c r="P115" s="111">
        <v>90</v>
      </c>
    </row>
    <row r="116" spans="2:16" x14ac:dyDescent="0.25">
      <c r="B116" s="2">
        <v>17</v>
      </c>
      <c r="C116" s="1"/>
      <c r="D116" s="1"/>
      <c r="E116" s="24">
        <f t="shared" si="24"/>
        <v>396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29.653903718510247</v>
      </c>
      <c r="K116" s="27">
        <f t="shared" si="26"/>
        <v>6.666666666666667</v>
      </c>
      <c r="L116" s="37">
        <f t="shared" si="22"/>
        <v>5.5851839080801753</v>
      </c>
      <c r="M116" s="110">
        <f t="shared" si="27"/>
        <v>-11.760912373409578</v>
      </c>
      <c r="N116" s="110">
        <f t="shared" si="23"/>
        <v>3.6184151309359511</v>
      </c>
      <c r="O116" s="110"/>
      <c r="P116" s="111">
        <v>96</v>
      </c>
    </row>
    <row r="117" spans="2:16" x14ac:dyDescent="0.25">
      <c r="B117" s="2">
        <v>18</v>
      </c>
      <c r="C117" s="1"/>
      <c r="D117" s="1"/>
      <c r="E117" s="24">
        <f t="shared" si="24"/>
        <v>402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29.7845210616894</v>
      </c>
      <c r="K117" s="27">
        <f t="shared" si="26"/>
        <v>6.666666666666667</v>
      </c>
      <c r="L117" s="37">
        <f t="shared" si="22"/>
        <v>5.4545665649010218</v>
      </c>
      <c r="M117" s="110">
        <f t="shared" si="27"/>
        <v>-11.760912373409578</v>
      </c>
      <c r="N117" s="110">
        <f t="shared" si="23"/>
        <v>3.5112088015943437</v>
      </c>
      <c r="O117" s="110"/>
      <c r="P117" s="111">
        <v>102</v>
      </c>
    </row>
    <row r="118" spans="2:16" x14ac:dyDescent="0.25">
      <c r="B118" s="2">
        <v>19</v>
      </c>
      <c r="C118" s="1"/>
      <c r="D118" s="1"/>
      <c r="E118" s="24">
        <f t="shared" si="24"/>
        <v>408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29.913203261797602</v>
      </c>
      <c r="K118" s="27">
        <f t="shared" si="26"/>
        <v>6.666666666666667</v>
      </c>
      <c r="L118" s="37">
        <f t="shared" si="22"/>
        <v>5.3258843647928202</v>
      </c>
      <c r="M118" s="110">
        <f t="shared" si="27"/>
        <v>-11.760912373409578</v>
      </c>
      <c r="N118" s="110">
        <f t="shared" si="23"/>
        <v>3.408697298952637</v>
      </c>
      <c r="O118" s="110"/>
      <c r="P118" s="111">
        <v>108</v>
      </c>
    </row>
    <row r="119" spans="2:16" x14ac:dyDescent="0.25">
      <c r="B119" s="2">
        <v>20</v>
      </c>
      <c r="C119" s="1"/>
      <c r="D119" s="1"/>
      <c r="E119" s="24">
        <f t="shared" si="24"/>
        <v>414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30.040006822417975</v>
      </c>
      <c r="K119" s="27">
        <f t="shared" si="26"/>
        <v>6.666666666666667</v>
      </c>
      <c r="L119" s="37">
        <f t="shared" si="22"/>
        <v>5.1990808041724463</v>
      </c>
      <c r="M119" s="110">
        <f t="shared" si="27"/>
        <v>-11.760912373409578</v>
      </c>
      <c r="N119" s="110">
        <f t="shared" si="23"/>
        <v>3.3106104411587935</v>
      </c>
      <c r="O119" s="110"/>
      <c r="P119" s="111">
        <v>114</v>
      </c>
    </row>
    <row r="120" spans="2:16" x14ac:dyDescent="0.25">
      <c r="B120" s="2">
        <v>21</v>
      </c>
      <c r="C120" s="1"/>
      <c r="D120" s="1"/>
      <c r="E120" s="24">
        <f t="shared" si="24"/>
        <v>420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30.164985807958008</v>
      </c>
      <c r="K120" s="27">
        <f t="shared" si="26"/>
        <v>6.666666666666667</v>
      </c>
      <c r="L120" s="37">
        <f t="shared" si="22"/>
        <v>5.0741018186324141</v>
      </c>
      <c r="M120" s="110">
        <f t="shared" si="27"/>
        <v>-11.760912373409578</v>
      </c>
      <c r="N120" s="110">
        <f t="shared" si="23"/>
        <v>3.2166972061953079</v>
      </c>
      <c r="O120" s="110"/>
      <c r="P120" s="111">
        <v>120</v>
      </c>
    </row>
    <row r="121" spans="2:16" x14ac:dyDescent="0.25">
      <c r="B121" s="2">
        <v>22</v>
      </c>
      <c r="C121" s="1"/>
      <c r="D121" s="1"/>
      <c r="E121" s="24">
        <f t="shared" si="24"/>
        <v>426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30.288191982054375</v>
      </c>
      <c r="K121" s="27">
        <f t="shared" si="26"/>
        <v>6.666666666666667</v>
      </c>
      <c r="L121" s="37">
        <f t="shared" si="22"/>
        <v>4.9508956445360468</v>
      </c>
      <c r="M121" s="110">
        <f t="shared" si="27"/>
        <v>-11.760912373409578</v>
      </c>
      <c r="N121" s="110">
        <f t="shared" si="23"/>
        <v>3.126724124252533</v>
      </c>
      <c r="O121" s="110"/>
      <c r="P121" s="111">
        <v>126</v>
      </c>
    </row>
    <row r="122" spans="2:16" x14ac:dyDescent="0.25">
      <c r="B122" s="2">
        <v>23</v>
      </c>
      <c r="C122" s="1"/>
      <c r="D122" s="1"/>
      <c r="E122" s="24">
        <f t="shared" si="24"/>
        <v>432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30.409674936298241</v>
      </c>
      <c r="K122" s="27">
        <f t="shared" si="26"/>
        <v>6.666666666666667</v>
      </c>
      <c r="L122" s="37">
        <f t="shared" si="22"/>
        <v>4.8294126902921803</v>
      </c>
      <c r="M122" s="110">
        <f t="shared" si="27"/>
        <v>-11.760912373409578</v>
      </c>
      <c r="N122" s="110">
        <f t="shared" si="23"/>
        <v>3.040473825300348</v>
      </c>
      <c r="O122" s="110"/>
      <c r="P122" s="111">
        <v>132</v>
      </c>
    </row>
    <row r="123" spans="2:16" x14ac:dyDescent="0.25">
      <c r="B123" s="2">
        <v>24</v>
      </c>
      <c r="C123" s="1"/>
      <c r="D123" s="1"/>
      <c r="E123" s="24">
        <f t="shared" si="24"/>
        <v>438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30.529482210081991</v>
      </c>
      <c r="K123" s="27">
        <f t="shared" si="26"/>
        <v>6.666666666666667</v>
      </c>
      <c r="L123" s="37">
        <f t="shared" si="22"/>
        <v>4.7096054165084311</v>
      </c>
      <c r="M123" s="110">
        <f t="shared" si="27"/>
        <v>-11.760912373409578</v>
      </c>
      <c r="N123" s="110">
        <f t="shared" si="23"/>
        <v>2.9577437249684753</v>
      </c>
      <c r="O123" s="110"/>
      <c r="P123" s="111">
        <v>138</v>
      </c>
    </row>
    <row r="124" spans="2:16" x14ac:dyDescent="0.25">
      <c r="B124" s="2">
        <v>25</v>
      </c>
      <c r="C124" s="1"/>
      <c r="D124" s="1"/>
      <c r="E124" s="24">
        <f t="shared" si="24"/>
        <v>444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30.647659402292394</v>
      </c>
      <c r="K124" s="27">
        <f t="shared" si="26"/>
        <v>6.666666666666667</v>
      </c>
      <c r="L124" s="37">
        <f t="shared" si="22"/>
        <v>4.5914282242980278</v>
      </c>
      <c r="M124" s="110">
        <f t="shared" si="27"/>
        <v>-11.760912373409578</v>
      </c>
      <c r="N124" s="110">
        <f t="shared" si="23"/>
        <v>2.8783448338855027</v>
      </c>
      <c r="O124" s="110"/>
      <c r="P124" s="111">
        <v>144</v>
      </c>
    </row>
    <row r="125" spans="2:16" x14ac:dyDescent="0.25">
      <c r="B125" s="2">
        <v>26</v>
      </c>
      <c r="C125" s="1"/>
      <c r="D125" s="1"/>
      <c r="E125" s="24">
        <f t="shared" si="24"/>
        <v>450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30.764250275506871</v>
      </c>
      <c r="K125" s="27">
        <f t="shared" si="26"/>
        <v>6.666666666666667</v>
      </c>
      <c r="L125" s="37">
        <f t="shared" si="22"/>
        <v>4.4748373510835506</v>
      </c>
      <c r="M125" s="110">
        <f t="shared" si="27"/>
        <v>-11.760912373409578</v>
      </c>
      <c r="N125" s="110">
        <f t="shared" si="23"/>
        <v>2.802100677396802</v>
      </c>
      <c r="O125" s="110"/>
      <c r="P125" s="111">
        <v>150</v>
      </c>
    </row>
    <row r="126" spans="2:16" x14ac:dyDescent="0.25">
      <c r="B126" s="2">
        <v>27</v>
      </c>
      <c r="C126" s="1"/>
      <c r="D126" s="1"/>
      <c r="E126" s="24">
        <f t="shared" si="24"/>
        <v>456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30.879296853288697</v>
      </c>
      <c r="K126" s="27">
        <f t="shared" si="26"/>
        <v>6.666666666666667</v>
      </c>
      <c r="L126" s="37">
        <f t="shared" si="22"/>
        <v>4.3597907733017252</v>
      </c>
      <c r="M126" s="110">
        <f t="shared" si="27"/>
        <v>-11.760912373409578</v>
      </c>
      <c r="N126" s="110">
        <f t="shared" si="23"/>
        <v>2.7288463141199815</v>
      </c>
      <c r="O126" s="110"/>
      <c r="P126" s="111">
        <v>156</v>
      </c>
    </row>
    <row r="127" spans="2:16" x14ac:dyDescent="0.25">
      <c r="B127" s="2">
        <v>28</v>
      </c>
      <c r="C127" s="1"/>
      <c r="D127" s="1"/>
      <c r="E127" s="24">
        <f t="shared" si="24"/>
        <v>462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30.992839511122508</v>
      </c>
      <c r="K127" s="27">
        <f t="shared" si="26"/>
        <v>6.666666666666667</v>
      </c>
      <c r="L127" s="37">
        <f t="shared" si="22"/>
        <v>4.2462481154679139</v>
      </c>
      <c r="M127" s="110">
        <f t="shared" si="27"/>
        <v>-11.760912373409578</v>
      </c>
      <c r="N127" s="110">
        <f t="shared" si="23"/>
        <v>2.6584274431366186</v>
      </c>
      <c r="O127" s="110"/>
      <c r="P127" s="111">
        <v>162</v>
      </c>
    </row>
    <row r="128" spans="2:16" x14ac:dyDescent="0.25">
      <c r="B128" s="2">
        <v>29</v>
      </c>
      <c r="C128" s="1"/>
      <c r="D128" s="1"/>
      <c r="E128" s="24">
        <f t="shared" si="24"/>
        <v>468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31.104917061482478</v>
      </c>
      <c r="K128" s="27">
        <f t="shared" si="26"/>
        <v>6.666666666666667</v>
      </c>
      <c r="L128" s="37">
        <f t="shared" si="22"/>
        <v>4.1341705651079437</v>
      </c>
      <c r="M128" s="110">
        <f t="shared" si="27"/>
        <v>-11.760912373409578</v>
      </c>
      <c r="N128" s="110">
        <f t="shared" si="23"/>
        <v>2.5906995907884633</v>
      </c>
      <c r="O128" s="110"/>
      <c r="P128" s="111">
        <v>168</v>
      </c>
    </row>
    <row r="129" spans="2:16" x14ac:dyDescent="0.25">
      <c r="B129" s="2">
        <v>30</v>
      </c>
      <c r="C129" s="1"/>
      <c r="D129" s="1"/>
      <c r="E129" s="24">
        <f t="shared" si="24"/>
        <v>474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31.215566833481699</v>
      </c>
      <c r="K129" s="27">
        <f t="shared" si="26"/>
        <v>6.666666666666667</v>
      </c>
      <c r="L129" s="37">
        <f t="shared" si="22"/>
        <v>4.0235207931087231</v>
      </c>
      <c r="M129" s="110">
        <f t="shared" si="27"/>
        <v>-11.760912373409578</v>
      </c>
      <c r="N129" s="110">
        <f t="shared" si="23"/>
        <v>2.5255273690685809</v>
      </c>
      <c r="O129" s="110"/>
      <c r="P129" s="111">
        <v>174</v>
      </c>
    </row>
    <row r="130" spans="2:16" x14ac:dyDescent="0.25">
      <c r="B130" s="2">
        <v>31</v>
      </c>
      <c r="C130" s="1"/>
      <c r="D130" s="1"/>
      <c r="E130" s="24">
        <f t="shared" si="24"/>
        <v>480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31.324824747511745</v>
      </c>
      <c r="K130" s="27">
        <f t="shared" si="26"/>
        <v>6.666666666666667</v>
      </c>
      <c r="L130" s="37">
        <f t="shared" si="22"/>
        <v>3.9142628790786773</v>
      </c>
      <c r="M130" s="110">
        <f t="shared" si="27"/>
        <v>-11.760912373409578</v>
      </c>
      <c r="N130" s="110">
        <f t="shared" si="23"/>
        <v>2.4627837984932817</v>
      </c>
      <c r="O130" s="110"/>
      <c r="P130" s="111">
        <v>180</v>
      </c>
    </row>
    <row r="131" spans="2:16" x14ac:dyDescent="0.25">
      <c r="B131" s="2">
        <v>32</v>
      </c>
      <c r="C131" s="1"/>
      <c r="D131" s="1"/>
      <c r="E131" s="24">
        <f t="shared" si="24"/>
        <v>486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31.43272538524587</v>
      </c>
      <c r="K131" s="27">
        <f t="shared" si="26"/>
        <v>6.666666666666667</v>
      </c>
      <c r="L131" s="37">
        <f t="shared" si="22"/>
        <v>3.8063622413445515</v>
      </c>
      <c r="M131" s="110">
        <f t="shared" si="27"/>
        <v>-11.760912373409578</v>
      </c>
      <c r="N131" s="110">
        <f t="shared" si="23"/>
        <v>2.4023496891261993</v>
      </c>
      <c r="O131" s="110"/>
      <c r="P131" s="111">
        <v>186</v>
      </c>
    </row>
    <row r="132" spans="2:16" x14ac:dyDescent="0.25">
      <c r="B132" s="2">
        <v>33</v>
      </c>
      <c r="C132" s="1"/>
      <c r="D132" s="1"/>
      <c r="E132" s="24">
        <f t="shared" si="24"/>
        <v>492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31.539302055347203</v>
      </c>
      <c r="K132" s="27">
        <f t="shared" si="26"/>
        <v>6.666666666666667</v>
      </c>
      <c r="L132" s="37">
        <f t="shared" ref="L132:L163" si="28">F132-J132+M132</f>
        <v>3.6997855712432184</v>
      </c>
      <c r="M132" s="110">
        <f t="shared" si="27"/>
        <v>-11.760912373409578</v>
      </c>
      <c r="N132" s="110">
        <f t="shared" ref="N132:N163" si="29">10^(L132/10)</f>
        <v>2.3441130741161533</v>
      </c>
      <c r="O132" s="110"/>
      <c r="P132" s="111">
        <v>192</v>
      </c>
    </row>
    <row r="133" spans="2:16" x14ac:dyDescent="0.25">
      <c r="B133" s="2">
        <v>34</v>
      </c>
      <c r="C133" s="1"/>
      <c r="D133" s="1"/>
      <c r="E133" s="24">
        <f t="shared" ref="E133:E164" si="30">E$100+P133</f>
        <v>498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31.644586855194351</v>
      </c>
      <c r="K133" s="27">
        <f t="shared" si="26"/>
        <v>6.666666666666667</v>
      </c>
      <c r="L133" s="37">
        <f t="shared" si="28"/>
        <v>3.5945007713960706</v>
      </c>
      <c r="M133" s="110">
        <f t="shared" si="27"/>
        <v>-11.760912373409578</v>
      </c>
      <c r="N133" s="110">
        <f t="shared" si="29"/>
        <v>2.2879686907181016</v>
      </c>
      <c r="O133" s="110"/>
      <c r="P133" s="111">
        <v>198</v>
      </c>
    </row>
    <row r="134" spans="2:16" x14ac:dyDescent="0.25">
      <c r="B134" s="2">
        <v>35</v>
      </c>
      <c r="C134" s="1"/>
      <c r="D134" s="1"/>
      <c r="E134" s="24">
        <f t="shared" si="30"/>
        <v>504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31.748610728910503</v>
      </c>
      <c r="K134" s="27">
        <f t="shared" si="26"/>
        <v>6.666666666666667</v>
      </c>
      <c r="L134" s="37">
        <f t="shared" si="28"/>
        <v>3.490476897679919</v>
      </c>
      <c r="M134" s="110">
        <f t="shared" si="27"/>
        <v>-11.760912373409578</v>
      </c>
      <c r="N134" s="110">
        <f t="shared" si="29"/>
        <v>2.2338175043022979</v>
      </c>
      <c r="O134" s="110"/>
      <c r="P134" s="111">
        <v>204</v>
      </c>
    </row>
    <row r="135" spans="2:16" x14ac:dyDescent="0.25">
      <c r="B135" s="2">
        <v>36</v>
      </c>
      <c r="C135" s="1"/>
      <c r="D135" s="1"/>
      <c r="E135" s="24">
        <f t="shared" si="30"/>
        <v>510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31.851403521958726</v>
      </c>
      <c r="K135" s="27">
        <f t="shared" si="26"/>
        <v>6.666666666666667</v>
      </c>
      <c r="L135" s="37">
        <f t="shared" si="28"/>
        <v>3.3876841046316954</v>
      </c>
      <c r="M135" s="110">
        <f t="shared" si="27"/>
        <v>-11.760912373409578</v>
      </c>
      <c r="N135" s="110">
        <f t="shared" si="29"/>
        <v>2.1815662713296895</v>
      </c>
      <c r="O135" s="110"/>
      <c r="P135" s="111">
        <v>210</v>
      </c>
    </row>
    <row r="136" spans="2:16" x14ac:dyDescent="0.25">
      <c r="B136" s="2">
        <v>37</v>
      </c>
      <c r="C136" s="1"/>
      <c r="D136" s="1"/>
      <c r="E136" s="24">
        <f t="shared" si="30"/>
        <v>516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31.952994032544222</v>
      </c>
      <c r="K136" s="27">
        <f t="shared" si="26"/>
        <v>6.666666666666667</v>
      </c>
      <c r="L136" s="37">
        <f t="shared" si="28"/>
        <v>3.2860935940461999</v>
      </c>
      <c r="M136" s="110">
        <f t="shared" si="27"/>
        <v>-11.760912373409578</v>
      </c>
      <c r="N136" s="110">
        <f t="shared" si="29"/>
        <v>2.1311271376902412</v>
      </c>
      <c r="O136" s="110"/>
      <c r="P136" s="111">
        <v>216</v>
      </c>
    </row>
    <row r="137" spans="2:16" x14ac:dyDescent="0.25">
      <c r="B137" s="2">
        <v>38</v>
      </c>
      <c r="C137" s="1"/>
      <c r="D137" s="1"/>
      <c r="E137" s="24">
        <f t="shared" si="30"/>
        <v>522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32.053410060045245</v>
      </c>
      <c r="K137" s="27">
        <f t="shared" si="26"/>
        <v>6.666666666666667</v>
      </c>
      <c r="L137" s="37">
        <f t="shared" si="28"/>
        <v>3.1856775665451771</v>
      </c>
      <c r="M137" s="110">
        <f t="shared" si="27"/>
        <v>-11.760912373409578</v>
      </c>
      <c r="N137" s="110">
        <f t="shared" si="29"/>
        <v>2.0824172691712244</v>
      </c>
      <c r="O137" s="110"/>
      <c r="P137" s="111">
        <v>222</v>
      </c>
    </row>
    <row r="138" spans="2:16" x14ac:dyDescent="0.25">
      <c r="B138" s="2">
        <v>39</v>
      </c>
      <c r="C138" s="1"/>
      <c r="D138" s="1"/>
      <c r="E138" s="24">
        <f t="shared" si="30"/>
        <v>528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32.152678450676248</v>
      </c>
      <c r="K138" s="27">
        <f t="shared" si="26"/>
        <v>6.666666666666667</v>
      </c>
      <c r="L138" s="37">
        <f t="shared" si="28"/>
        <v>3.0864091759141736</v>
      </c>
      <c r="M138" s="110">
        <f t="shared" si="27"/>
        <v>-11.760912373409578</v>
      </c>
      <c r="N138" s="110">
        <f t="shared" si="29"/>
        <v>2.0353585111514714</v>
      </c>
      <c r="O138" s="110"/>
      <c r="P138" s="111">
        <v>228</v>
      </c>
    </row>
    <row r="139" spans="2:16" x14ac:dyDescent="0.25">
      <c r="B139" s="2">
        <v>40</v>
      </c>
      <c r="C139" s="1"/>
      <c r="D139" s="1"/>
      <c r="E139" s="24">
        <f t="shared" si="30"/>
        <v>534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32.250825140571131</v>
      </c>
      <c r="K139" s="27">
        <f t="shared" si="26"/>
        <v>6.666666666666667</v>
      </c>
      <c r="L139" s="37">
        <f t="shared" si="28"/>
        <v>2.9882624860192912</v>
      </c>
      <c r="M139" s="110">
        <f t="shared" si="27"/>
        <v>-11.760912373409578</v>
      </c>
      <c r="N139" s="110">
        <f t="shared" si="29"/>
        <v>1.9898770749093544</v>
      </c>
      <c r="O139" s="110"/>
      <c r="P139" s="111">
        <v>234</v>
      </c>
    </row>
    <row r="140" spans="2:16" x14ac:dyDescent="0.25">
      <c r="B140" s="2">
        <v>41</v>
      </c>
      <c r="C140" s="1"/>
      <c r="D140" s="1"/>
      <c r="E140" s="24">
        <f t="shared" si="30"/>
        <v>540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32.347875196459377</v>
      </c>
      <c r="K140" s="27">
        <f t="shared" si="26"/>
        <v>6.666666666666667</v>
      </c>
      <c r="L140" s="37">
        <f t="shared" si="28"/>
        <v>2.8912124301310449</v>
      </c>
      <c r="M140" s="110">
        <f t="shared" si="27"/>
        <v>-11.760912373409578</v>
      </c>
      <c r="N140" s="110">
        <f t="shared" si="29"/>
        <v>1.9459032481922196</v>
      </c>
      <c r="O140" s="110"/>
      <c r="P140" s="111">
        <v>240</v>
      </c>
    </row>
    <row r="141" spans="2:16" x14ac:dyDescent="0.25">
      <c r="B141" s="2">
        <v>42</v>
      </c>
      <c r="C141" s="1"/>
      <c r="D141" s="1"/>
      <c r="E141" s="24">
        <f t="shared" si="30"/>
        <v>546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32.44385285409475</v>
      </c>
      <c r="K141" s="27">
        <f t="shared" si="26"/>
        <v>6.666666666666667</v>
      </c>
      <c r="L141" s="37">
        <f t="shared" si="28"/>
        <v>2.7952347724956716</v>
      </c>
      <c r="M141" s="110">
        <f t="shared" si="27"/>
        <v>-11.760912373409578</v>
      </c>
      <c r="N141" s="110">
        <f t="shared" si="29"/>
        <v>1.9033711279262147</v>
      </c>
      <c r="O141" s="110"/>
      <c r="P141" s="111">
        <v>246</v>
      </c>
    </row>
    <row r="142" spans="2:16" x14ac:dyDescent="0.25">
      <c r="B142" s="2">
        <v>43</v>
      </c>
      <c r="C142" s="1"/>
      <c r="D142" s="1"/>
      <c r="E142" s="24">
        <f t="shared" si="30"/>
        <v>552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32.538781554583984</v>
      </c>
      <c r="K142" s="27">
        <f t="shared" si="26"/>
        <v>6.666666666666667</v>
      </c>
      <c r="L142" s="37">
        <f t="shared" si="28"/>
        <v>2.7003060720064376</v>
      </c>
      <c r="M142" s="110">
        <f t="shared" si="27"/>
        <v>-11.760912373409578</v>
      </c>
      <c r="N142" s="110">
        <f t="shared" si="29"/>
        <v>1.8622183731518172</v>
      </c>
      <c r="O142" s="110"/>
      <c r="P142" s="111">
        <v>252</v>
      </c>
    </row>
    <row r="143" spans="2:16" x14ac:dyDescent="0.25">
      <c r="B143" s="2">
        <v>44</v>
      </c>
      <c r="C143" s="1"/>
      <c r="D143" s="1"/>
      <c r="E143" s="24">
        <f t="shared" si="30"/>
        <v>558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32.632683978751572</v>
      </c>
      <c r="K143" s="27">
        <f t="shared" si="26"/>
        <v>6.666666666666667</v>
      </c>
      <c r="L143" s="37">
        <f t="shared" si="28"/>
        <v>2.6064036478388495</v>
      </c>
      <c r="M143" s="110">
        <f t="shared" si="27"/>
        <v>-11.760912373409578</v>
      </c>
      <c r="N143" s="110">
        <f t="shared" si="29"/>
        <v>1.8223859764547363</v>
      </c>
      <c r="O143" s="110"/>
      <c r="P143" s="111">
        <v>258</v>
      </c>
    </row>
    <row r="144" spans="2:16" x14ac:dyDescent="0.25">
      <c r="B144" s="2">
        <v>45</v>
      </c>
      <c r="C144" s="1"/>
      <c r="D144" s="1"/>
      <c r="E144" s="24">
        <f t="shared" si="30"/>
        <v>564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32.72558207966685</v>
      </c>
      <c r="K144" s="27">
        <f t="shared" si="26"/>
        <v>6.666666666666667</v>
      </c>
      <c r="L144" s="37">
        <f t="shared" si="28"/>
        <v>2.5135055469235716</v>
      </c>
      <c r="M144" s="110">
        <f t="shared" si="27"/>
        <v>-11.760912373409578</v>
      </c>
      <c r="N144" s="110">
        <f t="shared" si="29"/>
        <v>1.7838180523265039</v>
      </c>
      <c r="O144" s="110"/>
      <c r="P144" s="111">
        <v>264</v>
      </c>
    </row>
    <row r="145" spans="2:16" x14ac:dyDescent="0.25">
      <c r="B145" s="2">
        <v>46</v>
      </c>
      <c r="C145" s="1"/>
      <c r="D145" s="1"/>
      <c r="E145" s="24">
        <f t="shared" si="30"/>
        <v>570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32.817497113449832</v>
      </c>
      <c r="K145" s="27">
        <f t="shared" si="26"/>
        <v>6.666666666666667</v>
      </c>
      <c r="L145" s="37">
        <f t="shared" si="28"/>
        <v>2.4215905131405897</v>
      </c>
      <c r="M145" s="110">
        <f t="shared" si="27"/>
        <v>-11.760912373409578</v>
      </c>
      <c r="N145" s="110">
        <f t="shared" si="29"/>
        <v>1.7464616410367855</v>
      </c>
      <c r="O145" s="110"/>
      <c r="P145" s="111">
        <v>270</v>
      </c>
    </row>
    <row r="146" spans="2:16" x14ac:dyDescent="0.25">
      <c r="B146" s="2">
        <v>47</v>
      </c>
      <c r="C146" s="1"/>
      <c r="D146" s="1"/>
      <c r="E146" s="24">
        <f t="shared" si="30"/>
        <v>576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32.908449668464243</v>
      </c>
      <c r="K146" s="27">
        <f t="shared" si="26"/>
        <v>6.666666666666667</v>
      </c>
      <c r="L146" s="37">
        <f t="shared" si="28"/>
        <v>2.3306379581261787</v>
      </c>
      <c r="M146" s="110">
        <f t="shared" si="27"/>
        <v>-11.760912373409578</v>
      </c>
      <c r="N146" s="110">
        <f t="shared" si="29"/>
        <v>1.7102665267314447</v>
      </c>
      <c r="O146" s="110"/>
      <c r="P146" s="111">
        <v>276</v>
      </c>
    </row>
    <row r="147" spans="2:16" x14ac:dyDescent="0.25">
      <c r="B147" s="2">
        <v>48</v>
      </c>
      <c r="C147" s="1"/>
      <c r="D147" s="1"/>
      <c r="E147" s="24">
        <f t="shared" si="30"/>
        <v>582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32.998459692997777</v>
      </c>
      <c r="K147" s="27">
        <f t="shared" si="26"/>
        <v>6.666666666666667</v>
      </c>
      <c r="L147" s="37">
        <f t="shared" si="28"/>
        <v>2.2406279335926449</v>
      </c>
      <c r="M147" s="110">
        <f t="shared" si="27"/>
        <v>-11.760912373409578</v>
      </c>
      <c r="N147" s="110">
        <f t="shared" si="29"/>
        <v>1.675185068589327</v>
      </c>
      <c r="O147" s="110"/>
      <c r="P147" s="111">
        <v>282</v>
      </c>
    </row>
    <row r="148" spans="2:16" x14ac:dyDescent="0.25">
      <c r="B148" s="2">
        <v>49</v>
      </c>
      <c r="C148" s="1"/>
      <c r="D148" s="1"/>
      <c r="E148" s="24">
        <f t="shared" si="30"/>
        <v>588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33.087546521522775</v>
      </c>
      <c r="K148" s="27">
        <f t="shared" si="26"/>
        <v>6.666666666666667</v>
      </c>
      <c r="L148" s="37">
        <f t="shared" si="28"/>
        <v>2.151541105067647</v>
      </c>
      <c r="M148" s="110">
        <f t="shared" si="27"/>
        <v>-11.760912373409578</v>
      </c>
      <c r="N148" s="110">
        <f t="shared" si="29"/>
        <v>1.6411720439771953</v>
      </c>
      <c r="O148" s="110"/>
      <c r="P148" s="111">
        <v>288</v>
      </c>
    </row>
    <row r="149" spans="2:16" x14ac:dyDescent="0.25">
      <c r="B149" s="2">
        <v>50</v>
      </c>
      <c r="C149" s="1"/>
      <c r="D149" s="1"/>
      <c r="E149" s="24">
        <f t="shared" si="30"/>
        <v>594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33.175728899623877</v>
      </c>
      <c r="K149" s="27">
        <f t="shared" si="26"/>
        <v>6.666666666666667</v>
      </c>
      <c r="L149" s="37">
        <f t="shared" si="28"/>
        <v>2.0633587269665448</v>
      </c>
      <c r="M149" s="110">
        <f t="shared" si="27"/>
        <v>-11.760912373409578</v>
      </c>
      <c r="N149" s="110">
        <f t="shared" si="29"/>
        <v>1.6081845026381982</v>
      </c>
      <c r="O149" s="110"/>
      <c r="P149" s="111">
        <v>294</v>
      </c>
    </row>
    <row r="150" spans="2:16" x14ac:dyDescent="0.25">
      <c r="B150" s="2">
        <v>51</v>
      </c>
      <c r="C150" s="1"/>
      <c r="D150" s="1"/>
      <c r="E150" s="24">
        <f t="shared" si="30"/>
        <v>600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33.263025007672873</v>
      </c>
      <c r="K150" s="27">
        <f t="shared" si="26"/>
        <v>6.666666666666667</v>
      </c>
      <c r="L150" s="37">
        <f t="shared" si="28"/>
        <v>1.976062618917549</v>
      </c>
      <c r="M150" s="110">
        <f t="shared" si="27"/>
        <v>-11.760912373409578</v>
      </c>
      <c r="N150" s="110">
        <f t="shared" si="29"/>
        <v>1.5761816310357002</v>
      </c>
      <c r="O150" s="110"/>
      <c r="P150" s="111">
        <v>300</v>
      </c>
    </row>
    <row r="151" spans="2:16" x14ac:dyDescent="0.25">
      <c r="B151" s="2">
        <v>52</v>
      </c>
      <c r="C151" s="1"/>
      <c r="D151" s="1"/>
      <c r="E151" s="24">
        <f t="shared" si="30"/>
        <v>606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33.349452483325727</v>
      </c>
      <c r="K151" s="27">
        <f t="shared" si="26"/>
        <v>6.666666666666667</v>
      </c>
      <c r="L151" s="37">
        <f t="shared" si="28"/>
        <v>1.8896351432646945</v>
      </c>
      <c r="M151" s="110">
        <f t="shared" si="27"/>
        <v>-11.760912373409578</v>
      </c>
      <c r="N151" s="110">
        <f t="shared" si="29"/>
        <v>1.545124626052053</v>
      </c>
      <c r="O151" s="110"/>
      <c r="P151" s="111">
        <v>306</v>
      </c>
    </row>
    <row r="152" spans="2:16" x14ac:dyDescent="0.25">
      <c r="B152" s="2">
        <v>53</v>
      </c>
      <c r="C152" s="1"/>
      <c r="D152" s="1"/>
      <c r="E152" s="24">
        <f t="shared" si="30"/>
        <v>612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33.435028442911225</v>
      </c>
      <c r="K152" s="27">
        <f t="shared" si="26"/>
        <v>6.666666666666667</v>
      </c>
      <c r="L152" s="37">
        <f t="shared" si="28"/>
        <v>1.8040591836791968</v>
      </c>
      <c r="M152" s="110">
        <f t="shared" si="27"/>
        <v>-11.760912373409578</v>
      </c>
      <c r="N152" s="110">
        <f t="shared" si="29"/>
        <v>1.5149765773122836</v>
      </c>
      <c r="O152" s="110"/>
      <c r="P152" s="111">
        <v>312</v>
      </c>
    </row>
    <row r="153" spans="2:16" x14ac:dyDescent="0.25">
      <c r="B153" s="2">
        <v>54</v>
      </c>
      <c r="C153" s="1"/>
      <c r="D153" s="1"/>
      <c r="E153" s="24">
        <f t="shared" si="30"/>
        <v>618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33.519769501776324</v>
      </c>
      <c r="K153" s="27">
        <f t="shared" si="26"/>
        <v>6.666666666666667</v>
      </c>
      <c r="L153" s="37">
        <f t="shared" si="28"/>
        <v>1.7193181248140981</v>
      </c>
      <c r="M153" s="110">
        <f t="shared" si="27"/>
        <v>-11.760912373409578</v>
      </c>
      <c r="N153" s="110">
        <f t="shared" si="29"/>
        <v>1.4857023574660173</v>
      </c>
      <c r="O153" s="110"/>
      <c r="P153" s="111">
        <v>318</v>
      </c>
    </row>
    <row r="154" spans="2:16" x14ac:dyDescent="0.25">
      <c r="B154" s="2">
        <v>55</v>
      </c>
      <c r="C154" s="1"/>
      <c r="D154" s="1"/>
      <c r="E154" s="24">
        <f t="shared" si="30"/>
        <v>624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33.60369179364848</v>
      </c>
      <c r="K154" s="27">
        <f t="shared" si="26"/>
        <v>6.666666666666667</v>
      </c>
      <c r="L154" s="37">
        <f t="shared" si="28"/>
        <v>1.635395832941942</v>
      </c>
      <c r="M154" s="110">
        <f t="shared" si="27"/>
        <v>-11.760912373409578</v>
      </c>
      <c r="N154" s="110">
        <f t="shared" si="29"/>
        <v>1.4572685198185098</v>
      </c>
      <c r="O154" s="110"/>
      <c r="P154" s="111">
        <v>324</v>
      </c>
    </row>
    <row r="155" spans="2:16" x14ac:dyDescent="0.25">
      <c r="B155" s="2">
        <v>56</v>
      </c>
      <c r="C155" s="1"/>
      <c r="D155" s="1"/>
      <c r="E155" s="24">
        <f t="shared" si="30"/>
        <v>630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33.686810989071638</v>
      </c>
      <c r="K155" s="27">
        <f t="shared" si="26"/>
        <v>6.666666666666667</v>
      </c>
      <c r="L155" s="37">
        <f t="shared" si="28"/>
        <v>1.5522766375187835</v>
      </c>
      <c r="M155" s="110">
        <f t="shared" si="27"/>
        <v>-11.760912373409578</v>
      </c>
      <c r="N155" s="110">
        <f t="shared" si="29"/>
        <v>1.4296432027534682</v>
      </c>
      <c r="O155" s="110"/>
      <c r="P155" s="111">
        <v>330</v>
      </c>
    </row>
    <row r="156" spans="2:16" x14ac:dyDescent="0.25">
      <c r="B156" s="2">
        <v>57</v>
      </c>
      <c r="C156" s="1"/>
      <c r="D156" s="1"/>
      <c r="E156" s="24">
        <f t="shared" si="30"/>
        <v>636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33.769142312968278</v>
      </c>
      <c r="K156" s="27">
        <f t="shared" si="26"/>
        <v>6.666666666666667</v>
      </c>
      <c r="L156" s="37">
        <f t="shared" si="28"/>
        <v>1.4699453136221443</v>
      </c>
      <c r="M156" s="110">
        <f t="shared" si="27"/>
        <v>-11.760912373409578</v>
      </c>
      <c r="N156" s="110">
        <f t="shared" si="29"/>
        <v>1.4027960404376114</v>
      </c>
      <c r="O156" s="110"/>
      <c r="P156" s="111">
        <v>336</v>
      </c>
    </row>
    <row r="157" spans="2:16" x14ac:dyDescent="0.25">
      <c r="B157" s="2">
        <v>58</v>
      </c>
      <c r="C157" s="1"/>
      <c r="D157" s="1"/>
      <c r="E157" s="24">
        <f t="shared" si="30"/>
        <v>642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33.850700561377067</v>
      </c>
      <c r="K157" s="27">
        <f t="shared" si="26"/>
        <v>6.666666666666667</v>
      </c>
      <c r="L157" s="37">
        <f t="shared" si="28"/>
        <v>1.3883870652133545</v>
      </c>
      <c r="M157" s="110">
        <f t="shared" si="27"/>
        <v>-11.760912373409578</v>
      </c>
      <c r="N157" s="110">
        <f t="shared" si="29"/>
        <v>1.3766980793394179</v>
      </c>
      <c r="O157" s="110"/>
      <c r="P157" s="111">
        <v>342</v>
      </c>
    </row>
    <row r="158" spans="2:16" x14ac:dyDescent="0.25">
      <c r="B158" s="2">
        <v>59</v>
      </c>
      <c r="C158" s="1"/>
      <c r="D158" s="1"/>
      <c r="E158" s="24">
        <f t="shared" si="30"/>
        <v>392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29.565721340409148</v>
      </c>
      <c r="K158" s="27">
        <f t="shared" si="26"/>
        <v>6.666666666666667</v>
      </c>
      <c r="L158" s="37">
        <f t="shared" si="28"/>
        <v>5.6733662861812739</v>
      </c>
      <c r="M158" s="110">
        <f t="shared" si="27"/>
        <v>-11.760912373409578</v>
      </c>
      <c r="N158" s="110">
        <f t="shared" si="29"/>
        <v>3.6926370989486919</v>
      </c>
      <c r="O158" s="110"/>
      <c r="P158" s="111">
        <v>92</v>
      </c>
    </row>
    <row r="159" spans="2:16" x14ac:dyDescent="0.25">
      <c r="B159" s="2">
        <v>60</v>
      </c>
      <c r="C159" s="1"/>
      <c r="D159" s="1"/>
      <c r="E159" s="24">
        <f t="shared" si="30"/>
        <v>392.19544457292886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29.570050898908153</v>
      </c>
      <c r="K159" s="27">
        <f t="shared" si="26"/>
        <v>6.666666666666667</v>
      </c>
      <c r="L159" s="37">
        <f t="shared" si="28"/>
        <v>5.6690367276822684</v>
      </c>
      <c r="M159" s="110">
        <f t="shared" si="27"/>
        <v>-11.760912373409578</v>
      </c>
      <c r="N159" s="110">
        <f t="shared" si="29"/>
        <v>3.6889576780617284</v>
      </c>
      <c r="O159" s="110"/>
      <c r="P159" s="111">
        <v>92.195444572928878</v>
      </c>
    </row>
    <row r="160" spans="2:16" x14ac:dyDescent="0.25">
      <c r="B160" s="2">
        <v>61</v>
      </c>
      <c r="C160" s="1"/>
      <c r="D160" s="1"/>
      <c r="E160" s="24">
        <f t="shared" si="30"/>
        <v>392.77930803794561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si="25"/>
        <v>29.582972013986545</v>
      </c>
      <c r="K160" s="27">
        <f t="shared" si="26"/>
        <v>6.666666666666667</v>
      </c>
      <c r="L160" s="37">
        <f t="shared" si="28"/>
        <v>5.6561156126038767</v>
      </c>
      <c r="M160" s="110">
        <f t="shared" si="27"/>
        <v>-11.760912373409578</v>
      </c>
      <c r="N160" s="110">
        <f t="shared" si="29"/>
        <v>3.6779986141340095</v>
      </c>
      <c r="O160" s="110"/>
      <c r="P160" s="111">
        <v>92.779308037945611</v>
      </c>
    </row>
    <row r="161" spans="2:16" x14ac:dyDescent="0.25">
      <c r="B161" s="2">
        <v>62</v>
      </c>
      <c r="C161" s="1"/>
      <c r="D161" s="1"/>
      <c r="E161" s="24">
        <f t="shared" si="30"/>
        <v>393.74433316206375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25"/>
        <v>29.604286327996025</v>
      </c>
      <c r="K161" s="27">
        <f t="shared" si="26"/>
        <v>6.666666666666667</v>
      </c>
      <c r="L161" s="37">
        <f t="shared" si="28"/>
        <v>5.6348012985943967</v>
      </c>
      <c r="M161" s="110">
        <f t="shared" si="27"/>
        <v>-11.760912373409578</v>
      </c>
      <c r="N161" s="110">
        <f t="shared" si="29"/>
        <v>3.6599919472747358</v>
      </c>
      <c r="O161" s="110"/>
      <c r="P161" s="111">
        <v>93.744333162063725</v>
      </c>
    </row>
    <row r="162" spans="2:16" x14ac:dyDescent="0.25">
      <c r="B162" s="2">
        <v>63</v>
      </c>
      <c r="C162" s="1"/>
      <c r="D162" s="1"/>
      <c r="E162" s="24">
        <f t="shared" si="30"/>
        <v>395.07891459203768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25"/>
        <v>29.633677039051104</v>
      </c>
      <c r="K162" s="27">
        <f t="shared" si="26"/>
        <v>6.666666666666667</v>
      </c>
      <c r="L162" s="37">
        <f t="shared" si="28"/>
        <v>5.6054105875393176</v>
      </c>
      <c r="M162" s="110">
        <f t="shared" si="27"/>
        <v>-11.760912373409578</v>
      </c>
      <c r="N162" s="110">
        <f t="shared" si="29"/>
        <v>3.6353067157460224</v>
      </c>
      <c r="O162" s="110"/>
      <c r="P162" s="111">
        <v>95.078914592037705</v>
      </c>
    </row>
    <row r="163" spans="2:16" x14ac:dyDescent="0.25">
      <c r="B163" s="2">
        <v>64</v>
      </c>
      <c r="C163" s="1"/>
      <c r="D163" s="1"/>
      <c r="E163" s="24">
        <f t="shared" si="30"/>
        <v>396.76776322722355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25"/>
        <v>29.670727583087107</v>
      </c>
      <c r="K163" s="27">
        <f t="shared" si="26"/>
        <v>6.666666666666667</v>
      </c>
      <c r="L163" s="37">
        <f t="shared" si="28"/>
        <v>5.5683600435033149</v>
      </c>
      <c r="M163" s="110">
        <f t="shared" si="27"/>
        <v>-11.760912373409578</v>
      </c>
      <c r="N163" s="110">
        <f t="shared" si="29"/>
        <v>3.6044250920483587</v>
      </c>
      <c r="O163" s="110"/>
      <c r="P163" s="111">
        <v>96.767763227223554</v>
      </c>
    </row>
    <row r="164" spans="2:16" x14ac:dyDescent="0.25">
      <c r="B164" s="2">
        <v>65</v>
      </c>
      <c r="C164" s="1"/>
      <c r="D164" s="1"/>
      <c r="E164" s="24">
        <f t="shared" si="30"/>
        <v>398.79271228182773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25"/>
        <v>29.714944264371741</v>
      </c>
      <c r="K164" s="27">
        <f t="shared" si="26"/>
        <v>6.666666666666667</v>
      </c>
      <c r="L164" s="37">
        <f t="shared" ref="L164:L195" si="31">F164-J164+M164</f>
        <v>5.5241433622186804</v>
      </c>
      <c r="M164" s="110">
        <f t="shared" si="27"/>
        <v>-11.760912373409578</v>
      </c>
      <c r="N164" s="110">
        <f t="shared" ref="N164:N195" si="32">10^(L164/10)</f>
        <v>3.5679136590944327</v>
      </c>
      <c r="O164" s="110"/>
      <c r="P164" s="111">
        <v>98.792712281827747</v>
      </c>
    </row>
    <row r="165" spans="2:16" x14ac:dyDescent="0.25">
      <c r="B165" s="2">
        <v>66</v>
      </c>
      <c r="C165" s="1"/>
      <c r="D165" s="1"/>
      <c r="E165" s="24">
        <f t="shared" ref="E165:E196" si="33">E$100+P165</f>
        <v>401.13357503816428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ref="J165:J228" si="34">20*LOG10(E165/G165)-2.3</f>
        <v>29.765780282442744</v>
      </c>
      <c r="K165" s="27">
        <f t="shared" ref="K165:K228" si="35">4/60*100</f>
        <v>6.666666666666667</v>
      </c>
      <c r="L165" s="37">
        <f t="shared" si="31"/>
        <v>5.4733073441476776</v>
      </c>
      <c r="M165" s="110">
        <f t="shared" ref="M165:M228" si="36">10*LOG(6.666667/100)</f>
        <v>-11.760912373409578</v>
      </c>
      <c r="N165" s="110">
        <f t="shared" si="32"/>
        <v>3.5263931921662683</v>
      </c>
      <c r="O165" s="110"/>
      <c r="P165" s="111">
        <v>101.13357503816425</v>
      </c>
    </row>
    <row r="166" spans="2:16" x14ac:dyDescent="0.25">
      <c r="B166" s="2">
        <v>67</v>
      </c>
      <c r="C166" s="1"/>
      <c r="D166" s="1"/>
      <c r="E166" s="24">
        <f t="shared" si="33"/>
        <v>403.76897416858276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29.822658889227402</v>
      </c>
      <c r="K166" s="27">
        <f t="shared" si="35"/>
        <v>6.666666666666667</v>
      </c>
      <c r="L166" s="37">
        <f t="shared" si="31"/>
        <v>5.4164287373630202</v>
      </c>
      <c r="M166" s="110">
        <f t="shared" si="36"/>
        <v>-11.760912373409578</v>
      </c>
      <c r="N166" s="110">
        <f t="shared" si="32"/>
        <v>3.4805099026111526</v>
      </c>
      <c r="O166" s="110"/>
      <c r="P166" s="111">
        <v>103.76897416858277</v>
      </c>
    </row>
    <row r="167" spans="2:16" x14ac:dyDescent="0.25">
      <c r="B167" s="2">
        <v>68</v>
      </c>
      <c r="C167" s="1"/>
      <c r="D167" s="1"/>
      <c r="E167" s="24">
        <f t="shared" si="33"/>
        <v>406.67708282475667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29.884993992317217</v>
      </c>
      <c r="K167" s="27">
        <f t="shared" si="35"/>
        <v>6.666666666666667</v>
      </c>
      <c r="L167" s="37">
        <f t="shared" si="31"/>
        <v>5.3540936342732053</v>
      </c>
      <c r="M167" s="110">
        <f t="shared" si="36"/>
        <v>-11.760912373409578</v>
      </c>
      <c r="N167" s="110">
        <f t="shared" si="32"/>
        <v>3.430910297680613</v>
      </c>
      <c r="O167" s="110"/>
      <c r="P167" s="111">
        <v>106.6770828247567</v>
      </c>
    </row>
    <row r="168" spans="2:16" x14ac:dyDescent="0.25">
      <c r="B168" s="2">
        <v>69</v>
      </c>
      <c r="C168" s="1"/>
      <c r="D168" s="1"/>
      <c r="E168" s="24">
        <f t="shared" si="33"/>
        <v>409.83624174196785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29.952207206857754</v>
      </c>
      <c r="K168" s="27">
        <f t="shared" si="35"/>
        <v>6.666666666666667</v>
      </c>
      <c r="L168" s="37">
        <f t="shared" si="31"/>
        <v>5.2868804197326682</v>
      </c>
      <c r="M168" s="110">
        <f t="shared" si="36"/>
        <v>-11.760912373409578</v>
      </c>
      <c r="N168" s="110">
        <f t="shared" si="32"/>
        <v>3.3782208808124672</v>
      </c>
      <c r="O168" s="110"/>
      <c r="P168" s="111">
        <v>109.83624174196785</v>
      </c>
    </row>
    <row r="169" spans="2:16" x14ac:dyDescent="0.25">
      <c r="B169" s="2">
        <v>70</v>
      </c>
      <c r="C169" s="1"/>
      <c r="D169" s="1"/>
      <c r="E169" s="24">
        <f t="shared" si="33"/>
        <v>413.22543883774529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30.023740991065257</v>
      </c>
      <c r="K169" s="27">
        <f t="shared" si="35"/>
        <v>6.666666666666667</v>
      </c>
      <c r="L169" s="37">
        <f t="shared" si="31"/>
        <v>5.2153466355251652</v>
      </c>
      <c r="M169" s="110">
        <f t="shared" si="36"/>
        <v>-11.760912373409578</v>
      </c>
      <c r="N169" s="110">
        <f t="shared" si="32"/>
        <v>3.3230330720005146</v>
      </c>
      <c r="O169" s="110"/>
      <c r="P169" s="111">
        <v>113.22543883774529</v>
      </c>
    </row>
    <row r="170" spans="2:16" x14ac:dyDescent="0.25">
      <c r="B170" s="2">
        <v>71</v>
      </c>
      <c r="C170" s="1"/>
      <c r="D170" s="1"/>
      <c r="E170" s="24">
        <f t="shared" si="33"/>
        <v>416.8246549320819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30.099067986264938</v>
      </c>
      <c r="K170" s="27">
        <f t="shared" si="35"/>
        <v>6.666666666666667</v>
      </c>
      <c r="L170" s="37">
        <f t="shared" si="31"/>
        <v>5.1400196403254839</v>
      </c>
      <c r="M170" s="110">
        <f t="shared" si="36"/>
        <v>-11.760912373409578</v>
      </c>
      <c r="N170" s="110">
        <f t="shared" si="32"/>
        <v>3.265893091208337</v>
      </c>
      <c r="O170" s="110"/>
      <c r="P170" s="111">
        <v>116.82465493208187</v>
      </c>
    </row>
    <row r="171" spans="2:16" x14ac:dyDescent="0.25">
      <c r="B171" s="2">
        <v>72</v>
      </c>
      <c r="C171" s="1"/>
      <c r="D171" s="1"/>
      <c r="E171" s="24">
        <f t="shared" si="33"/>
        <v>420.6150902665168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30.177696993345382</v>
      </c>
      <c r="K171" s="27">
        <f t="shared" si="35"/>
        <v>6.666666666666667</v>
      </c>
      <c r="L171" s="37">
        <f t="shared" si="31"/>
        <v>5.0613906332450398</v>
      </c>
      <c r="M171" s="110">
        <f t="shared" si="36"/>
        <v>-11.760912373409578</v>
      </c>
      <c r="N171" s="110">
        <f t="shared" si="32"/>
        <v>3.2072961528060122</v>
      </c>
      <c r="O171" s="110"/>
      <c r="P171" s="111">
        <v>120.61509026651682</v>
      </c>
    </row>
    <row r="172" spans="2:16" x14ac:dyDescent="0.25">
      <c r="B172" s="2">
        <v>73</v>
      </c>
      <c r="C172" s="1"/>
      <c r="D172" s="1"/>
      <c r="E172" s="24">
        <f t="shared" si="33"/>
        <v>424.57929201917949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30.259176170546159</v>
      </c>
      <c r="K172" s="27">
        <f t="shared" si="35"/>
        <v>6.666666666666667</v>
      </c>
      <c r="L172" s="37">
        <f t="shared" si="31"/>
        <v>4.9799114560442632</v>
      </c>
      <c r="M172" s="110">
        <f t="shared" si="36"/>
        <v>-11.760912373409578</v>
      </c>
      <c r="N172" s="110">
        <f t="shared" si="32"/>
        <v>3.147684138465241</v>
      </c>
      <c r="O172" s="110"/>
      <c r="P172" s="111">
        <v>124.57929201917949</v>
      </c>
    </row>
    <row r="173" spans="2:16" x14ac:dyDescent="0.25">
      <c r="B173" s="2">
        <v>74</v>
      </c>
      <c r="C173" s="1"/>
      <c r="D173" s="1"/>
      <c r="E173" s="24">
        <f t="shared" si="33"/>
        <v>428.70120434556935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30.343094071420975</v>
      </c>
      <c r="K173" s="27">
        <f t="shared" si="35"/>
        <v>6.666666666666667</v>
      </c>
      <c r="L173" s="37">
        <f t="shared" si="31"/>
        <v>4.8959935551694471</v>
      </c>
      <c r="M173" s="110">
        <f t="shared" si="36"/>
        <v>-11.760912373409578</v>
      </c>
      <c r="N173" s="110">
        <f t="shared" si="32"/>
        <v>3.0874458938851177</v>
      </c>
      <c r="O173" s="110"/>
      <c r="P173" s="111">
        <v>128.70120434556935</v>
      </c>
    </row>
    <row r="174" spans="2:16" x14ac:dyDescent="0.25">
      <c r="B174" s="2">
        <v>75</v>
      </c>
      <c r="C174" s="1"/>
      <c r="D174" s="1"/>
      <c r="E174" s="24">
        <f t="shared" si="33"/>
        <v>432.96616110875732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30.429079099445264</v>
      </c>
      <c r="K174" s="27">
        <f t="shared" si="35"/>
        <v>6.666666666666667</v>
      </c>
      <c r="L174" s="37">
        <f t="shared" si="31"/>
        <v>4.8100085271451576</v>
      </c>
      <c r="M174" s="110">
        <f t="shared" si="36"/>
        <v>-11.760912373409578</v>
      </c>
      <c r="N174" s="110">
        <f t="shared" si="32"/>
        <v>3.0269193712934479</v>
      </c>
      <c r="O174" s="110"/>
      <c r="P174" s="111">
        <v>132.96616110875729</v>
      </c>
    </row>
    <row r="175" spans="2:16" x14ac:dyDescent="0.25">
      <c r="B175" s="2">
        <v>76</v>
      </c>
      <c r="C175" s="1"/>
      <c r="D175" s="1"/>
      <c r="E175" s="24">
        <f t="shared" si="33"/>
        <v>437.3608386695422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30.516797873477824</v>
      </c>
      <c r="K175" s="27">
        <f t="shared" si="35"/>
        <v>6.666666666666667</v>
      </c>
      <c r="L175" s="37">
        <f t="shared" si="31"/>
        <v>4.722289753112598</v>
      </c>
      <c r="M175" s="110">
        <f t="shared" si="36"/>
        <v>-11.760912373409578</v>
      </c>
      <c r="N175" s="110">
        <f t="shared" si="32"/>
        <v>2.9663949649619799</v>
      </c>
      <c r="O175" s="110"/>
      <c r="P175" s="111">
        <v>137.3608386695422</v>
      </c>
    </row>
    <row r="176" spans="2:16" x14ac:dyDescent="0.25">
      <c r="B176" s="2">
        <v>77</v>
      </c>
      <c r="C176" s="1"/>
      <c r="D176" s="1"/>
      <c r="E176" s="24">
        <f t="shared" si="33"/>
        <v>441.87318280774559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30.605952902392158</v>
      </c>
      <c r="K176" s="27">
        <f t="shared" si="35"/>
        <v>6.666666666666667</v>
      </c>
      <c r="L176" s="37">
        <f t="shared" si="31"/>
        <v>4.6331347241982641</v>
      </c>
      <c r="M176" s="110">
        <f t="shared" si="36"/>
        <v>-11.760912373409578</v>
      </c>
      <c r="N176" s="110">
        <f t="shared" si="32"/>
        <v>2.9061195257414107</v>
      </c>
      <c r="O176" s="110"/>
      <c r="P176" s="111">
        <v>141.87318280774559</v>
      </c>
    </row>
    <row r="177" spans="2:16" x14ac:dyDescent="0.25">
      <c r="B177" s="2">
        <v>78</v>
      </c>
      <c r="C177" s="1"/>
      <c r="D177" s="1"/>
      <c r="E177" s="24">
        <f t="shared" si="33"/>
        <v>446.49232061783994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30.696279874033198</v>
      </c>
      <c r="K177" s="27">
        <f t="shared" si="35"/>
        <v>6.666666666666667</v>
      </c>
      <c r="L177" s="37">
        <f t="shared" si="31"/>
        <v>4.5428077525572235</v>
      </c>
      <c r="M177" s="110">
        <f t="shared" si="36"/>
        <v>-11.760912373409578</v>
      </c>
      <c r="N177" s="110">
        <f t="shared" si="32"/>
        <v>2.8463006715048711</v>
      </c>
      <c r="O177" s="110"/>
      <c r="P177" s="111">
        <v>146.49232061783991</v>
      </c>
    </row>
    <row r="178" spans="2:16" x14ac:dyDescent="0.25">
      <c r="B178" s="2">
        <v>79</v>
      </c>
      <c r="C178" s="1"/>
      <c r="D178" s="1"/>
      <c r="E178" s="24">
        <f t="shared" si="33"/>
        <v>451.2084653714864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30.787544781812255</v>
      </c>
      <c r="K178" s="27">
        <f t="shared" si="35"/>
        <v>6.666666666666667</v>
      </c>
      <c r="L178" s="37">
        <f t="shared" si="31"/>
        <v>4.4515428447781673</v>
      </c>
      <c r="M178" s="110">
        <f t="shared" si="36"/>
        <v>-11.760912373409578</v>
      </c>
      <c r="N178" s="110">
        <f t="shared" si="32"/>
        <v>2.7871111227514715</v>
      </c>
      <c r="O178" s="110"/>
      <c r="P178" s="111">
        <v>151.2084653714864</v>
      </c>
    </row>
    <row r="179" spans="2:16" x14ac:dyDescent="0.25">
      <c r="B179" s="2">
        <v>80</v>
      </c>
      <c r="C179" s="1"/>
      <c r="D179" s="1"/>
      <c r="E179" s="24">
        <f t="shared" si="33"/>
        <v>456.01281998605111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30.879541044996468</v>
      </c>
      <c r="K179" s="27">
        <f t="shared" si="35"/>
        <v>6.666666666666667</v>
      </c>
      <c r="L179" s="37">
        <f t="shared" si="31"/>
        <v>4.3595465815939534</v>
      </c>
      <c r="M179" s="110">
        <f t="shared" si="36"/>
        <v>-11.760912373409578</v>
      </c>
      <c r="N179" s="110">
        <f t="shared" si="32"/>
        <v>2.7286928829952548</v>
      </c>
      <c r="O179" s="110"/>
      <c r="P179" s="111">
        <v>156.01281998605114</v>
      </c>
    </row>
    <row r="180" spans="2:16" x14ac:dyDescent="0.25">
      <c r="B180" s="2">
        <v>81</v>
      </c>
      <c r="C180" s="1"/>
      <c r="D180" s="1"/>
      <c r="E180" s="24">
        <f t="shared" si="33"/>
        <v>460.89748288895009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30.972086726151748</v>
      </c>
      <c r="K180" s="27">
        <f t="shared" si="35"/>
        <v>6.666666666666667</v>
      </c>
      <c r="L180" s="37">
        <f t="shared" si="31"/>
        <v>4.2670009004386742</v>
      </c>
      <c r="M180" s="110">
        <f t="shared" si="36"/>
        <v>-11.760912373409578</v>
      </c>
      <c r="N180" s="110">
        <f t="shared" si="32"/>
        <v>2.6711611526653947</v>
      </c>
      <c r="O180" s="110"/>
      <c r="P180" s="111">
        <v>160.89748288895012</v>
      </c>
    </row>
    <row r="181" spans="2:16" x14ac:dyDescent="0.25">
      <c r="B181" s="2">
        <v>82</v>
      </c>
      <c r="C181" s="1"/>
      <c r="D181" s="1"/>
      <c r="E181" s="24">
        <f t="shared" si="33"/>
        <v>465.85535867134354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31.065021909690376</v>
      </c>
      <c r="K181" s="27">
        <f t="shared" si="35"/>
        <v>6.666666666666667</v>
      </c>
      <c r="L181" s="37">
        <f t="shared" si="31"/>
        <v>4.1740657169000457</v>
      </c>
      <c r="M181" s="110">
        <f t="shared" si="36"/>
        <v>-11.760912373409578</v>
      </c>
      <c r="N181" s="110">
        <f t="shared" si="32"/>
        <v>2.6146079158325319</v>
      </c>
      <c r="O181" s="110"/>
      <c r="P181" s="111">
        <v>165.85535867134351</v>
      </c>
    </row>
    <row r="182" spans="2:16" x14ac:dyDescent="0.25">
      <c r="B182" s="2">
        <v>83</v>
      </c>
      <c r="C182" s="1"/>
      <c r="D182" s="1"/>
      <c r="E182" s="24">
        <f t="shared" si="33"/>
        <v>470.88007490635061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31.158206276839056</v>
      </c>
      <c r="K182" s="27">
        <f t="shared" si="35"/>
        <v>6.666666666666667</v>
      </c>
      <c r="L182" s="37">
        <f t="shared" si="31"/>
        <v>4.0808813497513654</v>
      </c>
      <c r="M182" s="110">
        <f t="shared" si="36"/>
        <v>-11.760912373409578</v>
      </c>
      <c r="N182" s="110">
        <f t="shared" si="32"/>
        <v>2.5591051746144591</v>
      </c>
      <c r="O182" s="110"/>
      <c r="P182" s="111">
        <v>170.88007490635061</v>
      </c>
    </row>
    <row r="183" spans="2:16" x14ac:dyDescent="0.25">
      <c r="B183" s="2">
        <v>84</v>
      </c>
      <c r="C183" s="1"/>
      <c r="D183" s="1"/>
      <c r="E183" s="24">
        <f t="shared" si="33"/>
        <v>475.96590578859303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31.251516892301108</v>
      </c>
      <c r="K183" s="27">
        <f t="shared" si="35"/>
        <v>6.666666666666667</v>
      </c>
      <c r="L183" s="37">
        <f t="shared" si="31"/>
        <v>3.9875707342893136</v>
      </c>
      <c r="M183" s="110">
        <f t="shared" si="36"/>
        <v>-11.760912373409578</v>
      </c>
      <c r="N183" s="110">
        <f t="shared" si="32"/>
        <v>2.5047078299986461</v>
      </c>
      <c r="O183" s="110"/>
      <c r="P183" s="111">
        <v>175.96590578859303</v>
      </c>
    </row>
    <row r="184" spans="2:16" x14ac:dyDescent="0.25">
      <c r="B184" s="2">
        <v>85</v>
      </c>
      <c r="C184" s="1"/>
      <c r="D184" s="1"/>
      <c r="E184" s="24">
        <f t="shared" si="33"/>
        <v>481.10770276274832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31.344846204381664</v>
      </c>
      <c r="K184" s="27">
        <f t="shared" si="35"/>
        <v>6.666666666666667</v>
      </c>
      <c r="L184" s="37">
        <f t="shared" si="31"/>
        <v>3.8942414222087578</v>
      </c>
      <c r="M184" s="110">
        <f t="shared" si="36"/>
        <v>-11.760912373409578</v>
      </c>
      <c r="N184" s="110">
        <f t="shared" si="32"/>
        <v>2.4514562230253492</v>
      </c>
      <c r="O184" s="110"/>
      <c r="P184" s="111">
        <v>181.10770276274835</v>
      </c>
    </row>
    <row r="185" spans="2:16" x14ac:dyDescent="0.25">
      <c r="B185" s="2">
        <v>86</v>
      </c>
      <c r="C185" s="1"/>
      <c r="D185" s="1"/>
      <c r="E185" s="24">
        <f t="shared" si="33"/>
        <v>486.3008319895539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31.438100251662259</v>
      </c>
      <c r="K185" s="27">
        <f t="shared" si="35"/>
        <v>6.666666666666667</v>
      </c>
      <c r="L185" s="37">
        <f t="shared" si="31"/>
        <v>3.8009873749281624</v>
      </c>
      <c r="M185" s="110">
        <f t="shared" si="36"/>
        <v>-11.760912373409578</v>
      </c>
      <c r="N185" s="110">
        <f t="shared" si="32"/>
        <v>2.3993783592326619</v>
      </c>
      <c r="O185" s="110"/>
      <c r="P185" s="111">
        <v>186.30083198955393</v>
      </c>
    </row>
    <row r="186" spans="2:16" x14ac:dyDescent="0.25">
      <c r="B186" s="2">
        <v>87</v>
      </c>
      <c r="C186" s="1"/>
      <c r="D186" s="1"/>
      <c r="E186" s="24">
        <f t="shared" si="33"/>
        <v>491.54111830100607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31.531197064087696</v>
      </c>
      <c r="K186" s="27">
        <f t="shared" si="35"/>
        <v>6.666666666666667</v>
      </c>
      <c r="L186" s="37">
        <f t="shared" si="31"/>
        <v>3.7078905625027261</v>
      </c>
      <c r="M186" s="110">
        <f t="shared" si="36"/>
        <v>-11.760912373409578</v>
      </c>
      <c r="N186" s="110">
        <f t="shared" si="32"/>
        <v>2.3484918438669342</v>
      </c>
      <c r="O186" s="110"/>
      <c r="P186" s="111">
        <v>191.54111830100607</v>
      </c>
    </row>
    <row r="187" spans="2:16" x14ac:dyDescent="0.25">
      <c r="B187" s="2">
        <v>88</v>
      </c>
      <c r="C187" s="1"/>
      <c r="D187" s="1"/>
      <c r="E187" s="24">
        <f t="shared" si="33"/>
        <v>496.82479518597245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31.624065243520629</v>
      </c>
      <c r="K187" s="27">
        <f t="shared" si="35"/>
        <v>6.666666666666667</v>
      </c>
      <c r="L187" s="37">
        <f t="shared" si="31"/>
        <v>3.6150223830697925</v>
      </c>
      <c r="M187" s="110">
        <f t="shared" si="36"/>
        <v>-11.760912373409578</v>
      </c>
      <c r="N187" s="110">
        <f t="shared" si="32"/>
        <v>2.2988055570297057</v>
      </c>
      <c r="O187" s="110"/>
      <c r="P187" s="111">
        <v>196.82479518597245</v>
      </c>
    </row>
    <row r="188" spans="2:16" x14ac:dyDescent="0.25">
      <c r="B188" s="2">
        <v>89</v>
      </c>
      <c r="C188" s="1"/>
      <c r="D188" s="1"/>
      <c r="E188" s="24">
        <f t="shared" si="33"/>
        <v>502.14846029589245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31.716642707651499</v>
      </c>
      <c r="K188" s="27">
        <f t="shared" si="35"/>
        <v>6.666666666666667</v>
      </c>
      <c r="L188" s="37">
        <f t="shared" si="31"/>
        <v>3.5224449189389233</v>
      </c>
      <c r="M188" s="110">
        <f t="shared" si="36"/>
        <v>-11.760912373409578</v>
      </c>
      <c r="N188" s="110">
        <f t="shared" si="32"/>
        <v>2.2503210977023334</v>
      </c>
      <c r="O188" s="110"/>
      <c r="P188" s="111">
        <v>202.14846029589245</v>
      </c>
    </row>
    <row r="189" spans="2:16" x14ac:dyDescent="0.25">
      <c r="B189" s="2">
        <v>90</v>
      </c>
      <c r="C189" s="1"/>
      <c r="D189" s="1"/>
      <c r="E189" s="24">
        <f t="shared" si="33"/>
        <v>507.50903594783529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31.808875581058654</v>
      </c>
      <c r="K189" s="27">
        <f t="shared" si="35"/>
        <v>6.666666666666667</v>
      </c>
      <c r="L189" s="37">
        <f t="shared" si="31"/>
        <v>3.4302120455317677</v>
      </c>
      <c r="M189" s="110">
        <f t="shared" si="36"/>
        <v>-11.760912373409578</v>
      </c>
      <c r="N189" s="110">
        <f t="shared" si="32"/>
        <v>2.203034024198395</v>
      </c>
      <c r="O189" s="110"/>
      <c r="P189" s="111">
        <v>207.50903594783529</v>
      </c>
    </row>
    <row r="190" spans="2:16" x14ac:dyDescent="0.25">
      <c r="B190" s="2">
        <v>91</v>
      </c>
      <c r="C190" s="1"/>
      <c r="D190" s="1"/>
      <c r="E190" s="24">
        <f t="shared" si="33"/>
        <v>512.90373411474025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31.900717217794817</v>
      </c>
      <c r="K190" s="27">
        <f t="shared" si="35"/>
        <v>6.666666666666667</v>
      </c>
      <c r="L190" s="37">
        <f t="shared" si="31"/>
        <v>3.3383704087956048</v>
      </c>
      <c r="M190" s="110">
        <f t="shared" si="36"/>
        <v>-11.760912373409578</v>
      </c>
      <c r="N190" s="110">
        <f t="shared" si="32"/>
        <v>2.1569349165515121</v>
      </c>
      <c r="O190" s="110"/>
      <c r="P190" s="111">
        <v>212.90373411474022</v>
      </c>
    </row>
    <row r="191" spans="2:16" x14ac:dyDescent="0.25">
      <c r="B191" s="2">
        <v>92</v>
      </c>
      <c r="C191" s="1"/>
      <c r="D191" s="1"/>
      <c r="E191" s="24">
        <f t="shared" si="33"/>
        <v>518.33002542023394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31.992127340851408</v>
      </c>
      <c r="K191" s="27">
        <f t="shared" si="35"/>
        <v>6.666666666666667</v>
      </c>
      <c r="L191" s="37">
        <f t="shared" si="31"/>
        <v>3.2469602857390143</v>
      </c>
      <c r="M191" s="110">
        <f t="shared" si="36"/>
        <v>-11.760912373409578</v>
      </c>
      <c r="N191" s="110">
        <f t="shared" si="32"/>
        <v>2.1120102839963937</v>
      </c>
      <c r="O191" s="110"/>
      <c r="P191" s="111">
        <v>218.33002542023394</v>
      </c>
    </row>
    <row r="192" spans="2:16" x14ac:dyDescent="0.25">
      <c r="B192" s="2">
        <v>93</v>
      </c>
      <c r="C192" s="1"/>
      <c r="D192" s="1"/>
      <c r="E192" s="24">
        <f t="shared" si="33"/>
        <v>523.78561169118984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32.083071285031856</v>
      </c>
      <c r="K192" s="27">
        <f t="shared" si="35"/>
        <v>6.666666666666667</v>
      </c>
      <c r="L192" s="37">
        <f t="shared" si="31"/>
        <v>3.1560163415585656</v>
      </c>
      <c r="M192" s="110">
        <f t="shared" si="36"/>
        <v>-11.760912373409578</v>
      </c>
      <c r="N192" s="110">
        <f t="shared" si="32"/>
        <v>2.0682433382678211</v>
      </c>
      <c r="O192" s="110"/>
      <c r="P192" s="111">
        <v>223.78561169118984</v>
      </c>
    </row>
    <row r="193" spans="2:16" x14ac:dyDescent="0.25">
      <c r="B193" s="2">
        <v>94</v>
      </c>
      <c r="C193" s="1"/>
      <c r="D193" s="1"/>
      <c r="E193" s="24">
        <f t="shared" si="33"/>
        <v>529.26840166058651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32.173519331022007</v>
      </c>
      <c r="K193" s="27">
        <f t="shared" si="35"/>
        <v>6.666666666666667</v>
      </c>
      <c r="L193" s="37">
        <f t="shared" si="31"/>
        <v>3.0655682955684149</v>
      </c>
      <c r="M193" s="110">
        <f t="shared" si="36"/>
        <v>-11.760912373409578</v>
      </c>
      <c r="N193" s="110">
        <f t="shared" si="32"/>
        <v>2.0256146510666344</v>
      </c>
      <c r="O193" s="110"/>
      <c r="P193" s="111">
        <v>229.26840166058645</v>
      </c>
    </row>
    <row r="194" spans="2:16" x14ac:dyDescent="0.25">
      <c r="B194" s="2">
        <v>95</v>
      </c>
      <c r="C194" s="1"/>
      <c r="D194" s="1"/>
      <c r="E194" s="24">
        <f t="shared" si="33"/>
        <v>534.776489453267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32.263446119698976</v>
      </c>
      <c r="K194" s="27">
        <f t="shared" si="35"/>
        <v>6.666666666666667</v>
      </c>
      <c r="L194" s="37">
        <f t="shared" si="31"/>
        <v>2.9756415068914457</v>
      </c>
      <c r="M194" s="110">
        <f t="shared" si="36"/>
        <v>-11.760912373409578</v>
      </c>
      <c r="N194" s="110">
        <f t="shared" si="32"/>
        <v>1.9841027118061838</v>
      </c>
      <c r="O194" s="110"/>
      <c r="P194" s="111">
        <v>234.77648945326703</v>
      </c>
    </row>
    <row r="195" spans="2:16" x14ac:dyDescent="0.25">
      <c r="B195" s="2">
        <v>96</v>
      </c>
      <c r="C195" s="1"/>
      <c r="D195" s="1"/>
      <c r="E195" s="24">
        <f t="shared" si="33"/>
        <v>540.30813552603672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32.352830136919948</v>
      </c>
      <c r="K195" s="27">
        <f t="shared" si="35"/>
        <v>6.666666666666667</v>
      </c>
      <c r="L195" s="37">
        <f t="shared" si="31"/>
        <v>2.8862574896704736</v>
      </c>
      <c r="M195" s="110">
        <f t="shared" si="36"/>
        <v>-11.760912373409578</v>
      </c>
      <c r="N195" s="110">
        <f t="shared" si="32"/>
        <v>1.9436843997007038</v>
      </c>
      <c r="O195" s="110"/>
      <c r="P195" s="111">
        <v>240.30813552603666</v>
      </c>
    </row>
    <row r="196" spans="2:16" x14ac:dyDescent="0.25">
      <c r="B196" s="2">
        <v>97</v>
      </c>
      <c r="C196" s="1"/>
      <c r="D196" s="1"/>
      <c r="E196" s="24">
        <f t="shared" si="33"/>
        <v>545.86174977006897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32.441653260151121</v>
      </c>
      <c r="K196" s="27">
        <f t="shared" si="35"/>
        <v>6.666666666666667</v>
      </c>
      <c r="L196" s="37">
        <f t="shared" ref="L196:L227" si="37">F196-J196+M196</f>
        <v>2.7974343664393011</v>
      </c>
      <c r="M196" s="110">
        <f t="shared" si="36"/>
        <v>-11.760912373409578</v>
      </c>
      <c r="N196" s="110">
        <f t="shared" ref="N196:N227" si="38">10^(L196/10)</f>
        <v>1.904335382406666</v>
      </c>
      <c r="O196" s="110"/>
      <c r="P196" s="111">
        <v>245.86174977006894</v>
      </c>
    </row>
    <row r="197" spans="2:16" x14ac:dyDescent="0.25">
      <c r="B197" s="2">
        <v>98</v>
      </c>
      <c r="C197" s="1"/>
      <c r="D197" s="1"/>
      <c r="E197" s="24">
        <f t="shared" ref="E197:E228" si="39">E$100+P197</f>
        <v>551.43587651725443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32.529900359320095</v>
      </c>
      <c r="K197" s="27">
        <f t="shared" si="35"/>
        <v>6.666666666666667</v>
      </c>
      <c r="L197" s="37">
        <f t="shared" si="37"/>
        <v>2.7091872672703268</v>
      </c>
      <c r="M197" s="110">
        <f t="shared" si="36"/>
        <v>-11.760912373409578</v>
      </c>
      <c r="N197" s="110">
        <f t="shared" si="38"/>
        <v>1.8660304517813295</v>
      </c>
      <c r="O197" s="110"/>
      <c r="P197" s="111">
        <v>251.4358765172544</v>
      </c>
    </row>
    <row r="198" spans="2:16" x14ac:dyDescent="0.25">
      <c r="B198" s="2">
        <v>99</v>
      </c>
      <c r="C198" s="1"/>
      <c r="D198" s="1"/>
      <c r="E198" s="24">
        <f t="shared" si="39"/>
        <v>557.02918122267749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32.617558945198823</v>
      </c>
      <c r="K198" s="27">
        <f t="shared" si="35"/>
        <v>6.666666666666667</v>
      </c>
      <c r="L198" s="37">
        <f t="shared" si="37"/>
        <v>2.6215286813915988</v>
      </c>
      <c r="M198" s="110">
        <f t="shared" si="36"/>
        <v>-11.760912373409578</v>
      </c>
      <c r="N198" s="110">
        <f t="shared" si="38"/>
        <v>1.8287438058708709</v>
      </c>
      <c r="O198" s="110"/>
      <c r="P198" s="111">
        <v>257.02918122267749</v>
      </c>
    </row>
    <row r="199" spans="2:16" x14ac:dyDescent="0.25">
      <c r="B199" s="2">
        <v>100</v>
      </c>
      <c r="C199" s="1"/>
      <c r="D199" s="1"/>
      <c r="E199" s="24">
        <f t="shared" si="39"/>
        <v>562.64043862284416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32.704618859449475</v>
      </c>
      <c r="K199" s="27">
        <f t="shared" si="35"/>
        <v>6.666666666666667</v>
      </c>
      <c r="L199" s="37">
        <f t="shared" si="37"/>
        <v>2.5344687671409467</v>
      </c>
      <c r="M199" s="110">
        <f t="shared" si="36"/>
        <v>-11.760912373409578</v>
      </c>
      <c r="N199" s="110">
        <f t="shared" si="38"/>
        <v>1.7924492849702744</v>
      </c>
      <c r="O199" s="110"/>
      <c r="P199" s="111">
        <v>262.64043862284421</v>
      </c>
    </row>
    <row r="200" spans="2:16" x14ac:dyDescent="0.25">
      <c r="B200" s="2">
        <v>101</v>
      </c>
      <c r="C200" s="1"/>
      <c r="D200" s="1"/>
      <c r="E200" s="24">
        <f t="shared" si="39"/>
        <v>568.2685221937154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32.791072001197612</v>
      </c>
      <c r="K200" s="27">
        <f t="shared" si="35"/>
        <v>6.666666666666667</v>
      </c>
      <c r="L200" s="37">
        <f t="shared" si="37"/>
        <v>2.4480156253928094</v>
      </c>
      <c r="M200" s="110">
        <f t="shared" si="36"/>
        <v>-11.760912373409578</v>
      </c>
      <c r="N200" s="110">
        <f t="shared" si="38"/>
        <v>1.7571205684920674</v>
      </c>
      <c r="O200" s="110"/>
      <c r="P200" s="111">
        <v>268.26852219371546</v>
      </c>
    </row>
    <row r="201" spans="2:16" x14ac:dyDescent="0.25">
      <c r="B201" s="2">
        <v>102</v>
      </c>
      <c r="C201" s="1"/>
      <c r="D201" s="1"/>
      <c r="E201" s="24">
        <f t="shared" si="39"/>
        <v>573.91239475423527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32.876912085642793</v>
      </c>
      <c r="K201" s="27">
        <f t="shared" si="35"/>
        <v>6.666666666666667</v>
      </c>
      <c r="L201" s="37">
        <f t="shared" si="37"/>
        <v>2.3621755409476286</v>
      </c>
      <c r="M201" s="110">
        <f t="shared" si="36"/>
        <v>-11.760912373409578</v>
      </c>
      <c r="N201" s="110">
        <f t="shared" si="38"/>
        <v>1.7227313384236487</v>
      </c>
      <c r="O201" s="110"/>
      <c r="P201" s="111">
        <v>273.91239475423527</v>
      </c>
    </row>
    <row r="202" spans="2:16" x14ac:dyDescent="0.25">
      <c r="B202" s="2">
        <v>103</v>
      </c>
      <c r="C202" s="1"/>
      <c r="D202" s="1"/>
      <c r="E202" s="24">
        <f t="shared" si="39"/>
        <v>579.57110008010477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32.962134430784047</v>
      </c>
      <c r="K202" s="27">
        <f t="shared" si="35"/>
        <v>6.666666666666667</v>
      </c>
      <c r="L202" s="37">
        <f t="shared" si="37"/>
        <v>2.2769531958063745</v>
      </c>
      <c r="M202" s="110">
        <f t="shared" si="36"/>
        <v>-11.760912373409578</v>
      </c>
      <c r="N202" s="110">
        <f t="shared" si="38"/>
        <v>1.689255414326464</v>
      </c>
      <c r="O202" s="110"/>
      <c r="P202" s="111">
        <v>279.57110008010483</v>
      </c>
    </row>
    <row r="203" spans="2:16" x14ac:dyDescent="0.25">
      <c r="B203" s="2">
        <v>104</v>
      </c>
      <c r="C203" s="1"/>
      <c r="D203" s="1"/>
      <c r="E203" s="24">
        <f t="shared" si="39"/>
        <v>585.24375540929896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33.046735768834097</v>
      </c>
      <c r="K203" s="27">
        <f t="shared" si="35"/>
        <v>6.666666666666667</v>
      </c>
      <c r="L203" s="37">
        <f t="shared" si="37"/>
        <v>2.192351857756325</v>
      </c>
      <c r="M203" s="110">
        <f t="shared" si="36"/>
        <v>-11.760912373409578</v>
      </c>
      <c r="N203" s="110">
        <f t="shared" si="38"/>
        <v>1.6566668641186886</v>
      </c>
      <c r="O203" s="110"/>
      <c r="P203" s="111">
        <v>285.24375540929901</v>
      </c>
    </row>
    <row r="204" spans="2:16" x14ac:dyDescent="0.25">
      <c r="B204" s="2">
        <v>105</v>
      </c>
      <c r="C204" s="1"/>
      <c r="D204" s="1"/>
      <c r="E204" s="24">
        <f t="shared" si="39"/>
        <v>590.92954473549094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33.130714079330296</v>
      </c>
      <c r="K204" s="27">
        <f t="shared" si="35"/>
        <v>6.666666666666667</v>
      </c>
      <c r="L204" s="37">
        <f t="shared" si="37"/>
        <v>2.1083735472601255</v>
      </c>
      <c r="M204" s="110">
        <f t="shared" si="36"/>
        <v>-11.760912373409578</v>
      </c>
      <c r="N204" s="110">
        <f t="shared" si="38"/>
        <v>1.6249400942714007</v>
      </c>
      <c r="O204" s="110"/>
      <c r="P204" s="111">
        <v>290.92954473549088</v>
      </c>
    </row>
    <row r="205" spans="2:16" x14ac:dyDescent="0.25">
      <c r="B205" s="2">
        <v>106</v>
      </c>
      <c r="C205" s="1"/>
      <c r="D205" s="1"/>
      <c r="E205" s="24">
        <f t="shared" si="39"/>
        <v>596.62771279838307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33.214068441328536</v>
      </c>
      <c r="K205" s="27">
        <f t="shared" si="35"/>
        <v>6.666666666666667</v>
      </c>
      <c r="L205" s="37">
        <f t="shared" si="37"/>
        <v>2.0250191852618862</v>
      </c>
      <c r="M205" s="110">
        <f t="shared" si="36"/>
        <v>-11.760912373409578</v>
      </c>
      <c r="N205" s="110">
        <f t="shared" si="38"/>
        <v>1.594049922523465</v>
      </c>
      <c r="O205" s="110"/>
      <c r="P205" s="111">
        <v>296.62771279838302</v>
      </c>
    </row>
    <row r="206" spans="2:16" x14ac:dyDescent="0.25">
      <c r="B206" s="2">
        <v>107</v>
      </c>
      <c r="C206" s="1"/>
      <c r="D206" s="1"/>
      <c r="E206" s="24">
        <f t="shared" si="39"/>
        <v>602.33755969115055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33.296798902396141</v>
      </c>
      <c r="K206" s="27">
        <f t="shared" si="35"/>
        <v>6.666666666666667</v>
      </c>
      <c r="L206" s="37">
        <f t="shared" si="37"/>
        <v>1.942288724194281</v>
      </c>
      <c r="M206" s="110">
        <f t="shared" si="36"/>
        <v>-11.760912373409578</v>
      </c>
      <c r="N206" s="110">
        <f t="shared" si="38"/>
        <v>1.5639716357704425</v>
      </c>
      <c r="O206" s="110"/>
      <c r="P206" s="111">
        <v>302.33755969115049</v>
      </c>
    </row>
    <row r="207" spans="2:16" x14ac:dyDescent="0.25">
      <c r="B207" s="2">
        <v>108</v>
      </c>
      <c r="C207" s="1"/>
      <c r="D207" s="1"/>
      <c r="E207" s="24">
        <f t="shared" si="39"/>
        <v>608.05843601498725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33.378906362406902</v>
      </c>
      <c r="K207" s="27">
        <f t="shared" si="35"/>
        <v>6.666666666666667</v>
      </c>
      <c r="L207" s="37">
        <f t="shared" si="37"/>
        <v>1.8601812641835203</v>
      </c>
      <c r="M207" s="110">
        <f t="shared" si="36"/>
        <v>-11.760912373409578</v>
      </c>
      <c r="N207" s="110">
        <f t="shared" si="38"/>
        <v>1.5346810353975142</v>
      </c>
      <c r="O207" s="110"/>
      <c r="P207" s="111">
        <v>308.05843601498725</v>
      </c>
    </row>
    <row r="208" spans="2:16" x14ac:dyDescent="0.25">
      <c r="B208" s="2">
        <v>109</v>
      </c>
      <c r="C208" s="1"/>
      <c r="D208" s="1"/>
      <c r="E208" s="24">
        <f t="shared" si="39"/>
        <v>613.78973851928299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33.460392470391028</v>
      </c>
      <c r="K208" s="27">
        <f t="shared" si="35"/>
        <v>6.666666666666667</v>
      </c>
      <c r="L208" s="37">
        <f t="shared" si="37"/>
        <v>1.7786951561993938</v>
      </c>
      <c r="M208" s="110">
        <f t="shared" si="36"/>
        <v>-11.760912373409578</v>
      </c>
      <c r="N208" s="110">
        <f t="shared" si="38"/>
        <v>1.50615447199662</v>
      </c>
      <c r="O208" s="110"/>
      <c r="P208" s="111">
        <v>313.78973851928299</v>
      </c>
    </row>
    <row r="209" spans="2:16" x14ac:dyDescent="0.25">
      <c r="B209" s="2">
        <v>110</v>
      </c>
      <c r="C209" s="1"/>
      <c r="D209" s="1"/>
      <c r="E209" s="24">
        <f t="shared" si="39"/>
        <v>619.53090617340922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33.541259532910431</v>
      </c>
      <c r="K209" s="27">
        <f t="shared" si="35"/>
        <v>6.666666666666667</v>
      </c>
      <c r="L209" s="37">
        <f t="shared" si="37"/>
        <v>1.6978280936799912</v>
      </c>
      <c r="M209" s="110">
        <f t="shared" si="36"/>
        <v>-11.760912373409578</v>
      </c>
      <c r="N209" s="110">
        <f t="shared" si="38"/>
        <v>1.4783688711256791</v>
      </c>
      <c r="O209" s="110"/>
      <c r="P209" s="111">
        <v>319.53090617340916</v>
      </c>
    </row>
    <row r="210" spans="2:16" x14ac:dyDescent="0.25">
      <c r="B210" s="2">
        <v>111</v>
      </c>
      <c r="C210" s="1"/>
      <c r="D210" s="1"/>
      <c r="E210" s="24">
        <f t="shared" si="39"/>
        <v>625.28141662259156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33.621510432618891</v>
      </c>
      <c r="K210" s="27">
        <f t="shared" si="35"/>
        <v>6.666666666666667</v>
      </c>
      <c r="L210" s="37">
        <f t="shared" si="37"/>
        <v>1.6175771939715311</v>
      </c>
      <c r="M210" s="110">
        <f t="shared" si="36"/>
        <v>-11.760912373409578</v>
      </c>
      <c r="N210" s="110">
        <f t="shared" si="38"/>
        <v>1.45130175152629</v>
      </c>
      <c r="O210" s="110"/>
      <c r="P210" s="111">
        <v>325.28141662259156</v>
      </c>
    </row>
    <row r="211" spans="2:16" x14ac:dyDescent="0.25">
      <c r="B211" s="2">
        <v>112</v>
      </c>
      <c r="C211" s="1"/>
      <c r="D211" s="1"/>
      <c r="E211" s="24">
        <f t="shared" si="39"/>
        <v>631.04078298602417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33.701148555831423</v>
      </c>
      <c r="K211" s="27">
        <f t="shared" si="35"/>
        <v>6.666666666666667</v>
      </c>
      <c r="L211" s="37">
        <f t="shared" si="37"/>
        <v>1.5379390707589984</v>
      </c>
      <c r="M211" s="110">
        <f t="shared" si="36"/>
        <v>-11.760912373409578</v>
      </c>
      <c r="N211" s="110">
        <f t="shared" si="38"/>
        <v>1.4249312370096954</v>
      </c>
      <c r="O211" s="110"/>
      <c r="P211" s="111">
        <v>331.04078298602423</v>
      </c>
    </row>
    <row r="212" spans="2:16" x14ac:dyDescent="0.25">
      <c r="B212" s="2">
        <v>113</v>
      </c>
      <c r="C212" s="1"/>
      <c r="D212" s="1"/>
      <c r="E212" s="24">
        <f t="shared" si="39"/>
        <v>636.80855096033406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33.78017772807074</v>
      </c>
      <c r="K212" s="27">
        <f t="shared" si="35"/>
        <v>6.666666666666667</v>
      </c>
      <c r="L212" s="37">
        <f t="shared" si="37"/>
        <v>1.458909898519682</v>
      </c>
      <c r="M212" s="110">
        <f t="shared" si="36"/>
        <v>-11.760912373409578</v>
      </c>
      <c r="N212" s="110">
        <f t="shared" si="38"/>
        <v>1.3992360630440122</v>
      </c>
      <c r="O212" s="110"/>
      <c r="P212" s="111">
        <v>336.80855096033412</v>
      </c>
    </row>
    <row r="213" spans="2:16" x14ac:dyDescent="0.25">
      <c r="B213" s="2">
        <v>114</v>
      </c>
      <c r="C213" s="1"/>
      <c r="D213" s="1"/>
      <c r="E213" s="24">
        <f t="shared" si="39"/>
        <v>642.58429619584149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33.858602156683894</v>
      </c>
      <c r="K213" s="27">
        <f t="shared" si="35"/>
        <v>6.666666666666667</v>
      </c>
      <c r="L213" s="37">
        <f t="shared" si="37"/>
        <v>1.3804854699065281</v>
      </c>
      <c r="M213" s="110">
        <f t="shared" si="36"/>
        <v>-11.760912373409578</v>
      </c>
      <c r="N213" s="110">
        <f t="shared" si="38"/>
        <v>1.3741955789244498</v>
      </c>
      <c r="O213" s="110"/>
      <c r="P213" s="111">
        <v>342.58429619584143</v>
      </c>
    </row>
    <row r="214" spans="2:16" x14ac:dyDescent="0.25">
      <c r="B214" s="2">
        <v>115</v>
      </c>
      <c r="C214" s="1"/>
      <c r="D214" s="1"/>
      <c r="E214" s="24">
        <f t="shared" si="39"/>
        <v>648.36762191684807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33.936426379731117</v>
      </c>
      <c r="K214" s="27">
        <f t="shared" si="35"/>
        <v>6.666666666666667</v>
      </c>
      <c r="L214" s="37">
        <f t="shared" si="37"/>
        <v>1.3026612468593051</v>
      </c>
      <c r="M214" s="110">
        <f t="shared" si="36"/>
        <v>-11.760912373409578</v>
      </c>
      <c r="N214" s="110">
        <f t="shared" si="38"/>
        <v>1.3497897462788706</v>
      </c>
      <c r="O214" s="110"/>
      <c r="P214" s="111">
        <v>348.36762191684807</v>
      </c>
    </row>
    <row r="215" spans="2:16" x14ac:dyDescent="0.25">
      <c r="B215" s="2">
        <v>116</v>
      </c>
      <c r="C215" s="1"/>
      <c r="D215" s="1"/>
      <c r="E215" s="24">
        <f t="shared" si="39"/>
        <v>654.15815676050715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34.013655220444505</v>
      </c>
      <c r="K215" s="27">
        <f t="shared" si="35"/>
        <v>6.666666666666667</v>
      </c>
      <c r="L215" s="37">
        <f t="shared" si="37"/>
        <v>1.2254324061459165</v>
      </c>
      <c r="M215" s="110">
        <f t="shared" si="36"/>
        <v>-11.760912373409578</v>
      </c>
      <c r="N215" s="110">
        <f t="shared" si="38"/>
        <v>1.3259991345501434</v>
      </c>
      <c r="O215" s="110"/>
      <c r="P215" s="111">
        <v>354.15815676050721</v>
      </c>
    </row>
    <row r="216" spans="2:16" x14ac:dyDescent="0.25">
      <c r="B216" s="2">
        <v>117</v>
      </c>
      <c r="C216" s="1"/>
      <c r="D216" s="1"/>
      <c r="E216" s="24">
        <f t="shared" si="39"/>
        <v>484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31.39690723288825</v>
      </c>
      <c r="K216" s="27">
        <f t="shared" si="35"/>
        <v>6.666666666666667</v>
      </c>
      <c r="L216" s="37">
        <f t="shared" si="37"/>
        <v>3.8421803937021721</v>
      </c>
      <c r="M216" s="110">
        <f t="shared" si="36"/>
        <v>-11.760912373409578</v>
      </c>
      <c r="N216" s="110">
        <f t="shared" si="38"/>
        <v>2.4222448397174547</v>
      </c>
      <c r="O216" s="110"/>
      <c r="P216" s="111">
        <v>184</v>
      </c>
    </row>
    <row r="217" spans="2:16" x14ac:dyDescent="0.25">
      <c r="B217" s="2">
        <v>118</v>
      </c>
      <c r="C217" s="1"/>
      <c r="D217" s="1"/>
      <c r="E217" s="24">
        <f t="shared" si="39"/>
        <v>484.09780009549274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31.398662181280546</v>
      </c>
      <c r="K217" s="27">
        <f t="shared" si="35"/>
        <v>6.666666666666667</v>
      </c>
      <c r="L217" s="37">
        <f t="shared" si="37"/>
        <v>3.8404254453098758</v>
      </c>
      <c r="M217" s="110">
        <f t="shared" si="36"/>
        <v>-11.760912373409578</v>
      </c>
      <c r="N217" s="110">
        <f t="shared" si="38"/>
        <v>2.4212662281761852</v>
      </c>
      <c r="O217" s="110"/>
      <c r="P217" s="111">
        <v>184.09780009549272</v>
      </c>
    </row>
    <row r="218" spans="2:16" x14ac:dyDescent="0.25">
      <c r="B218" s="2">
        <v>119</v>
      </c>
      <c r="C218" s="1"/>
      <c r="D218" s="1"/>
      <c r="E218" s="24">
        <f t="shared" si="39"/>
        <v>484.39088914585773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31.403919319028443</v>
      </c>
      <c r="K218" s="27">
        <f t="shared" si="35"/>
        <v>6.666666666666667</v>
      </c>
      <c r="L218" s="37">
        <f t="shared" si="37"/>
        <v>3.8351683075619789</v>
      </c>
      <c r="M218" s="110">
        <f t="shared" si="36"/>
        <v>-11.760912373409578</v>
      </c>
      <c r="N218" s="110">
        <f t="shared" si="38"/>
        <v>2.4183370569492317</v>
      </c>
      <c r="O218" s="110"/>
      <c r="P218" s="111">
        <v>184.39088914585776</v>
      </c>
    </row>
    <row r="219" spans="2:16" x14ac:dyDescent="0.25">
      <c r="B219" s="2">
        <v>120</v>
      </c>
      <c r="C219" s="1"/>
      <c r="D219" s="1"/>
      <c r="E219" s="24">
        <f t="shared" si="39"/>
        <v>484.87833837418594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31.412655654482297</v>
      </c>
      <c r="K219" s="27">
        <f t="shared" si="35"/>
        <v>6.666666666666667</v>
      </c>
      <c r="L219" s="37">
        <f t="shared" si="37"/>
        <v>3.826431972108125</v>
      </c>
      <c r="M219" s="110">
        <f t="shared" si="36"/>
        <v>-11.760912373409578</v>
      </c>
      <c r="N219" s="110">
        <f t="shared" si="38"/>
        <v>2.4134771821905026</v>
      </c>
      <c r="O219" s="110"/>
      <c r="P219" s="111">
        <v>184.87833837418594</v>
      </c>
    </row>
    <row r="220" spans="2:16" x14ac:dyDescent="0.25">
      <c r="B220" s="2">
        <v>121</v>
      </c>
      <c r="C220" s="1"/>
      <c r="D220" s="1"/>
      <c r="E220" s="24">
        <f t="shared" si="39"/>
        <v>485.55861607589122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31.42483329875073</v>
      </c>
      <c r="K220" s="27">
        <f t="shared" si="35"/>
        <v>6.666666666666667</v>
      </c>
      <c r="L220" s="37">
        <f t="shared" si="37"/>
        <v>3.8142543278396914</v>
      </c>
      <c r="M220" s="110">
        <f t="shared" si="36"/>
        <v>-11.760912373409578</v>
      </c>
      <c r="N220" s="110">
        <f t="shared" si="38"/>
        <v>2.4067192562304194</v>
      </c>
      <c r="O220" s="110"/>
      <c r="P220" s="111">
        <v>185.55861607589122</v>
      </c>
    </row>
    <row r="221" spans="2:16" x14ac:dyDescent="0.25">
      <c r="B221" s="2">
        <v>122</v>
      </c>
      <c r="C221" s="1"/>
      <c r="D221" s="1"/>
      <c r="E221" s="24">
        <f t="shared" si="39"/>
        <v>486.42961138188321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31.440400094550053</v>
      </c>
      <c r="K221" s="27">
        <f t="shared" si="35"/>
        <v>6.666666666666667</v>
      </c>
      <c r="L221" s="37">
        <f t="shared" si="37"/>
        <v>3.7986875320403684</v>
      </c>
      <c r="M221" s="110">
        <f t="shared" si="36"/>
        <v>-11.760912373409578</v>
      </c>
      <c r="N221" s="110">
        <f t="shared" si="38"/>
        <v>2.398108084651799</v>
      </c>
      <c r="O221" s="110"/>
      <c r="P221" s="111">
        <v>186.42961138188321</v>
      </c>
    </row>
    <row r="222" spans="2:16" x14ac:dyDescent="0.25">
      <c r="B222" s="2">
        <v>123</v>
      </c>
      <c r="C222" s="1"/>
      <c r="D222" s="1"/>
      <c r="E222" s="24">
        <f t="shared" si="39"/>
        <v>487.48866632412745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31.45929046386615</v>
      </c>
      <c r="K222" s="27">
        <f t="shared" si="35"/>
        <v>6.666666666666667</v>
      </c>
      <c r="L222" s="37">
        <f t="shared" si="37"/>
        <v>3.7797971627242717</v>
      </c>
      <c r="M222" s="110">
        <f t="shared" si="36"/>
        <v>-11.760912373409578</v>
      </c>
      <c r="N222" s="110">
        <f t="shared" si="38"/>
        <v>2.3876997627706356</v>
      </c>
      <c r="O222" s="110"/>
      <c r="P222" s="111">
        <v>187.48866632412745</v>
      </c>
    </row>
    <row r="223" spans="2:16" x14ac:dyDescent="0.25">
      <c r="B223" s="2">
        <v>124</v>
      </c>
      <c r="C223" s="1"/>
      <c r="D223" s="1"/>
      <c r="E223" s="24">
        <f t="shared" si="39"/>
        <v>488.73261509341728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31.481426444261349</v>
      </c>
      <c r="K223" s="27">
        <f t="shared" si="35"/>
        <v>6.666666666666667</v>
      </c>
      <c r="L223" s="37">
        <f t="shared" si="37"/>
        <v>3.7576611823290733</v>
      </c>
      <c r="M223" s="110">
        <f t="shared" si="36"/>
        <v>-11.760912373409578</v>
      </c>
      <c r="N223" s="110">
        <f t="shared" si="38"/>
        <v>2.3755606250788355</v>
      </c>
      <c r="O223" s="110"/>
      <c r="P223" s="111">
        <v>188.73261509341728</v>
      </c>
    </row>
    <row r="224" spans="2:16" x14ac:dyDescent="0.25">
      <c r="B224" s="2">
        <v>125</v>
      </c>
      <c r="C224" s="1"/>
      <c r="D224" s="1"/>
      <c r="E224" s="24">
        <f t="shared" si="39"/>
        <v>490.15782918407541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si="34"/>
        <v>31.506718878407728</v>
      </c>
      <c r="K224" s="27">
        <f t="shared" si="35"/>
        <v>6.666666666666667</v>
      </c>
      <c r="L224" s="37">
        <f t="shared" si="37"/>
        <v>3.7323687481826937</v>
      </c>
      <c r="M224" s="110">
        <f t="shared" si="36"/>
        <v>-11.760912373409578</v>
      </c>
      <c r="N224" s="110">
        <f t="shared" si="38"/>
        <v>2.3617660468352892</v>
      </c>
      <c r="O224" s="110"/>
      <c r="P224" s="111">
        <v>190.15782918407541</v>
      </c>
    </row>
    <row r="225" spans="2:16" x14ac:dyDescent="0.25">
      <c r="B225" s="2">
        <v>126</v>
      </c>
      <c r="C225" s="1"/>
      <c r="D225" s="1"/>
      <c r="E225" s="24">
        <f t="shared" si="39"/>
        <v>491.76026700023129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34"/>
        <v>31.535068718243313</v>
      </c>
      <c r="K225" s="27">
        <f t="shared" si="35"/>
        <v>6.666666666666667</v>
      </c>
      <c r="L225" s="37">
        <f t="shared" si="37"/>
        <v>3.7040189083471091</v>
      </c>
      <c r="M225" s="110">
        <f t="shared" si="36"/>
        <v>-11.760912373409578</v>
      </c>
      <c r="N225" s="110">
        <f t="shared" si="38"/>
        <v>2.3463991402128159</v>
      </c>
      <c r="O225" s="110"/>
      <c r="P225" s="111">
        <v>191.76026700023129</v>
      </c>
    </row>
    <row r="226" spans="2:16" x14ac:dyDescent="0.25">
      <c r="B226" s="2">
        <v>127</v>
      </c>
      <c r="C226" s="1"/>
      <c r="D226" s="1"/>
      <c r="E226" s="24">
        <f t="shared" si="39"/>
        <v>493.53552645444711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34"/>
        <v>31.566368404056345</v>
      </c>
      <c r="K226" s="27">
        <f t="shared" si="35"/>
        <v>6.666666666666667</v>
      </c>
      <c r="L226" s="37">
        <f t="shared" si="37"/>
        <v>3.6727192225340772</v>
      </c>
      <c r="M226" s="110">
        <f t="shared" si="36"/>
        <v>-11.760912373409578</v>
      </c>
      <c r="N226" s="110">
        <f t="shared" si="38"/>
        <v>2.3295493882093603</v>
      </c>
      <c r="O226" s="110"/>
      <c r="P226" s="111">
        <v>193.53552645444711</v>
      </c>
    </row>
    <row r="227" spans="2:16" x14ac:dyDescent="0.25">
      <c r="B227" s="2">
        <v>128</v>
      </c>
      <c r="C227" s="1"/>
      <c r="D227" s="1"/>
      <c r="E227" s="24">
        <f t="shared" si="39"/>
        <v>495.47889911701463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34"/>
        <v>31.600503279668107</v>
      </c>
      <c r="K227" s="27">
        <f t="shared" si="35"/>
        <v>6.666666666666667</v>
      </c>
      <c r="L227" s="37">
        <f t="shared" si="37"/>
        <v>3.6385843469223147</v>
      </c>
      <c r="M227" s="110">
        <f t="shared" si="36"/>
        <v>-11.760912373409578</v>
      </c>
      <c r="N227" s="110">
        <f t="shared" si="38"/>
        <v>2.3113112580969237</v>
      </c>
      <c r="O227" s="110"/>
      <c r="P227" s="111">
        <v>195.47889911701466</v>
      </c>
    </row>
    <row r="228" spans="2:16" x14ac:dyDescent="0.25">
      <c r="B228" s="2">
        <v>129</v>
      </c>
      <c r="C228" s="1"/>
      <c r="D228" s="1"/>
      <c r="E228" s="24">
        <f t="shared" si="39"/>
        <v>497.58542456365547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34"/>
        <v>31.637353007437984</v>
      </c>
      <c r="K228" s="27">
        <f t="shared" si="35"/>
        <v>6.666666666666667</v>
      </c>
      <c r="L228" s="37">
        <f t="shared" ref="L228:L259" si="40">F228-J228+M228</f>
        <v>3.6017346191524382</v>
      </c>
      <c r="M228" s="110">
        <f t="shared" si="36"/>
        <v>-11.760912373409578</v>
      </c>
      <c r="N228" s="110">
        <f t="shared" ref="N228:N259" si="41">10^(L228/10)</f>
        <v>2.2917828328502794</v>
      </c>
      <c r="O228" s="110"/>
      <c r="P228" s="111">
        <v>197.58542456365549</v>
      </c>
    </row>
    <row r="229" spans="2:16" x14ac:dyDescent="0.25">
      <c r="B229" s="2">
        <v>130</v>
      </c>
      <c r="C229" s="1"/>
      <c r="D229" s="1"/>
      <c r="E229" s="24">
        <f t="shared" ref="E229:E260" si="42">E$100+P229</f>
        <v>499.84994370777292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ref="J229:J273" si="43">20*LOG10(E229/G229)-2.3</f>
        <v>31.676792950696072</v>
      </c>
      <c r="K229" s="27">
        <f t="shared" ref="K229:K273" si="44">4/60*100</f>
        <v>6.666666666666667</v>
      </c>
      <c r="L229" s="37">
        <f t="shared" si="40"/>
        <v>3.5622946758943499</v>
      </c>
      <c r="M229" s="110">
        <f t="shared" ref="M229:M273" si="45">10*LOG(6.666667/100)</f>
        <v>-11.760912373409578</v>
      </c>
      <c r="N229" s="110">
        <f t="shared" si="41"/>
        <v>2.2710644942118057</v>
      </c>
      <c r="O229" s="110"/>
      <c r="P229" s="111">
        <v>199.84994370777289</v>
      </c>
    </row>
    <row r="230" spans="2:16" x14ac:dyDescent="0.25">
      <c r="B230" s="2">
        <v>131</v>
      </c>
      <c r="C230" s="1"/>
      <c r="D230" s="1"/>
      <c r="E230" s="24">
        <f t="shared" si="42"/>
        <v>502.26715007632851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31.718695496015567</v>
      </c>
      <c r="K230" s="27">
        <f t="shared" si="44"/>
        <v>6.666666666666667</v>
      </c>
      <c r="L230" s="37">
        <f t="shared" si="40"/>
        <v>3.5203921305748551</v>
      </c>
      <c r="M230" s="110">
        <f t="shared" si="45"/>
        <v>-11.760912373409578</v>
      </c>
      <c r="N230" s="110">
        <f t="shared" si="41"/>
        <v>2.2492576852964818</v>
      </c>
      <c r="O230" s="110"/>
      <c r="P230" s="111">
        <v>202.26715007632851</v>
      </c>
    </row>
    <row r="231" spans="2:16" x14ac:dyDescent="0.25">
      <c r="B231" s="2">
        <v>132</v>
      </c>
      <c r="C231" s="1"/>
      <c r="D231" s="1"/>
      <c r="E231" s="24">
        <f t="shared" si="42"/>
        <v>504.83163818121454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31.762931293063584</v>
      </c>
      <c r="K231" s="27">
        <f t="shared" si="44"/>
        <v>6.666666666666667</v>
      </c>
      <c r="L231" s="37">
        <f t="shared" si="40"/>
        <v>3.4761563335268377</v>
      </c>
      <c r="M231" s="110">
        <f t="shared" si="45"/>
        <v>-11.760912373409578</v>
      </c>
      <c r="N231" s="110">
        <f t="shared" si="41"/>
        <v>2.2264637744048534</v>
      </c>
      <c r="O231" s="110"/>
      <c r="P231" s="111">
        <v>204.83163818121457</v>
      </c>
    </row>
    <row r="232" spans="2:16" x14ac:dyDescent="0.25">
      <c r="B232" s="2">
        <v>133</v>
      </c>
      <c r="C232" s="1"/>
      <c r="D232" s="1"/>
      <c r="E232" s="24">
        <f t="shared" si="42"/>
        <v>507.53794833716552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31.809370395243317</v>
      </c>
      <c r="K232" s="27">
        <f t="shared" si="44"/>
        <v>6.666666666666667</v>
      </c>
      <c r="L232" s="37">
        <f t="shared" si="40"/>
        <v>3.4297172313471052</v>
      </c>
      <c r="M232" s="110">
        <f t="shared" si="45"/>
        <v>-11.760912373409578</v>
      </c>
      <c r="N232" s="110">
        <f t="shared" si="41"/>
        <v>2.2027830354264197</v>
      </c>
      <c r="O232" s="110"/>
      <c r="P232" s="111">
        <v>207.53794833716555</v>
      </c>
    </row>
    <row r="233" spans="2:16" x14ac:dyDescent="0.25">
      <c r="B233" s="2">
        <v>134</v>
      </c>
      <c r="C233" s="1"/>
      <c r="D233" s="1"/>
      <c r="E233" s="24">
        <f t="shared" si="42"/>
        <v>510.38060747131613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31.857883289646171</v>
      </c>
      <c r="K233" s="27">
        <f t="shared" si="44"/>
        <v>6.666666666666667</v>
      </c>
      <c r="L233" s="37">
        <f t="shared" si="40"/>
        <v>3.3812043369442506</v>
      </c>
      <c r="M233" s="110">
        <f t="shared" si="45"/>
        <v>-11.760912373409578</v>
      </c>
      <c r="N233" s="110">
        <f t="shared" si="41"/>
        <v>2.1783137542419562</v>
      </c>
      <c r="O233" s="110"/>
      <c r="P233" s="111">
        <v>210.38060747131613</v>
      </c>
    </row>
    <row r="234" spans="2:16" x14ac:dyDescent="0.25">
      <c r="B234" s="2">
        <v>135</v>
      </c>
      <c r="C234" s="1"/>
      <c r="D234" s="1"/>
      <c r="E234" s="24">
        <f t="shared" si="42"/>
        <v>513.35416564951333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31.908341809727641</v>
      </c>
      <c r="K234" s="27">
        <f t="shared" si="44"/>
        <v>6.666666666666667</v>
      </c>
      <c r="L234" s="37">
        <f t="shared" si="40"/>
        <v>3.3307458168627804</v>
      </c>
      <c r="M234" s="110">
        <f t="shared" si="45"/>
        <v>-11.760912373409578</v>
      </c>
      <c r="N234" s="110">
        <f t="shared" si="41"/>
        <v>2.1531514651396084</v>
      </c>
      <c r="O234" s="110"/>
      <c r="P234" s="111">
        <v>213.35416564951339</v>
      </c>
    </row>
    <row r="235" spans="2:16" x14ac:dyDescent="0.25">
      <c r="B235" s="2">
        <v>136</v>
      </c>
      <c r="C235" s="1"/>
      <c r="D235" s="1"/>
      <c r="E235" s="24">
        <f t="shared" si="42"/>
        <v>516.45322820415504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31.960619928434678</v>
      </c>
      <c r="K235" s="27">
        <f t="shared" si="44"/>
        <v>6.666666666666667</v>
      </c>
      <c r="L235" s="37">
        <f t="shared" si="40"/>
        <v>3.2784676981557439</v>
      </c>
      <c r="M235" s="110">
        <f t="shared" si="45"/>
        <v>-11.760912373409578</v>
      </c>
      <c r="N235" s="110">
        <f t="shared" si="41"/>
        <v>2.1273883166239389</v>
      </c>
      <c r="O235" s="110"/>
      <c r="P235" s="111">
        <v>216.45322820415501</v>
      </c>
    </row>
    <row r="236" spans="2:16" x14ac:dyDescent="0.25">
      <c r="B236" s="2">
        <v>137</v>
      </c>
      <c r="C236" s="1"/>
      <c r="D236" s="1"/>
      <c r="E236" s="24">
        <f t="shared" si="42"/>
        <v>519.67248348393571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32.014594433148972</v>
      </c>
      <c r="K236" s="27">
        <f t="shared" si="44"/>
        <v>6.666666666666667</v>
      </c>
      <c r="L236" s="37">
        <f t="shared" si="40"/>
        <v>3.2244931934414502</v>
      </c>
      <c r="M236" s="110">
        <f t="shared" si="45"/>
        <v>-11.760912373409578</v>
      </c>
      <c r="N236" s="110">
        <f t="shared" si="41"/>
        <v>2.1011125622098752</v>
      </c>
      <c r="O236" s="110"/>
      <c r="P236" s="111">
        <v>219.67248348393571</v>
      </c>
    </row>
    <row r="237" spans="2:16" x14ac:dyDescent="0.25">
      <c r="B237" s="2">
        <v>138</v>
      </c>
      <c r="C237" s="1"/>
      <c r="D237" s="1"/>
      <c r="E237" s="24">
        <f t="shared" si="42"/>
        <v>523.00672635595549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32.070145486733246</v>
      </c>
      <c r="K237" s="27">
        <f t="shared" si="44"/>
        <v>6.666666666666667</v>
      </c>
      <c r="L237" s="37">
        <f t="shared" si="40"/>
        <v>3.168942139857176</v>
      </c>
      <c r="M237" s="110">
        <f t="shared" si="45"/>
        <v>-11.760912373409578</v>
      </c>
      <c r="N237" s="110">
        <f t="shared" si="41"/>
        <v>2.0744081688731386</v>
      </c>
      <c r="O237" s="110"/>
      <c r="P237" s="111">
        <v>223.00672635595546</v>
      </c>
    </row>
    <row r="238" spans="2:16" x14ac:dyDescent="0.25">
      <c r="B238" s="2">
        <v>139</v>
      </c>
      <c r="C238" s="1"/>
      <c r="D238" s="1"/>
      <c r="E238" s="24">
        <f t="shared" si="42"/>
        <v>526.45087767549057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32.127157081190134</v>
      </c>
      <c r="K238" s="27">
        <f t="shared" si="44"/>
        <v>6.666666666666667</v>
      </c>
      <c r="L238" s="37">
        <f t="shared" si="40"/>
        <v>3.1119305454002877</v>
      </c>
      <c r="M238" s="110">
        <f t="shared" si="45"/>
        <v>-11.760912373409578</v>
      </c>
      <c r="N238" s="110">
        <f t="shared" si="41"/>
        <v>2.0473545337366579</v>
      </c>
      <c r="O238" s="110"/>
      <c r="P238" s="111">
        <v>226.45087767549057</v>
      </c>
    </row>
    <row r="239" spans="2:16" x14ac:dyDescent="0.25">
      <c r="B239" s="2">
        <v>140</v>
      </c>
      <c r="C239" s="1"/>
      <c r="D239" s="1"/>
      <c r="E239" s="24">
        <f t="shared" si="42"/>
        <v>530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32.185517392015782</v>
      </c>
      <c r="K239" s="27">
        <f t="shared" si="44"/>
        <v>6.666666666666667</v>
      </c>
      <c r="L239" s="37">
        <f t="shared" si="40"/>
        <v>3.0535702345746394</v>
      </c>
      <c r="M239" s="110">
        <f t="shared" si="45"/>
        <v>-11.760912373409578</v>
      </c>
      <c r="N239" s="110">
        <f t="shared" si="41"/>
        <v>2.0200262982301598</v>
      </c>
      <c r="O239" s="110"/>
      <c r="P239" s="111">
        <v>230</v>
      </c>
    </row>
    <row r="240" spans="2:16" x14ac:dyDescent="0.25">
      <c r="B240" s="2">
        <v>141</v>
      </c>
      <c r="C240" s="1"/>
      <c r="D240" s="1"/>
      <c r="E240" s="24">
        <f t="shared" si="42"/>
        <v>533.6493098641638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32.245119042326259</v>
      </c>
      <c r="K240" s="27">
        <f t="shared" si="44"/>
        <v>6.666666666666667</v>
      </c>
      <c r="L240" s="37">
        <f t="shared" si="40"/>
        <v>2.993968584264163</v>
      </c>
      <c r="M240" s="110">
        <f t="shared" si="45"/>
        <v>-11.760912373409578</v>
      </c>
      <c r="N240" s="110">
        <f t="shared" si="41"/>
        <v>1.9924932482651556</v>
      </c>
      <c r="O240" s="110"/>
      <c r="P240" s="111">
        <v>233.64930986416374</v>
      </c>
    </row>
    <row r="241" spans="2:16" x14ac:dyDescent="0.25">
      <c r="B241" s="2">
        <v>142</v>
      </c>
      <c r="C241" s="1"/>
      <c r="D241" s="1"/>
      <c r="E241" s="24">
        <f t="shared" si="42"/>
        <v>537.39418695494635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32.305859286340315</v>
      </c>
      <c r="K241" s="27">
        <f t="shared" si="44"/>
        <v>6.666666666666667</v>
      </c>
      <c r="L241" s="37">
        <f t="shared" si="40"/>
        <v>2.9332283402501069</v>
      </c>
      <c r="M241" s="110">
        <f t="shared" si="45"/>
        <v>-11.760912373409578</v>
      </c>
      <c r="N241" s="110">
        <f t="shared" si="41"/>
        <v>1.9648202888065214</v>
      </c>
      <c r="O241" s="110"/>
      <c r="P241" s="111">
        <v>237.39418695494632</v>
      </c>
    </row>
    <row r="242" spans="2:16" x14ac:dyDescent="0.25">
      <c r="B242" s="2">
        <v>143</v>
      </c>
      <c r="C242" s="1"/>
      <c r="D242" s="1"/>
      <c r="E242" s="24">
        <f t="shared" si="42"/>
        <v>541.2301805330336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32.367640121907947</v>
      </c>
      <c r="K242" s="27">
        <f t="shared" si="44"/>
        <v>6.666666666666667</v>
      </c>
      <c r="L242" s="37">
        <f t="shared" si="40"/>
        <v>2.8714475046824752</v>
      </c>
      <c r="M242" s="110">
        <f t="shared" si="45"/>
        <v>-11.760912373409578</v>
      </c>
      <c r="N242" s="110">
        <f t="shared" si="41"/>
        <v>1.9370674814803894</v>
      </c>
      <c r="O242" s="110"/>
      <c r="P242" s="111">
        <v>241.23018053303363</v>
      </c>
    </row>
    <row r="243" spans="2:16" x14ac:dyDescent="0.25">
      <c r="B243" s="2">
        <v>144</v>
      </c>
      <c r="C243" s="1"/>
      <c r="D243" s="1"/>
      <c r="E243" s="24">
        <f t="shared" si="42"/>
        <v>545.15301344262525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32.430368341566748</v>
      </c>
      <c r="K243" s="27">
        <f t="shared" si="44"/>
        <v>6.666666666666667</v>
      </c>
      <c r="L243" s="37">
        <f t="shared" si="40"/>
        <v>2.808719285023674</v>
      </c>
      <c r="M243" s="110">
        <f t="shared" si="45"/>
        <v>-11.760912373409578</v>
      </c>
      <c r="N243" s="110">
        <f t="shared" si="41"/>
        <v>1.9092901344294471</v>
      </c>
      <c r="O243" s="110"/>
      <c r="P243" s="111">
        <v>245.15301344262525</v>
      </c>
    </row>
    <row r="244" spans="2:16" x14ac:dyDescent="0.25">
      <c r="B244" s="2">
        <v>145</v>
      </c>
      <c r="C244" s="1"/>
      <c r="D244" s="1"/>
      <c r="E244" s="24">
        <f t="shared" si="42"/>
        <v>549.15858403835898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32.493955531169085</v>
      </c>
      <c r="K244" s="27">
        <f t="shared" si="44"/>
        <v>6.666666666666667</v>
      </c>
      <c r="L244" s="37">
        <f t="shared" si="40"/>
        <v>2.7451320954213365</v>
      </c>
      <c r="M244" s="110">
        <f t="shared" si="45"/>
        <v>-11.760912373409578</v>
      </c>
      <c r="N244" s="110">
        <f t="shared" si="41"/>
        <v>1.8815389344146287</v>
      </c>
      <c r="O244" s="110"/>
      <c r="P244" s="111">
        <v>249.15858403835898</v>
      </c>
    </row>
    <row r="245" spans="2:16" x14ac:dyDescent="0.25">
      <c r="B245" s="2">
        <v>146</v>
      </c>
      <c r="C245" s="1"/>
      <c r="D245" s="1"/>
      <c r="E245" s="24">
        <f t="shared" si="42"/>
        <v>553.24296633865276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32.558318024521711</v>
      </c>
      <c r="K245" s="27">
        <f t="shared" si="44"/>
        <v>6.666666666666667</v>
      </c>
      <c r="L245" s="37">
        <f t="shared" si="40"/>
        <v>2.6807696020687111</v>
      </c>
      <c r="M245" s="110">
        <f t="shared" si="45"/>
        <v>-11.760912373409578</v>
      </c>
      <c r="N245" s="110">
        <f t="shared" si="41"/>
        <v>1.8538601120855853</v>
      </c>
      <c r="O245" s="110"/>
      <c r="P245" s="111">
        <v>253.24296633865274</v>
      </c>
    </row>
    <row r="246" spans="2:16" x14ac:dyDescent="0.25">
      <c r="B246" s="2">
        <v>147</v>
      </c>
      <c r="C246" s="1"/>
      <c r="D246" s="1"/>
      <c r="E246" s="24">
        <f t="shared" si="42"/>
        <v>557.4024086911387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32.623376821776425</v>
      </c>
      <c r="K246" s="27">
        <f t="shared" si="44"/>
        <v>6.666666666666667</v>
      </c>
      <c r="L246" s="37">
        <f t="shared" si="40"/>
        <v>2.6157108048139968</v>
      </c>
      <c r="M246" s="110">
        <f t="shared" si="45"/>
        <v>-11.760912373409578</v>
      </c>
      <c r="N246" s="110">
        <f t="shared" si="41"/>
        <v>1.8262956323338171</v>
      </c>
      <c r="O246" s="110"/>
      <c r="P246" s="111">
        <v>257.4024086911387</v>
      </c>
    </row>
    <row r="247" spans="2:16" x14ac:dyDescent="0.25">
      <c r="B247" s="2">
        <v>148</v>
      </c>
      <c r="C247" s="1"/>
      <c r="D247" s="1"/>
      <c r="E247" s="24">
        <f t="shared" si="42"/>
        <v>561.63333120992058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32.689057478553046</v>
      </c>
      <c r="K247" s="27">
        <f t="shared" si="44"/>
        <v>6.666666666666667</v>
      </c>
      <c r="L247" s="37">
        <f t="shared" si="40"/>
        <v>2.5500301480373757</v>
      </c>
      <c r="M247" s="110">
        <f t="shared" si="45"/>
        <v>-11.760912373409578</v>
      </c>
      <c r="N247" s="110">
        <f t="shared" si="41"/>
        <v>1.798883402650062</v>
      </c>
      <c r="O247" s="110"/>
      <c r="P247" s="111">
        <v>261.63333120992058</v>
      </c>
    </row>
    <row r="248" spans="2:16" x14ac:dyDescent="0.25">
      <c r="B248" s="2">
        <v>149</v>
      </c>
      <c r="C248" s="1"/>
      <c r="D248" s="1"/>
      <c r="E248" s="24">
        <f t="shared" si="42"/>
        <v>565.93232221751464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32.755289972003695</v>
      </c>
      <c r="K248" s="27">
        <f t="shared" si="44"/>
        <v>6.666666666666667</v>
      </c>
      <c r="L248" s="37">
        <f t="shared" si="40"/>
        <v>2.4837976545867271</v>
      </c>
      <c r="M248" s="110">
        <f t="shared" si="45"/>
        <v>-11.760912373409578</v>
      </c>
      <c r="N248" s="110">
        <f t="shared" si="41"/>
        <v>1.7716574933914144</v>
      </c>
      <c r="O248" s="110"/>
      <c r="P248" s="111">
        <v>265.93232221751458</v>
      </c>
    </row>
    <row r="249" spans="2:16" x14ac:dyDescent="0.25">
      <c r="B249" s="2">
        <v>150</v>
      </c>
      <c r="C249" s="1"/>
      <c r="D249" s="1"/>
      <c r="E249" s="24">
        <f t="shared" si="42"/>
        <v>570.29613389761971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32.822008549267558</v>
      </c>
      <c r="K249" s="27">
        <f t="shared" si="44"/>
        <v>6.666666666666667</v>
      </c>
      <c r="L249" s="37">
        <f t="shared" si="40"/>
        <v>2.4170790773228639</v>
      </c>
      <c r="M249" s="110">
        <f t="shared" si="45"/>
        <v>-11.760912373409578</v>
      </c>
      <c r="N249" s="110">
        <f t="shared" si="41"/>
        <v>1.7446483647963638</v>
      </c>
      <c r="O249" s="110"/>
      <c r="P249" s="111">
        <v>270.29613389761977</v>
      </c>
    </row>
    <row r="250" spans="2:16" x14ac:dyDescent="0.25">
      <c r="B250" s="2">
        <v>151</v>
      </c>
      <c r="C250" s="1"/>
      <c r="D250" s="1"/>
      <c r="E250" s="24">
        <f t="shared" si="42"/>
        <v>574.72167733908441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32.889151563039341</v>
      </c>
      <c r="K250" s="27">
        <f t="shared" si="44"/>
        <v>6.666666666666667</v>
      </c>
      <c r="L250" s="37">
        <f t="shared" si="40"/>
        <v>2.3499360635510804</v>
      </c>
      <c r="M250" s="110">
        <f t="shared" si="45"/>
        <v>-11.760912373409578</v>
      </c>
      <c r="N250" s="110">
        <f t="shared" si="41"/>
        <v>1.7178830964486522</v>
      </c>
      <c r="O250" s="110"/>
      <c r="P250" s="111">
        <v>274.72167733908441</v>
      </c>
    </row>
    <row r="251" spans="2:16" x14ac:dyDescent="0.25">
      <c r="B251" s="2">
        <v>152</v>
      </c>
      <c r="C251" s="1"/>
      <c r="D251" s="1"/>
      <c r="E251" s="24">
        <f t="shared" si="42"/>
        <v>579.20601712713858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32.956661298296297</v>
      </c>
      <c r="K251" s="27">
        <f t="shared" si="44"/>
        <v>6.666666666666667</v>
      </c>
      <c r="L251" s="37">
        <f t="shared" si="40"/>
        <v>2.2824263282941253</v>
      </c>
      <c r="M251" s="110">
        <f t="shared" si="45"/>
        <v>-11.760912373409578</v>
      </c>
      <c r="N251" s="110">
        <f t="shared" si="41"/>
        <v>1.6913856156728875</v>
      </c>
      <c r="O251" s="110"/>
      <c r="P251" s="111">
        <v>279.20601712713858</v>
      </c>
    </row>
    <row r="252" spans="2:16" x14ac:dyDescent="0.25">
      <c r="B252" s="2">
        <v>153</v>
      </c>
      <c r="C252" s="1"/>
      <c r="D252" s="1"/>
      <c r="E252" s="24">
        <f t="shared" si="42"/>
        <v>583.74636561549119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33.024483793605832</v>
      </c>
      <c r="K252" s="27">
        <f t="shared" si="44"/>
        <v>6.666666666666667</v>
      </c>
      <c r="L252" s="37">
        <f t="shared" si="40"/>
        <v>2.2146038329845901</v>
      </c>
      <c r="M252" s="110">
        <f t="shared" si="45"/>
        <v>-11.760912373409578</v>
      </c>
      <c r="N252" s="110">
        <f t="shared" si="41"/>
        <v>1.6651769220417112</v>
      </c>
      <c r="O252" s="110"/>
      <c r="P252" s="111">
        <v>283.74636561549119</v>
      </c>
    </row>
    <row r="253" spans="2:16" x14ac:dyDescent="0.25">
      <c r="B253" s="2">
        <v>154</v>
      </c>
      <c r="C253" s="1"/>
      <c r="D253" s="1"/>
      <c r="E253" s="24">
        <f t="shared" si="42"/>
        <v>588.3400769924292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33.092568659873322</v>
      </c>
      <c r="K253" s="27">
        <f t="shared" si="44"/>
        <v>6.666666666666667</v>
      </c>
      <c r="L253" s="37">
        <f t="shared" si="40"/>
        <v>2.1465189667170996</v>
      </c>
      <c r="M253" s="110">
        <f t="shared" si="45"/>
        <v>-11.760912373409578</v>
      </c>
      <c r="N253" s="110">
        <f t="shared" si="41"/>
        <v>1.6392753057853937</v>
      </c>
      <c r="O253" s="110"/>
      <c r="P253" s="111">
        <v>288.3400769924292</v>
      </c>
    </row>
    <row r="254" spans="2:16" x14ac:dyDescent="0.25">
      <c r="B254" s="2">
        <v>155</v>
      </c>
      <c r="C254" s="1"/>
      <c r="D254" s="1"/>
      <c r="E254" s="24">
        <f t="shared" si="42"/>
        <v>592.98464123567987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33.16086889888814</v>
      </c>
      <c r="K254" s="27">
        <f t="shared" si="44"/>
        <v>6.666666666666667</v>
      </c>
      <c r="L254" s="37">
        <f t="shared" si="40"/>
        <v>2.0782187277022821</v>
      </c>
      <c r="M254" s="110">
        <f t="shared" si="45"/>
        <v>-11.760912373409578</v>
      </c>
      <c r="N254" s="110">
        <f t="shared" si="41"/>
        <v>1.6136965584231802</v>
      </c>
      <c r="O254" s="110"/>
      <c r="P254" s="111">
        <v>292.98464123567982</v>
      </c>
    </row>
    <row r="255" spans="2:16" x14ac:dyDescent="0.25">
      <c r="B255" s="2">
        <v>156</v>
      </c>
      <c r="C255" s="1"/>
      <c r="D255" s="1"/>
      <c r="E255" s="24">
        <f t="shared" si="42"/>
        <v>597.67767803448078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33.229340723584173</v>
      </c>
      <c r="K255" s="27">
        <f t="shared" si="44"/>
        <v>6.666666666666667</v>
      </c>
      <c r="L255" s="37">
        <f t="shared" si="40"/>
        <v>2.0097469030062491</v>
      </c>
      <c r="M255" s="110">
        <f t="shared" si="45"/>
        <v>-11.760912373409578</v>
      </c>
      <c r="N255" s="110">
        <f t="shared" si="41"/>
        <v>1.5884541743864973</v>
      </c>
      <c r="O255" s="110"/>
      <c r="P255" s="111">
        <v>297.67767803448078</v>
      </c>
    </row>
    <row r="256" spans="2:16" x14ac:dyDescent="0.25">
      <c r="B256" s="2">
        <v>157</v>
      </c>
      <c r="C256" s="1"/>
      <c r="D256" s="1"/>
      <c r="E256" s="24">
        <f t="shared" si="42"/>
        <v>602.4169307429728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33.297943381546133</v>
      </c>
      <c r="K256" s="27">
        <f t="shared" si="44"/>
        <v>6.666666666666667</v>
      </c>
      <c r="L256" s="37">
        <f t="shared" si="40"/>
        <v>1.9411442450442884</v>
      </c>
      <c r="M256" s="110">
        <f t="shared" si="45"/>
        <v>-11.760912373409578</v>
      </c>
      <c r="N256" s="110">
        <f t="shared" si="41"/>
        <v>1.5635595427836277</v>
      </c>
      <c r="O256" s="110"/>
      <c r="P256" s="111">
        <v>302.4169307429728</v>
      </c>
    </row>
    <row r="257" spans="2:16" x14ac:dyDescent="0.25">
      <c r="B257" s="2">
        <v>158</v>
      </c>
      <c r="C257" s="1"/>
      <c r="D257" s="1"/>
      <c r="E257" s="24">
        <f t="shared" si="42"/>
        <v>607.20026041655626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33.366638982960907</v>
      </c>
      <c r="K257" s="27">
        <f t="shared" si="44"/>
        <v>6.666666666666667</v>
      </c>
      <c r="L257" s="37">
        <f t="shared" si="40"/>
        <v>1.8724486436295145</v>
      </c>
      <c r="M257" s="110">
        <f t="shared" si="45"/>
        <v>-11.760912373409578</v>
      </c>
      <c r="N257" s="110">
        <f t="shared" si="41"/>
        <v>1.5390221287707506</v>
      </c>
      <c r="O257" s="110"/>
      <c r="P257" s="111">
        <v>307.20026041655626</v>
      </c>
    </row>
    <row r="258" spans="2:16" x14ac:dyDescent="0.25">
      <c r="B258" s="2">
        <v>159</v>
      </c>
      <c r="C258" s="1"/>
      <c r="D258" s="1"/>
      <c r="E258" s="24">
        <f t="shared" si="42"/>
        <v>612.02563997210223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33.43539233392913</v>
      </c>
      <c r="K258" s="27">
        <f t="shared" si="44"/>
        <v>6.666666666666667</v>
      </c>
      <c r="L258" s="37">
        <f t="shared" si="40"/>
        <v>1.8036952926612919</v>
      </c>
      <c r="M258" s="110">
        <f t="shared" si="45"/>
        <v>-11.760912373409578</v>
      </c>
      <c r="N258" s="110">
        <f t="shared" si="41"/>
        <v>1.5148496442526735</v>
      </c>
      <c r="O258" s="110"/>
      <c r="P258" s="111">
        <v>312.02563997210228</v>
      </c>
    </row>
    <row r="259" spans="2:16" x14ac:dyDescent="0.25">
      <c r="B259" s="2">
        <v>160</v>
      </c>
      <c r="C259" s="1"/>
      <c r="D259" s="1"/>
      <c r="E259" s="24">
        <f t="shared" si="42"/>
        <v>616.89114850370947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33.504170775812497</v>
      </c>
      <c r="K259" s="27">
        <f t="shared" si="44"/>
        <v>6.666666666666667</v>
      </c>
      <c r="L259" s="37">
        <f t="shared" si="40"/>
        <v>1.7349168507779247</v>
      </c>
      <c r="M259" s="110">
        <f t="shared" si="45"/>
        <v>-11.760912373409578</v>
      </c>
      <c r="N259" s="110">
        <f t="shared" si="41"/>
        <v>1.491048207844913</v>
      </c>
      <c r="O259" s="110"/>
      <c r="P259" s="111">
        <v>316.89114850370942</v>
      </c>
    </row>
    <row r="260" spans="2:16" x14ac:dyDescent="0.25">
      <c r="B260" s="2">
        <v>161</v>
      </c>
      <c r="C260" s="1"/>
      <c r="D260" s="1"/>
      <c r="E260" s="24">
        <f t="shared" si="42"/>
        <v>621.79496577790019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33.572944031090096</v>
      </c>
      <c r="K260" s="27">
        <f t="shared" si="44"/>
        <v>6.666666666666667</v>
      </c>
      <c r="L260" s="37">
        <f t="shared" ref="L260:L273" si="46">F260-J260+M260</f>
        <v>1.6661435955003263</v>
      </c>
      <c r="M260" s="110">
        <f t="shared" si="45"/>
        <v>-11.760912373409578</v>
      </c>
      <c r="N260" s="110">
        <f t="shared" ref="N260:N273" si="47">10^(L260/10)</f>
        <v>1.4676224941945015</v>
      </c>
      <c r="O260" s="110"/>
      <c r="P260" s="111">
        <v>321.79496577790025</v>
      </c>
    </row>
    <row r="261" spans="2:16" x14ac:dyDescent="0.25">
      <c r="B261" s="2">
        <v>162</v>
      </c>
      <c r="C261" s="1"/>
      <c r="D261" s="1"/>
      <c r="E261" s="24">
        <f t="shared" ref="E261:E273" si="48">E$100+P261</f>
        <v>626.73536692559014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33.641684056030435</v>
      </c>
      <c r="K261" s="27">
        <f t="shared" si="44"/>
        <v>6.666666666666667</v>
      </c>
      <c r="L261" s="37">
        <f t="shared" si="46"/>
        <v>1.5974035705599867</v>
      </c>
      <c r="M261" s="110">
        <f t="shared" si="45"/>
        <v>-11.760912373409578</v>
      </c>
      <c r="N261" s="110">
        <f t="shared" si="47"/>
        <v>1.4445758728853288</v>
      </c>
      <c r="O261" s="110"/>
      <c r="P261" s="111">
        <v>326.73536692559009</v>
      </c>
    </row>
    <row r="262" spans="2:16" x14ac:dyDescent="0.25">
      <c r="B262" s="2">
        <v>163</v>
      </c>
      <c r="C262" s="1"/>
      <c r="D262" s="1"/>
      <c r="E262" s="24">
        <f t="shared" si="48"/>
        <v>631.71071734268708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33.710364900347592</v>
      </c>
      <c r="K262" s="27">
        <f t="shared" si="44"/>
        <v>6.666666666666667</v>
      </c>
      <c r="L262" s="37">
        <f t="shared" si="46"/>
        <v>1.5287227262428296</v>
      </c>
      <c r="M262" s="110">
        <f t="shared" si="45"/>
        <v>-11.760912373409578</v>
      </c>
      <c r="N262" s="110">
        <f t="shared" si="47"/>
        <v>1.4219105372516692</v>
      </c>
      <c r="O262" s="110"/>
      <c r="P262" s="111">
        <v>331.71071734268702</v>
      </c>
    </row>
    <row r="263" spans="2:16" x14ac:dyDescent="0.25">
      <c r="B263" s="2">
        <v>164</v>
      </c>
      <c r="C263" s="1"/>
      <c r="D263" s="1"/>
      <c r="E263" s="24">
        <f t="shared" si="48"/>
        <v>636.71946780665951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33.778962573898568</v>
      </c>
      <c r="K263" s="27">
        <f t="shared" si="44"/>
        <v>6.666666666666667</v>
      </c>
      <c r="L263" s="37">
        <f t="shared" si="46"/>
        <v>1.4601250526918541</v>
      </c>
      <c r="M263" s="110">
        <f t="shared" si="45"/>
        <v>-11.760912373409578</v>
      </c>
      <c r="N263" s="110">
        <f t="shared" si="47"/>
        <v>1.3996276234949929</v>
      </c>
      <c r="O263" s="110"/>
      <c r="P263" s="111">
        <v>336.71946780665951</v>
      </c>
    </row>
    <row r="264" spans="2:16" x14ac:dyDescent="0.25">
      <c r="B264" s="2">
        <v>165</v>
      </c>
      <c r="C264" s="1"/>
      <c r="D264" s="1"/>
      <c r="E264" s="24">
        <f t="shared" si="48"/>
        <v>641.76014981270123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33.847454920388614</v>
      </c>
      <c r="K264" s="27">
        <f t="shared" si="44"/>
        <v>6.666666666666667</v>
      </c>
      <c r="L264" s="37">
        <f t="shared" si="46"/>
        <v>1.3916327062018077</v>
      </c>
      <c r="M264" s="110">
        <f t="shared" si="45"/>
        <v>-11.760912373409578</v>
      </c>
      <c r="N264" s="110">
        <f t="shared" si="47"/>
        <v>1.3777273205494664</v>
      </c>
      <c r="O264" s="110"/>
      <c r="P264" s="111">
        <v>341.76014981270123</v>
      </c>
    </row>
    <row r="265" spans="2:16" x14ac:dyDescent="0.25">
      <c r="B265" s="2">
        <v>166</v>
      </c>
      <c r="C265" s="1"/>
      <c r="D265" s="1"/>
      <c r="E265" s="24">
        <f t="shared" si="48"/>
        <v>646.8313711301214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33.915821497980716</v>
      </c>
      <c r="K265" s="27">
        <f t="shared" si="44"/>
        <v>6.666666666666667</v>
      </c>
      <c r="L265" s="37">
        <f t="shared" si="46"/>
        <v>1.3232661286097063</v>
      </c>
      <c r="M265" s="110">
        <f t="shared" si="45"/>
        <v>-11.760912373409578</v>
      </c>
      <c r="N265" s="110">
        <f t="shared" si="47"/>
        <v>1.3562089711739507</v>
      </c>
      <c r="O265" s="110"/>
      <c r="P265" s="111">
        <v>346.8313711301214</v>
      </c>
    </row>
    <row r="266" spans="2:16" x14ac:dyDescent="0.25">
      <c r="B266" s="2">
        <v>167</v>
      </c>
      <c r="C266" s="1"/>
      <c r="D266" s="1"/>
      <c r="E266" s="24">
        <f t="shared" si="48"/>
        <v>651.93181157718607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33.984043466649894</v>
      </c>
      <c r="K266" s="27">
        <f t="shared" si="44"/>
        <v>6.666666666666667</v>
      </c>
      <c r="L266" s="37">
        <f t="shared" si="46"/>
        <v>1.2550441599405282</v>
      </c>
      <c r="M266" s="110">
        <f t="shared" si="45"/>
        <v>-11.760912373409578</v>
      </c>
      <c r="N266" s="110">
        <f t="shared" si="47"/>
        <v>1.3350711647667439</v>
      </c>
      <c r="O266" s="110"/>
      <c r="P266" s="111">
        <v>351.93181157718607</v>
      </c>
    </row>
    <row r="267" spans="2:16" x14ac:dyDescent="0.25">
      <c r="B267" s="2">
        <v>168</v>
      </c>
      <c r="C267" s="1"/>
      <c r="D267" s="1"/>
      <c r="E267" s="24">
        <f t="shared" si="48"/>
        <v>657.06021901074337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34.0521034820813</v>
      </c>
      <c r="K267" s="27">
        <f t="shared" si="44"/>
        <v>6.666666666666667</v>
      </c>
      <c r="L267" s="37">
        <f t="shared" si="46"/>
        <v>1.1869841445091218</v>
      </c>
      <c r="M267" s="110">
        <f t="shared" si="45"/>
        <v>-11.760912373409578</v>
      </c>
      <c r="N267" s="110">
        <f t="shared" si="47"/>
        <v>1.314311822406252</v>
      </c>
      <c r="O267" s="110"/>
      <c r="P267" s="111">
        <v>357.06021901074337</v>
      </c>
    </row>
    <row r="268" spans="2:16" x14ac:dyDescent="0.25">
      <c r="B268" s="2">
        <v>169</v>
      </c>
      <c r="C268" s="1"/>
      <c r="D268" s="1"/>
      <c r="E268" s="24">
        <f t="shared" si="48"/>
        <v>662.21540552549664</v>
      </c>
      <c r="F268" s="24">
        <v>47</v>
      </c>
      <c r="G268" s="24">
        <v>10</v>
      </c>
      <c r="H268" s="24">
        <v>1.5</v>
      </c>
      <c r="I268" s="25">
        <v>1.5</v>
      </c>
      <c r="J268" s="27">
        <f t="shared" si="43"/>
        <v>34.119985595880351</v>
      </c>
      <c r="K268" s="27">
        <f t="shared" si="44"/>
        <v>6.666666666666667</v>
      </c>
      <c r="L268" s="37">
        <f t="shared" si="46"/>
        <v>1.1191020307100707</v>
      </c>
      <c r="M268" s="110">
        <f t="shared" si="45"/>
        <v>-11.760912373409578</v>
      </c>
      <c r="N268" s="110">
        <f t="shared" si="47"/>
        <v>1.2939282746188017</v>
      </c>
      <c r="O268" s="110"/>
      <c r="P268" s="111">
        <v>362.21540552549669</v>
      </c>
    </row>
    <row r="269" spans="2:16" x14ac:dyDescent="0.25">
      <c r="B269" s="2">
        <v>170</v>
      </c>
      <c r="C269" s="1"/>
      <c r="D269" s="1"/>
      <c r="E269" s="24">
        <f t="shared" si="48"/>
        <v>667.3962438566839</v>
      </c>
      <c r="F269" s="24">
        <v>47</v>
      </c>
      <c r="G269" s="24">
        <v>10</v>
      </c>
      <c r="H269" s="24">
        <v>1.5</v>
      </c>
      <c r="I269" s="25">
        <v>1.5</v>
      </c>
      <c r="J269" s="27">
        <f t="shared" si="43"/>
        <v>34.187675161841291</v>
      </c>
      <c r="K269" s="27">
        <f t="shared" si="44"/>
        <v>6.666666666666667</v>
      </c>
      <c r="L269" s="37">
        <f t="shared" si="46"/>
        <v>1.0514124647491307</v>
      </c>
      <c r="M269" s="110">
        <f t="shared" si="45"/>
        <v>-11.760912373409578</v>
      </c>
      <c r="N269" s="110">
        <f t="shared" si="47"/>
        <v>1.2739173323660726</v>
      </c>
      <c r="O269" s="110"/>
      <c r="P269" s="111">
        <v>367.39624385668395</v>
      </c>
    </row>
    <row r="270" spans="2:16" x14ac:dyDescent="0.25">
      <c r="B270" s="2">
        <v>171</v>
      </c>
      <c r="C270" s="1"/>
      <c r="D270" s="1"/>
      <c r="E270" s="24">
        <f t="shared" si="48"/>
        <v>672.6016639791078</v>
      </c>
      <c r="F270" s="24">
        <v>47</v>
      </c>
      <c r="G270" s="24">
        <v>10</v>
      </c>
      <c r="H270" s="24">
        <v>1.5</v>
      </c>
      <c r="I270" s="25">
        <v>1.5</v>
      </c>
      <c r="J270" s="27">
        <f t="shared" si="43"/>
        <v>34.255158748006792</v>
      </c>
      <c r="K270" s="27">
        <f t="shared" si="44"/>
        <v>6.666666666666667</v>
      </c>
      <c r="L270" s="37">
        <f t="shared" si="46"/>
        <v>0.98392887858362954</v>
      </c>
      <c r="M270" s="110">
        <f t="shared" si="45"/>
        <v>-11.760912373409578</v>
      </c>
      <c r="N270" s="110">
        <f t="shared" si="47"/>
        <v>1.2542753517304972</v>
      </c>
      <c r="O270" s="110"/>
      <c r="P270" s="111">
        <v>372.60166397910785</v>
      </c>
    </row>
    <row r="271" spans="2:16" x14ac:dyDescent="0.25">
      <c r="B271" s="2">
        <v>172</v>
      </c>
      <c r="C271" s="1"/>
      <c r="D271" s="1"/>
      <c r="E271" s="24">
        <f t="shared" si="48"/>
        <v>677.83064989489662</v>
      </c>
      <c r="F271" s="24">
        <v>47</v>
      </c>
      <c r="G271" s="24">
        <v>10</v>
      </c>
      <c r="H271" s="24">
        <v>1.5</v>
      </c>
      <c r="I271" s="25">
        <v>1.5</v>
      </c>
      <c r="J271" s="27">
        <f t="shared" si="43"/>
        <v>34.322424054242951</v>
      </c>
      <c r="K271" s="27">
        <f t="shared" si="44"/>
        <v>6.666666666666667</v>
      </c>
      <c r="L271" s="37">
        <f t="shared" si="46"/>
        <v>0.91666357234747053</v>
      </c>
      <c r="M271" s="110">
        <f t="shared" si="45"/>
        <v>-11.760912373409578</v>
      </c>
      <c r="N271" s="110">
        <f t="shared" si="47"/>
        <v>1.2349982927592309</v>
      </c>
      <c r="O271" s="110"/>
      <c r="P271" s="111">
        <v>377.83064989489668</v>
      </c>
    </row>
    <row r="272" spans="2:16" x14ac:dyDescent="0.25">
      <c r="B272" s="2">
        <v>173</v>
      </c>
      <c r="C272" s="1"/>
      <c r="D272" s="1"/>
      <c r="E272" s="24">
        <f t="shared" si="48"/>
        <v>683.08223660201213</v>
      </c>
      <c r="F272" s="24">
        <v>47</v>
      </c>
      <c r="G272" s="24">
        <v>10</v>
      </c>
      <c r="H272" s="24">
        <v>1.5</v>
      </c>
      <c r="I272" s="25">
        <v>1.5</v>
      </c>
      <c r="J272" s="27">
        <f t="shared" si="43"/>
        <v>34.389459835051177</v>
      </c>
      <c r="K272" s="27">
        <f t="shared" si="44"/>
        <v>6.666666666666667</v>
      </c>
      <c r="L272" s="37">
        <f t="shared" si="46"/>
        <v>0.84962779153924473</v>
      </c>
      <c r="M272" s="110">
        <f t="shared" si="45"/>
        <v>-11.760912373409578</v>
      </c>
      <c r="N272" s="110">
        <f t="shared" si="47"/>
        <v>1.2160817729067457</v>
      </c>
      <c r="O272" s="110"/>
      <c r="P272" s="111">
        <v>383.08223660201213</v>
      </c>
    </row>
    <row r="273" spans="2:16" ht="15.75" thickBot="1" x14ac:dyDescent="0.3">
      <c r="B273" s="3">
        <v>174</v>
      </c>
      <c r="C273" s="4"/>
      <c r="D273" s="4"/>
      <c r="E273" s="24">
        <f t="shared" si="48"/>
        <v>688.35550723531651</v>
      </c>
      <c r="F273" s="38">
        <v>47</v>
      </c>
      <c r="G273" s="38">
        <v>10</v>
      </c>
      <c r="H273" s="38">
        <v>1.5</v>
      </c>
      <c r="I273" s="39">
        <v>1.5</v>
      </c>
      <c r="J273" s="40">
        <f t="shared" si="43"/>
        <v>34.456255827338936</v>
      </c>
      <c r="K273" s="40">
        <f t="shared" si="44"/>
        <v>6.666666666666667</v>
      </c>
      <c r="L273" s="41">
        <f t="shared" si="46"/>
        <v>0.78283179925148616</v>
      </c>
      <c r="M273" s="110">
        <f t="shared" si="45"/>
        <v>-11.760912373409578</v>
      </c>
      <c r="N273" s="110">
        <f t="shared" si="47"/>
        <v>1.1975211154939618</v>
      </c>
      <c r="O273" s="110"/>
      <c r="P273" s="111">
        <v>388.35550723531657</v>
      </c>
    </row>
    <row r="274" spans="2:16" ht="15.75" thickBot="1" x14ac:dyDescent="0.3">
      <c r="B274" s="172" t="s">
        <v>129</v>
      </c>
      <c r="C274" s="173"/>
      <c r="D274" s="173"/>
      <c r="E274" s="173"/>
      <c r="F274" s="173"/>
      <c r="G274" s="173"/>
      <c r="H274" s="173"/>
      <c r="I274" s="173"/>
      <c r="J274" s="174"/>
      <c r="K274" s="107"/>
      <c r="L274" s="102">
        <f>10*LOG10(SUM(N100:N273))</f>
        <v>26.324863371662953</v>
      </c>
    </row>
  </sheetData>
  <mergeCells count="33">
    <mergeCell ref="A1:S1"/>
    <mergeCell ref="A2:S2"/>
    <mergeCell ref="A3:S3"/>
    <mergeCell ref="A4:S4"/>
    <mergeCell ref="I92:L92"/>
    <mergeCell ref="G10:G11"/>
    <mergeCell ref="H10:H11"/>
    <mergeCell ref="A51:G51"/>
    <mergeCell ref="B53:B54"/>
    <mergeCell ref="B59:F59"/>
    <mergeCell ref="A66:A90"/>
    <mergeCell ref="A10:A11"/>
    <mergeCell ref="B10:B11"/>
    <mergeCell ref="C10:C11"/>
    <mergeCell ref="D10:D11"/>
    <mergeCell ref="E10:E11"/>
    <mergeCell ref="F10:F11"/>
    <mergeCell ref="K98:K99"/>
    <mergeCell ref="L98:L99"/>
    <mergeCell ref="B274:J274"/>
    <mergeCell ref="M92:P92"/>
    <mergeCell ref="Q92:T92"/>
    <mergeCell ref="B98:B99"/>
    <mergeCell ref="C98:D98"/>
    <mergeCell ref="E98:E99"/>
    <mergeCell ref="F98:F99"/>
    <mergeCell ref="G98:G99"/>
    <mergeCell ref="H98:H99"/>
    <mergeCell ref="I98:I99"/>
    <mergeCell ref="J98:J99"/>
    <mergeCell ref="B92:B93"/>
    <mergeCell ref="C92:D92"/>
    <mergeCell ref="E92:H92"/>
  </mergeCells>
  <pageMargins left="0.7" right="0.7" top="0.75" bottom="0.75" header="0.3" footer="0.3"/>
  <pageSetup scale="35" orientation="portrait" r:id="rId1"/>
  <colBreaks count="1" manualBreakCount="1">
    <brk id="20" max="94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3B12D-71BC-437E-9B89-1304E6876F42}">
  <sheetPr codeName="Sheet24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166</v>
      </c>
      <c r="B2" s="29" t="s">
        <v>119</v>
      </c>
      <c r="C2" s="29">
        <f>NSAs!B24</f>
        <v>255458.38</v>
      </c>
      <c r="D2" s="30">
        <f>NSAs!C24</f>
        <v>4258574.21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22 (dBA)</v>
      </c>
      <c r="V5" s="143" t="str">
        <f>INDEX(A7:A45,MATCH(W5,H7:H45,0))</f>
        <v>A-4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A-4</v>
      </c>
      <c r="W6" s="146">
        <f>LARGE(H7:H45,2)</f>
        <v>41.767874862246565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2968.4062532779444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47.150466756149569</v>
      </c>
      <c r="H7" s="36">
        <f>C7-G7</f>
        <v>21.859833200490243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153.45580438867518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2269.1651720401678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44.817322184731069</v>
      </c>
      <c r="H8" s="37">
        <f t="shared" ref="H8:H44" si="2">C8-G8</f>
        <v>24.192977771908744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262.60184750375811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899.92875479118152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36.784162574879879</v>
      </c>
      <c r="H9" s="37">
        <f t="shared" si="2"/>
        <v>32.226137381759933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1669.6050058671178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300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27.242425094393248</v>
      </c>
      <c r="H10" s="37">
        <f t="shared" si="2"/>
        <v>41.767874862246565</v>
      </c>
      <c r="O10" s="147" t="s">
        <v>8</v>
      </c>
      <c r="P10" s="10" t="s">
        <v>8</v>
      </c>
      <c r="Q10" s="7">
        <v>255453.43</v>
      </c>
      <c r="R10" s="8">
        <v>4258389.57</v>
      </c>
      <c r="U10">
        <f t="shared" si="0"/>
        <v>15024.066119821837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300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27.242425094393248</v>
      </c>
      <c r="H11" s="37">
        <f t="shared" si="2"/>
        <v>41.767874862246565</v>
      </c>
      <c r="O11" s="147" t="s">
        <v>9</v>
      </c>
      <c r="P11" s="10" t="s">
        <v>9</v>
      </c>
      <c r="Q11" s="7">
        <v>255687.41</v>
      </c>
      <c r="R11" s="8">
        <v>4258382.3899999997</v>
      </c>
      <c r="U11">
        <f t="shared" si="0"/>
        <v>15024.066119821837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944.12285667701303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37.200570235647653</v>
      </c>
      <c r="H12" s="37">
        <f t="shared" si="2"/>
        <v>31.809729720992159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1516.9559582216668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1176.0324523585612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39.108386123336189</v>
      </c>
      <c r="H13" s="37">
        <f t="shared" si="2"/>
        <v>29.901913833303624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977.66796124131656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961.64772604118662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37.360320179737002</v>
      </c>
      <c r="H14" s="37">
        <f t="shared" si="2"/>
        <v>31.649979776902811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1462.1703657857618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748.87559287199986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35.188193528441438</v>
      </c>
      <c r="H15" s="37">
        <f t="shared" si="2"/>
        <v>33.822106428198374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2411.0745717958098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863.30179526037421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36.423252880793839</v>
      </c>
      <c r="H16" s="37">
        <f t="shared" si="2"/>
        <v>32.587047075845973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1814.2816480449953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1105.3400661334149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38.56991825045165</v>
      </c>
      <c r="H17" s="37">
        <f t="shared" si="2"/>
        <v>30.440381706188163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1106.7210506313513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1338.4847845232916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40.232268772541474</v>
      </c>
      <c r="H18" s="37">
        <f t="shared" si="2"/>
        <v>28.778031184098339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754.74999429055424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1672.8419523971586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42.16909822816416</v>
      </c>
      <c r="H19" s="37">
        <f t="shared" si="2"/>
        <v>26.841201728475653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483.19248686993933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1943.3593673327121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43.471062361128773</v>
      </c>
      <c r="H20" s="37">
        <f t="shared" si="2"/>
        <v>25.53923759551104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358.03357874729085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2260.0841729899334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44.782492280154344</v>
      </c>
      <c r="H21" s="37">
        <f t="shared" si="2"/>
        <v>24.227807676485469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264.71635101000857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1363.7635737179701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40.394781724158598</v>
      </c>
      <c r="H22" s="37">
        <f t="shared" si="2"/>
        <v>28.615518232481215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727.02914856431084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1159.8580175174097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38.988096577939913</v>
      </c>
      <c r="H23" s="37">
        <f t="shared" si="2"/>
        <v>30.022203378699899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1005.125608095456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1111.6784139311962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38.619583456179079</v>
      </c>
      <c r="H24" s="37">
        <f t="shared" si="2"/>
        <v>30.390716500460734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1094.1368624409697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1196.1103855417459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39.255425225480622</v>
      </c>
      <c r="H25" s="37">
        <f t="shared" si="2"/>
        <v>29.754874731159191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945.12113076900289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1356.3312252175606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40.347315202395855</v>
      </c>
      <c r="H26" s="37">
        <f t="shared" si="2"/>
        <v>28.662984754243958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735.01884738428384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1572.6196846028699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41.632474149241297</v>
      </c>
      <c r="H27" s="37">
        <f t="shared" si="2"/>
        <v>27.377825807398516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546.74218082750349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1817.5705238035923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42.889825419557226</v>
      </c>
      <c r="H28" s="37">
        <f t="shared" si="2"/>
        <v>26.120474537082586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409.30538053080966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2087.5221231160863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44.092621734814131</v>
      </c>
      <c r="H29" s="37">
        <f t="shared" si="2"/>
        <v>24.917678221825682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310.2900305641864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2407.9264076794725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45.332864193018807</v>
      </c>
      <c r="H30" s="37">
        <f t="shared" si="2"/>
        <v>23.677435763621006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233.20807083893123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1489.3077879673563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41.159689210951392</v>
      </c>
      <c r="H31" s="37">
        <f t="shared" si="2"/>
        <v>27.850610745688421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609.62262207086781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1497.7340725912104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41.208694197062066</v>
      </c>
      <c r="H32" s="37">
        <f t="shared" si="2"/>
        <v>27.801605759577747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602.78241753150894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1654.8818904683862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42.075340069204621</v>
      </c>
      <c r="H33" s="37">
        <f t="shared" si="2"/>
        <v>26.934959887435191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493.73735794231942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2265.1351869809191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44.801882530578077</v>
      </c>
      <c r="H34" s="37">
        <f t="shared" si="2"/>
        <v>24.208417426061736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263.53708787421118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2466.2755533190975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45.540831961012245</v>
      </c>
      <c r="H35" s="37">
        <f t="shared" si="2"/>
        <v>23.469467995627568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222.30375551304493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3434.8018878095222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48.418033858407163</v>
      </c>
      <c r="H36" s="37">
        <f t="shared" si="2"/>
        <v>20.592266098232649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114.61108127791492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1937.5219776299355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43.444932749598152</v>
      </c>
      <c r="H37" s="37">
        <f t="shared" si="2"/>
        <v>25.56536720704166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360.19420444427226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2683.5814050999688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46.274295478576164</v>
      </c>
      <c r="H38" s="37">
        <f t="shared" si="2"/>
        <v>22.736004478063649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187.7588634923014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2742.2218227198628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46.462051653028226</v>
      </c>
      <c r="H39" s="37">
        <f t="shared" si="2"/>
        <v>22.548248303611587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179.8145499444316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2686.7853406255026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46.284659401563772</v>
      </c>
      <c r="H40" s="37">
        <f t="shared" si="2"/>
        <v>19.715340598436228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93.655666711536185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1530.5605131780828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41.397010096109675</v>
      </c>
      <c r="H41" s="37">
        <f t="shared" si="2"/>
        <v>24.602989903890325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288.60177005800648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1864.1239547300752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43.109495746898233</v>
      </c>
      <c r="H42" s="37">
        <f t="shared" si="2"/>
        <v>22.890504253101767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194.5585967708459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788.89302899700124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35.640362369235874</v>
      </c>
      <c r="H43" s="37">
        <f t="shared" si="2"/>
        <v>30.359637630764126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1086.334977565695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2844.5295197096957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46.780208902209438</v>
      </c>
      <c r="H44" s="37">
        <f t="shared" si="2"/>
        <v>7.2197910977905622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5.2720450147959834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47.357677133310041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47.357677133310041</v>
      </c>
      <c r="D51" s="77">
        <f>10*LOG10(SUM(U7:U44))</f>
        <v>47.323303893851758</v>
      </c>
      <c r="E51" s="77">
        <f>P85</f>
        <v>47.344819028856193</v>
      </c>
      <c r="F51" s="78">
        <f>S85</f>
        <v>53.738011618051104</v>
      </c>
    </row>
    <row r="52" spans="1:19" ht="14.45" customHeight="1" thickBot="1" x14ac:dyDescent="0.3">
      <c r="B52" s="72" t="s">
        <v>141</v>
      </c>
      <c r="C52" s="79">
        <f>10*LOG10(10^(C50/10)+10^(C51/10))</f>
        <v>48.090284719987899</v>
      </c>
      <c r="D52" s="79">
        <f>10*LOG10(10^(D50/10)+10^(D51/10))</f>
        <v>47.520792512867118</v>
      </c>
      <c r="E52" s="79">
        <f>J85</f>
        <v>47.885375870163429</v>
      </c>
      <c r="F52" s="80">
        <f>M85</f>
        <v>54.016645648970865</v>
      </c>
    </row>
    <row r="53" spans="1:19" ht="16.149999999999999" customHeight="1" thickBot="1" x14ac:dyDescent="0.3">
      <c r="B53" s="74" t="s">
        <v>145</v>
      </c>
      <c r="C53" s="81">
        <f>C52-C50</f>
        <v>8.0902847199878991</v>
      </c>
      <c r="D53" s="81">
        <f>D52-D50</f>
        <v>13.520792512867118</v>
      </c>
      <c r="E53" s="81">
        <f>E52-E50</f>
        <v>9.3169048001920558</v>
      </c>
      <c r="F53" s="82">
        <f>F52-F50</f>
        <v>12.066073719158041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22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47.520792512867118</v>
      </c>
      <c r="J61" s="62">
        <f>10^(I61/10)</f>
        <v>56504.007551778748</v>
      </c>
      <c r="K61" s="63"/>
      <c r="L61" s="152">
        <f>I61+10</f>
        <v>57.520792512867118</v>
      </c>
      <c r="M61" s="62">
        <f>10^(L61/10)</f>
        <v>565040.07551778806</v>
      </c>
      <c r="N61" s="62"/>
      <c r="O61" s="62">
        <f>D51</f>
        <v>47.323303893851758</v>
      </c>
      <c r="P61" s="62">
        <f>10^(O61/10)</f>
        <v>53992.121120269127</v>
      </c>
      <c r="Q61" s="62"/>
      <c r="R61" s="62">
        <f>O61+10</f>
        <v>57.323303893851758</v>
      </c>
      <c r="S61" s="63">
        <f>10^(R61/10)</f>
        <v>539921.21120269189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47.520792512867118</v>
      </c>
      <c r="J62" s="26">
        <f t="shared" ref="J62:J84" si="9">10^(I62/10)</f>
        <v>56504.007551778748</v>
      </c>
      <c r="K62" s="64"/>
      <c r="L62" s="155">
        <f t="shared" ref="L62:L67" si="10">I62+10</f>
        <v>57.520792512867118</v>
      </c>
      <c r="M62" s="26">
        <f t="shared" ref="M62:M84" si="11">10^(L62/10)</f>
        <v>565040.07551778806</v>
      </c>
      <c r="N62" s="26"/>
      <c r="O62" s="26">
        <f>O61</f>
        <v>47.323303893851758</v>
      </c>
      <c r="P62" s="26">
        <f t="shared" ref="P62:P84" si="12">10^(O62/10)</f>
        <v>53992.121120269127</v>
      </c>
      <c r="Q62" s="26"/>
      <c r="R62" s="26">
        <f t="shared" ref="R62:R67" si="13">O62+10</f>
        <v>57.323303893851758</v>
      </c>
      <c r="S62" s="64">
        <f t="shared" ref="S62:S84" si="14">10^(R62/10)</f>
        <v>539921.21120269189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47.520792512867118</v>
      </c>
      <c r="J63" s="26">
        <f t="shared" si="9"/>
        <v>56504.007551778748</v>
      </c>
      <c r="K63" s="64"/>
      <c r="L63" s="155">
        <f t="shared" si="10"/>
        <v>57.520792512867118</v>
      </c>
      <c r="M63" s="26">
        <f t="shared" si="11"/>
        <v>565040.07551778806</v>
      </c>
      <c r="N63" s="26"/>
      <c r="O63" s="26">
        <f t="shared" ref="O63:O84" si="16">O62</f>
        <v>47.323303893851758</v>
      </c>
      <c r="P63" s="26">
        <f t="shared" si="12"/>
        <v>53992.121120269127</v>
      </c>
      <c r="Q63" s="26"/>
      <c r="R63" s="26">
        <f t="shared" si="13"/>
        <v>57.323303893851758</v>
      </c>
      <c r="S63" s="64">
        <f t="shared" si="14"/>
        <v>539921.21120269189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47.520792512867118</v>
      </c>
      <c r="J64" s="26">
        <f t="shared" si="9"/>
        <v>56504.007551778748</v>
      </c>
      <c r="K64" s="64"/>
      <c r="L64" s="155">
        <f t="shared" si="10"/>
        <v>57.520792512867118</v>
      </c>
      <c r="M64" s="26">
        <f t="shared" si="11"/>
        <v>565040.07551778806</v>
      </c>
      <c r="N64" s="26"/>
      <c r="O64" s="26">
        <f t="shared" si="16"/>
        <v>47.323303893851758</v>
      </c>
      <c r="P64" s="26">
        <f t="shared" si="12"/>
        <v>53992.121120269127</v>
      </c>
      <c r="Q64" s="26"/>
      <c r="R64" s="26">
        <f t="shared" si="13"/>
        <v>57.323303893851758</v>
      </c>
      <c r="S64" s="64">
        <f t="shared" si="14"/>
        <v>539921.21120269189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47.520792512867118</v>
      </c>
      <c r="J65" s="26">
        <f t="shared" si="9"/>
        <v>56504.007551778748</v>
      </c>
      <c r="K65" s="64"/>
      <c r="L65" s="155">
        <f t="shared" si="10"/>
        <v>57.520792512867118</v>
      </c>
      <c r="M65" s="26">
        <f t="shared" si="11"/>
        <v>565040.07551778806</v>
      </c>
      <c r="N65" s="26"/>
      <c r="O65" s="26">
        <f t="shared" si="16"/>
        <v>47.323303893851758</v>
      </c>
      <c r="P65" s="26">
        <f t="shared" si="12"/>
        <v>53992.121120269127</v>
      </c>
      <c r="Q65" s="26"/>
      <c r="R65" s="26">
        <f t="shared" si="13"/>
        <v>57.323303893851758</v>
      </c>
      <c r="S65" s="64">
        <f t="shared" si="14"/>
        <v>539921.21120269189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47.520792512867118</v>
      </c>
      <c r="J66" s="26">
        <f t="shared" si="9"/>
        <v>56504.007551778748</v>
      </c>
      <c r="K66" s="64"/>
      <c r="L66" s="155">
        <f t="shared" si="10"/>
        <v>57.520792512867118</v>
      </c>
      <c r="M66" s="26">
        <f t="shared" si="11"/>
        <v>565040.07551778806</v>
      </c>
      <c r="N66" s="26"/>
      <c r="O66" s="26">
        <f t="shared" si="16"/>
        <v>47.323303893851758</v>
      </c>
      <c r="P66" s="26">
        <f t="shared" si="12"/>
        <v>53992.121120269127</v>
      </c>
      <c r="Q66" s="26"/>
      <c r="R66" s="26">
        <f t="shared" si="13"/>
        <v>57.323303893851758</v>
      </c>
      <c r="S66" s="64">
        <f t="shared" si="14"/>
        <v>539921.21120269189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47.520792512867118</v>
      </c>
      <c r="J67" s="26">
        <f t="shared" si="9"/>
        <v>56504.007551778748</v>
      </c>
      <c r="K67" s="64"/>
      <c r="L67" s="155">
        <f t="shared" si="10"/>
        <v>57.520792512867118</v>
      </c>
      <c r="M67" s="26">
        <f t="shared" si="11"/>
        <v>565040.07551778806</v>
      </c>
      <c r="N67" s="26"/>
      <c r="O67" s="26">
        <f t="shared" si="16"/>
        <v>47.323303893851758</v>
      </c>
      <c r="P67" s="26">
        <f t="shared" si="12"/>
        <v>53992.121120269127</v>
      </c>
      <c r="Q67" s="26"/>
      <c r="R67" s="26">
        <f t="shared" si="13"/>
        <v>57.323303893851758</v>
      </c>
      <c r="S67" s="64">
        <f t="shared" si="14"/>
        <v>539921.21120269189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48.090284719987899</v>
      </c>
      <c r="J68" s="26">
        <f t="shared" si="9"/>
        <v>64421.149812123083</v>
      </c>
      <c r="K68" s="64"/>
      <c r="L68" s="155">
        <f>I68</f>
        <v>48.090284719987899</v>
      </c>
      <c r="M68" s="26">
        <f t="shared" si="11"/>
        <v>64421.149812123083</v>
      </c>
      <c r="N68" s="26"/>
      <c r="O68" s="26">
        <f>H46</f>
        <v>47.357677133310041</v>
      </c>
      <c r="P68" s="26">
        <f t="shared" si="12"/>
        <v>54421.149812122989</v>
      </c>
      <c r="Q68" s="26"/>
      <c r="R68" s="26">
        <f>O68</f>
        <v>47.357677133310041</v>
      </c>
      <c r="S68" s="64">
        <f t="shared" si="14"/>
        <v>54421.149812122989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48.090284719987899</v>
      </c>
      <c r="J69" s="26">
        <f t="shared" si="9"/>
        <v>64421.149812123083</v>
      </c>
      <c r="K69" s="64"/>
      <c r="L69" s="155">
        <f t="shared" ref="L69:L82" si="19">I69</f>
        <v>48.090284719987899</v>
      </c>
      <c r="M69" s="26">
        <f t="shared" si="11"/>
        <v>64421.149812123083</v>
      </c>
      <c r="N69" s="26"/>
      <c r="O69" s="26">
        <f t="shared" si="16"/>
        <v>47.357677133310041</v>
      </c>
      <c r="P69" s="26">
        <f t="shared" si="12"/>
        <v>54421.149812122989</v>
      </c>
      <c r="Q69" s="26"/>
      <c r="R69" s="26">
        <f t="shared" ref="R69:R82" si="20">O69</f>
        <v>47.357677133310041</v>
      </c>
      <c r="S69" s="64">
        <f t="shared" si="14"/>
        <v>54421.149812122989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48.090284719987899</v>
      </c>
      <c r="J70" s="26">
        <f t="shared" si="9"/>
        <v>64421.149812123083</v>
      </c>
      <c r="K70" s="64"/>
      <c r="L70" s="155">
        <f t="shared" si="19"/>
        <v>48.090284719987899</v>
      </c>
      <c r="M70" s="26">
        <f t="shared" si="11"/>
        <v>64421.149812123083</v>
      </c>
      <c r="N70" s="26"/>
      <c r="O70" s="26">
        <f t="shared" si="16"/>
        <v>47.357677133310041</v>
      </c>
      <c r="P70" s="26">
        <f t="shared" si="12"/>
        <v>54421.149812122989</v>
      </c>
      <c r="Q70" s="26"/>
      <c r="R70" s="26">
        <f t="shared" si="20"/>
        <v>47.357677133310041</v>
      </c>
      <c r="S70" s="64">
        <f t="shared" si="14"/>
        <v>54421.149812122989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48.090284719987899</v>
      </c>
      <c r="J71" s="26">
        <f t="shared" si="9"/>
        <v>64421.149812123083</v>
      </c>
      <c r="K71" s="64"/>
      <c r="L71" s="155">
        <f t="shared" si="19"/>
        <v>48.090284719987899</v>
      </c>
      <c r="M71" s="26">
        <f t="shared" si="11"/>
        <v>64421.149812123083</v>
      </c>
      <c r="N71" s="26"/>
      <c r="O71" s="26">
        <f t="shared" si="16"/>
        <v>47.357677133310041</v>
      </c>
      <c r="P71" s="26">
        <f t="shared" si="12"/>
        <v>54421.149812122989</v>
      </c>
      <c r="Q71" s="26"/>
      <c r="R71" s="26">
        <f t="shared" si="20"/>
        <v>47.357677133310041</v>
      </c>
      <c r="S71" s="64">
        <f t="shared" si="14"/>
        <v>54421.149812122989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48.090284719987899</v>
      </c>
      <c r="J72" s="26">
        <f t="shared" si="9"/>
        <v>64421.149812123083</v>
      </c>
      <c r="K72" s="64"/>
      <c r="L72" s="155">
        <f t="shared" si="19"/>
        <v>48.090284719987899</v>
      </c>
      <c r="M72" s="26">
        <f t="shared" si="11"/>
        <v>64421.149812123083</v>
      </c>
      <c r="N72" s="26"/>
      <c r="O72" s="26">
        <f t="shared" si="16"/>
        <v>47.357677133310041</v>
      </c>
      <c r="P72" s="26">
        <f t="shared" si="12"/>
        <v>54421.149812122989</v>
      </c>
      <c r="Q72" s="26"/>
      <c r="R72" s="26">
        <f t="shared" si="20"/>
        <v>47.357677133310041</v>
      </c>
      <c r="S72" s="64">
        <f t="shared" si="14"/>
        <v>54421.149812122989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48.090284719987899</v>
      </c>
      <c r="J73" s="26">
        <f t="shared" si="9"/>
        <v>64421.149812123083</v>
      </c>
      <c r="K73" s="64"/>
      <c r="L73" s="155">
        <f t="shared" si="19"/>
        <v>48.090284719987899</v>
      </c>
      <c r="M73" s="26">
        <f t="shared" si="11"/>
        <v>64421.149812123083</v>
      </c>
      <c r="N73" s="26"/>
      <c r="O73" s="26">
        <f t="shared" si="16"/>
        <v>47.357677133310041</v>
      </c>
      <c r="P73" s="26">
        <f t="shared" si="12"/>
        <v>54421.149812122989</v>
      </c>
      <c r="Q73" s="26"/>
      <c r="R73" s="26">
        <f t="shared" si="20"/>
        <v>47.357677133310041</v>
      </c>
      <c r="S73" s="64">
        <f t="shared" si="14"/>
        <v>54421.149812122989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48.090284719987899</v>
      </c>
      <c r="J74" s="26">
        <f t="shared" si="9"/>
        <v>64421.149812123083</v>
      </c>
      <c r="K74" s="64"/>
      <c r="L74" s="155">
        <f t="shared" si="19"/>
        <v>48.090284719987899</v>
      </c>
      <c r="M74" s="26">
        <f t="shared" si="11"/>
        <v>64421.149812123083</v>
      </c>
      <c r="N74" s="26"/>
      <c r="O74" s="26">
        <f t="shared" si="16"/>
        <v>47.357677133310041</v>
      </c>
      <c r="P74" s="26">
        <f t="shared" si="12"/>
        <v>54421.149812122989</v>
      </c>
      <c r="Q74" s="26"/>
      <c r="R74" s="26">
        <f t="shared" si="20"/>
        <v>47.357677133310041</v>
      </c>
      <c r="S74" s="64">
        <f t="shared" si="14"/>
        <v>54421.149812122989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48.090284719987899</v>
      </c>
      <c r="J75" s="26">
        <f t="shared" si="9"/>
        <v>64421.149812123083</v>
      </c>
      <c r="K75" s="64"/>
      <c r="L75" s="155">
        <f t="shared" si="19"/>
        <v>48.090284719987899</v>
      </c>
      <c r="M75" s="26">
        <f t="shared" si="11"/>
        <v>64421.149812123083</v>
      </c>
      <c r="N75" s="26"/>
      <c r="O75" s="26">
        <f t="shared" si="16"/>
        <v>47.357677133310041</v>
      </c>
      <c r="P75" s="26">
        <f t="shared" si="12"/>
        <v>54421.149812122989</v>
      </c>
      <c r="Q75" s="26"/>
      <c r="R75" s="26">
        <f t="shared" si="20"/>
        <v>47.357677133310041</v>
      </c>
      <c r="S75" s="64">
        <f t="shared" si="14"/>
        <v>54421.149812122989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48.090284719987899</v>
      </c>
      <c r="J76" s="26">
        <f t="shared" si="9"/>
        <v>64421.149812123083</v>
      </c>
      <c r="K76" s="64"/>
      <c r="L76" s="155">
        <f t="shared" si="19"/>
        <v>48.090284719987899</v>
      </c>
      <c r="M76" s="26">
        <f t="shared" si="11"/>
        <v>64421.149812123083</v>
      </c>
      <c r="N76" s="26"/>
      <c r="O76" s="26">
        <f t="shared" si="16"/>
        <v>47.357677133310041</v>
      </c>
      <c r="P76" s="26">
        <f t="shared" si="12"/>
        <v>54421.149812122989</v>
      </c>
      <c r="Q76" s="26"/>
      <c r="R76" s="26">
        <f t="shared" si="20"/>
        <v>47.357677133310041</v>
      </c>
      <c r="S76" s="64">
        <f t="shared" si="14"/>
        <v>54421.149812122989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48.090284719987899</v>
      </c>
      <c r="J77" s="26">
        <f t="shared" si="9"/>
        <v>64421.149812123083</v>
      </c>
      <c r="K77" s="64"/>
      <c r="L77" s="155">
        <f t="shared" si="19"/>
        <v>48.090284719987899</v>
      </c>
      <c r="M77" s="26">
        <f t="shared" si="11"/>
        <v>64421.149812123083</v>
      </c>
      <c r="N77" s="26"/>
      <c r="O77" s="26">
        <f t="shared" si="16"/>
        <v>47.357677133310041</v>
      </c>
      <c r="P77" s="26">
        <f t="shared" si="12"/>
        <v>54421.149812122989</v>
      </c>
      <c r="Q77" s="26"/>
      <c r="R77" s="26">
        <f t="shared" si="20"/>
        <v>47.357677133310041</v>
      </c>
      <c r="S77" s="64">
        <f t="shared" si="14"/>
        <v>54421.149812122989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48.090284719987899</v>
      </c>
      <c r="J78" s="26">
        <f t="shared" si="9"/>
        <v>64421.149812123083</v>
      </c>
      <c r="K78" s="64"/>
      <c r="L78" s="155">
        <f t="shared" si="19"/>
        <v>48.090284719987899</v>
      </c>
      <c r="M78" s="26">
        <f t="shared" si="11"/>
        <v>64421.149812123083</v>
      </c>
      <c r="N78" s="26"/>
      <c r="O78" s="26">
        <f t="shared" si="16"/>
        <v>47.357677133310041</v>
      </c>
      <c r="P78" s="26">
        <f t="shared" si="12"/>
        <v>54421.149812122989</v>
      </c>
      <c r="Q78" s="26"/>
      <c r="R78" s="26">
        <f t="shared" si="20"/>
        <v>47.357677133310041</v>
      </c>
      <c r="S78" s="64">
        <f t="shared" si="14"/>
        <v>54421.149812122989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48.090284719987899</v>
      </c>
      <c r="J79" s="26">
        <f t="shared" si="9"/>
        <v>64421.149812123083</v>
      </c>
      <c r="K79" s="64"/>
      <c r="L79" s="155">
        <f t="shared" si="19"/>
        <v>48.090284719987899</v>
      </c>
      <c r="M79" s="26">
        <f t="shared" si="11"/>
        <v>64421.149812123083</v>
      </c>
      <c r="N79" s="26"/>
      <c r="O79" s="26">
        <f t="shared" si="16"/>
        <v>47.357677133310041</v>
      </c>
      <c r="P79" s="26">
        <f t="shared" si="12"/>
        <v>54421.149812122989</v>
      </c>
      <c r="Q79" s="26"/>
      <c r="R79" s="26">
        <f t="shared" si="20"/>
        <v>47.357677133310041</v>
      </c>
      <c r="S79" s="64">
        <f t="shared" si="14"/>
        <v>54421.149812122989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48.090284719987899</v>
      </c>
      <c r="J80" s="26">
        <f t="shared" si="9"/>
        <v>64421.149812123083</v>
      </c>
      <c r="K80" s="64"/>
      <c r="L80" s="155">
        <f t="shared" si="19"/>
        <v>48.090284719987899</v>
      </c>
      <c r="M80" s="26">
        <f t="shared" si="11"/>
        <v>64421.149812123083</v>
      </c>
      <c r="N80" s="26"/>
      <c r="O80" s="26">
        <f t="shared" si="16"/>
        <v>47.357677133310041</v>
      </c>
      <c r="P80" s="26">
        <f t="shared" si="12"/>
        <v>54421.149812122989</v>
      </c>
      <c r="Q80" s="26"/>
      <c r="R80" s="26">
        <f t="shared" si="20"/>
        <v>47.357677133310041</v>
      </c>
      <c r="S80" s="64">
        <f t="shared" si="14"/>
        <v>54421.149812122989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48.090284719987899</v>
      </c>
      <c r="J81" s="26">
        <f t="shared" si="9"/>
        <v>64421.149812123083</v>
      </c>
      <c r="K81" s="64"/>
      <c r="L81" s="155">
        <f t="shared" si="19"/>
        <v>48.090284719987899</v>
      </c>
      <c r="M81" s="26">
        <f t="shared" si="11"/>
        <v>64421.149812123083</v>
      </c>
      <c r="N81" s="26"/>
      <c r="O81" s="26">
        <f t="shared" si="16"/>
        <v>47.357677133310041</v>
      </c>
      <c r="P81" s="26">
        <f t="shared" si="12"/>
        <v>54421.149812122989</v>
      </c>
      <c r="Q81" s="26"/>
      <c r="R81" s="26">
        <f t="shared" si="20"/>
        <v>47.357677133310041</v>
      </c>
      <c r="S81" s="64">
        <f t="shared" si="14"/>
        <v>54421.149812122989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48.090284719987899</v>
      </c>
      <c r="J82" s="26">
        <f t="shared" si="9"/>
        <v>64421.149812123083</v>
      </c>
      <c r="K82" s="64"/>
      <c r="L82" s="155">
        <f t="shared" si="19"/>
        <v>48.090284719987899</v>
      </c>
      <c r="M82" s="26">
        <f t="shared" si="11"/>
        <v>64421.149812123083</v>
      </c>
      <c r="N82" s="26"/>
      <c r="O82" s="26">
        <f t="shared" si="16"/>
        <v>47.357677133310041</v>
      </c>
      <c r="P82" s="26">
        <f t="shared" si="12"/>
        <v>54421.149812122989</v>
      </c>
      <c r="Q82" s="26"/>
      <c r="R82" s="26">
        <f t="shared" si="20"/>
        <v>47.357677133310041</v>
      </c>
      <c r="S82" s="64">
        <f t="shared" si="14"/>
        <v>54421.149812122989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47.520792512867118</v>
      </c>
      <c r="J83" s="26">
        <f t="shared" si="9"/>
        <v>56504.007551778748</v>
      </c>
      <c r="K83" s="64"/>
      <c r="L83" s="155">
        <f>I83+10</f>
        <v>57.520792512867118</v>
      </c>
      <c r="M83" s="26">
        <f t="shared" si="11"/>
        <v>565040.07551778806</v>
      </c>
      <c r="N83" s="26"/>
      <c r="O83" s="26">
        <f>D51</f>
        <v>47.323303893851758</v>
      </c>
      <c r="P83" s="26">
        <f t="shared" si="12"/>
        <v>53992.121120269127</v>
      </c>
      <c r="Q83" s="26"/>
      <c r="R83" s="26">
        <f>O83+10</f>
        <v>57.323303893851758</v>
      </c>
      <c r="S83" s="64">
        <f t="shared" si="14"/>
        <v>539921.21120269189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47.520792512867118</v>
      </c>
      <c r="J84" s="65">
        <f t="shared" si="9"/>
        <v>56504.007551778748</v>
      </c>
      <c r="K84" s="66"/>
      <c r="L84" s="158">
        <f>I84+10</f>
        <v>57.520792512867118</v>
      </c>
      <c r="M84" s="65">
        <f t="shared" si="11"/>
        <v>565040.07551778806</v>
      </c>
      <c r="N84" s="65"/>
      <c r="O84" s="65">
        <f t="shared" si="16"/>
        <v>47.323303893851758</v>
      </c>
      <c r="P84" s="65">
        <f t="shared" si="12"/>
        <v>53992.121120269127</v>
      </c>
      <c r="Q84" s="65"/>
      <c r="R84" s="65">
        <f>O84+10</f>
        <v>57.323303893851758</v>
      </c>
      <c r="S84" s="66">
        <f t="shared" si="14"/>
        <v>539921.21120269189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47.885375870163429</v>
      </c>
      <c r="K85" s="67"/>
      <c r="L85" s="67" t="s">
        <v>134</v>
      </c>
      <c r="M85" s="67">
        <f>10*LOG10(SUM(M61:M84)/24)</f>
        <v>54.016645648970865</v>
      </c>
      <c r="N85" s="67"/>
      <c r="O85" s="67" t="s">
        <v>135</v>
      </c>
      <c r="P85" s="67">
        <f>10*LOG10(SUM(P61:P84)/24)</f>
        <v>47.344819028856193</v>
      </c>
      <c r="Q85" s="67"/>
      <c r="R85" s="67" t="s">
        <v>134</v>
      </c>
      <c r="S85" s="68">
        <f>10*LOG10(SUM(S61:S84)/24)</f>
        <v>53.738011618051104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22</v>
      </c>
      <c r="C89" s="22">
        <f>C2</f>
        <v>255458.38</v>
      </c>
      <c r="D89" s="23">
        <f>D2</f>
        <v>4258574.21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47.357677133310041</v>
      </c>
      <c r="J89" s="86">
        <f>D51</f>
        <v>47.323303893851758</v>
      </c>
      <c r="K89" s="86">
        <f>E51</f>
        <v>47.344819028856193</v>
      </c>
      <c r="L89" s="87">
        <f>F51</f>
        <v>53.738011618051104</v>
      </c>
      <c r="M89" s="89">
        <f>C52</f>
        <v>48.090284719987899</v>
      </c>
      <c r="N89" s="86">
        <f>D52</f>
        <v>47.520792512867118</v>
      </c>
      <c r="O89" s="86">
        <f>E52</f>
        <v>47.885375870163429</v>
      </c>
      <c r="P89" s="87">
        <f>F52</f>
        <v>54.016645648970865</v>
      </c>
      <c r="Q89" s="89">
        <f>C53</f>
        <v>8.0902847199878991</v>
      </c>
      <c r="R89" s="86">
        <f>D53</f>
        <v>13.520792512867118</v>
      </c>
      <c r="S89" s="86">
        <f>E53</f>
        <v>9.3169048001920558</v>
      </c>
      <c r="T89" s="87">
        <f>F53</f>
        <v>12.066073719158041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22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BDD8E-22AE-4D62-BF08-7492DF136451}">
  <sheetPr codeName="Sheet25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167</v>
      </c>
      <c r="B2" s="29" t="s">
        <v>119</v>
      </c>
      <c r="C2" s="29">
        <f>NSAs!B25</f>
        <v>255035.62</v>
      </c>
      <c r="D2" s="30">
        <f>NSAs!C25</f>
        <v>4258581.6100000003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23 (dBA)</v>
      </c>
      <c r="V5" s="143" t="str">
        <f>INDEX(A7:A45,MATCH(W5,H7:H45,0))</f>
        <v>A-4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A-3</v>
      </c>
      <c r="W6" s="146">
        <f>LARGE(H7:H45,2)</f>
        <v>41.224251893234396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2550.6792602166215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45.833117017937361</v>
      </c>
      <c r="H7" s="36">
        <f>C7-G7</f>
        <v>23.177182938702451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207.83481244130138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1851.5514697679284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43.050715783021204</v>
      </c>
      <c r="H8" s="37">
        <f t="shared" ref="H8:H44" si="2">C8-G8</f>
        <v>25.959584173618609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394.41953555806828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319.37609256172635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27.786048063405413</v>
      </c>
      <c r="H9" s="37">
        <f t="shared" si="2"/>
        <v>41.224251893234396</v>
      </c>
      <c r="O9" s="147" t="s">
        <v>7</v>
      </c>
      <c r="P9" s="10" t="s">
        <v>7</v>
      </c>
      <c r="Q9" s="7">
        <v>254728.24</v>
      </c>
      <c r="R9" s="8">
        <v>4258494.9000000004</v>
      </c>
      <c r="U9">
        <f t="shared" si="0"/>
        <v>13256.387462806439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300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27.242425094393248</v>
      </c>
      <c r="H10" s="37">
        <f t="shared" si="2"/>
        <v>41.767874862246565</v>
      </c>
      <c r="O10" s="147" t="s">
        <v>8</v>
      </c>
      <c r="P10" s="10" t="s">
        <v>8</v>
      </c>
      <c r="Q10" s="7">
        <v>255210.92</v>
      </c>
      <c r="R10" s="8">
        <v>4258396.38</v>
      </c>
      <c r="U10">
        <f t="shared" si="0"/>
        <v>15024.066119821837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959.14639602116722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37.337697985578835</v>
      </c>
      <c r="H11" s="37">
        <f t="shared" si="2"/>
        <v>31.672601971060978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1469.8066132258159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1344.1780226221047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40.269135807726187</v>
      </c>
      <c r="H12" s="37">
        <f t="shared" si="2"/>
        <v>28.741164148913626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748.37007811308365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896.40808352058696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36.750115284180517</v>
      </c>
      <c r="H13" s="37">
        <f t="shared" si="2"/>
        <v>32.260184672459296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1682.7456139399796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775.13366292577655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35.487531961503322</v>
      </c>
      <c r="H14" s="37">
        <f t="shared" si="2"/>
        <v>33.522767995136491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2250.4885076641453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902.4738662143925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36.808692689709886</v>
      </c>
      <c r="H15" s="37">
        <f t="shared" si="2"/>
        <v>32.201607266929926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1660.2012124564967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1141.8312660373101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38.852038616845846</v>
      </c>
      <c r="H16" s="37">
        <f t="shared" si="2"/>
        <v>30.158261339793967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1037.1131334686336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1449.7907631794315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40.926106569477838</v>
      </c>
      <c r="H17" s="37">
        <f t="shared" si="2"/>
        <v>28.084193387161974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643.30857253599652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1709.2108050211204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42.355912592173212</v>
      </c>
      <c r="H18" s="37">
        <f t="shared" si="2"/>
        <v>26.654387364466601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462.84836767799669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2062.6765850468491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43.988622772353352</v>
      </c>
      <c r="H19" s="37">
        <f t="shared" si="2"/>
        <v>25.02167718428646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317.81011717216262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2341.8017235027401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45.091002425880085</v>
      </c>
      <c r="H20" s="37">
        <f t="shared" si="2"/>
        <v>23.919297530759728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246.56404888126519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2664.94809168963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46.213775083669759</v>
      </c>
      <c r="H21" s="37">
        <f t="shared" si="2"/>
        <v>22.796524872970053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190.3936620892558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1177.8165352043718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39.121552940539154</v>
      </c>
      <c r="H22" s="37">
        <f t="shared" si="2"/>
        <v>29.888747016100659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974.70838383155342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1122.9017324771803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38.706835037780614</v>
      </c>
      <c r="H23" s="37">
        <f t="shared" si="2"/>
        <v>30.303464918859198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1072.3745334421164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1206.7391154683905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39.332267805280352</v>
      </c>
      <c r="H24" s="37">
        <f t="shared" si="2"/>
        <v>29.67803215135946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928.54555455223044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1414.1184018326312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40.709715475070368</v>
      </c>
      <c r="H25" s="37">
        <f t="shared" si="2"/>
        <v>28.300584481569445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676.173970015848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1640.7303992128104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42.000744494269433</v>
      </c>
      <c r="H26" s="37">
        <f t="shared" si="2"/>
        <v>27.009555462370379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502.2911730838087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1899.6987699109827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43.273694830246214</v>
      </c>
      <c r="H27" s="37">
        <f t="shared" si="2"/>
        <v>25.736605126393599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374.68000093290607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2171.3309384339668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44.434520409967504</v>
      </c>
      <c r="H28" s="37">
        <f t="shared" si="2"/>
        <v>24.575779546672308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286.79921260949027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2459.0626170351911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45.515391753193377</v>
      </c>
      <c r="H29" s="37">
        <f t="shared" si="2"/>
        <v>23.494908203446435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223.60979339605493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2792.7327383767029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46.620587523171942</v>
      </c>
      <c r="H30" s="37">
        <f t="shared" si="2"/>
        <v>22.389712433467871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173.36891983455845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1504.7794799575561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41.249457205844266</v>
      </c>
      <c r="H31" s="37">
        <f t="shared" si="2"/>
        <v>27.760842750795547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597.15115284632009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1627.515890737096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41.930504752494215</v>
      </c>
      <c r="H32" s="37">
        <f t="shared" si="2"/>
        <v>27.079795204145597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510.4809271752726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1889.1764748168312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43.225450576746134</v>
      </c>
      <c r="H33" s="37">
        <f t="shared" si="2"/>
        <v>25.784849379893679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378.86539387725708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2604.4291557460756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46.0142509697801</v>
      </c>
      <c r="H34" s="37">
        <f t="shared" si="2"/>
        <v>22.996048986859712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199.3447941749001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2820.0700445380012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46.7051979080791</v>
      </c>
      <c r="H35" s="37">
        <f t="shared" si="2"/>
        <v>22.305102048560713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170.02399046442451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3820.5381344126204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49.34249077836953</v>
      </c>
      <c r="H36" s="37">
        <f t="shared" si="2"/>
        <v>19.667809178270282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92.636239702823389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2112.263756494533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44.194962944262869</v>
      </c>
      <c r="H37" s="37">
        <f t="shared" si="2"/>
        <v>24.815337012376943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303.06354658774796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3009.313407573185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47.269348401472705</v>
      </c>
      <c r="H38" s="37">
        <f t="shared" si="2"/>
        <v>21.740951555167108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149.31215221535771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3110.2450062016337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47.555892029091922</v>
      </c>
      <c r="H39" s="37">
        <f t="shared" si="2"/>
        <v>21.454407927547891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139.7786342511705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2270.8017500873316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44.823584405210354</v>
      </c>
      <c r="H40" s="37">
        <f t="shared" si="2"/>
        <v>21.176415594789646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131.11173350194119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1283.795365196791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39.869916068917327</v>
      </c>
      <c r="H41" s="37">
        <f t="shared" si="2"/>
        <v>26.130083931082673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410.21203060452586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1857.1414378554643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43.076899607817097</v>
      </c>
      <c r="H42" s="37">
        <f t="shared" si="2"/>
        <v>22.923100392182903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196.02435756981907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769.97760590851908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35.429561886000641</v>
      </c>
      <c r="H43" s="37">
        <f t="shared" si="2"/>
        <v>30.570438113999359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1140.364821164866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3221.0298937608422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47.859895108844199</v>
      </c>
      <c r="H44" s="37">
        <f t="shared" si="2"/>
        <v>6.1401048911558007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4.1115965134587835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46.959754010032128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46.959754010032128</v>
      </c>
      <c r="D51" s="77">
        <f>10*LOG10(SUM(U7:U44))</f>
        <v>46.922068172041108</v>
      </c>
      <c r="E51" s="77">
        <f>P85</f>
        <v>46.945660115431892</v>
      </c>
      <c r="F51" s="78">
        <f>S85</f>
        <v>53.337252499693015</v>
      </c>
    </row>
    <row r="52" spans="1:19" ht="14.45" customHeight="1" thickBot="1" x14ac:dyDescent="0.3">
      <c r="B52" s="72" t="s">
        <v>141</v>
      </c>
      <c r="C52" s="79">
        <f>10*LOG10(10^(C50/10)+10^(C51/10))</f>
        <v>47.756571837471938</v>
      </c>
      <c r="D52" s="79">
        <f>10*LOG10(10^(D50/10)+10^(D51/10))</f>
        <v>47.138203573240645</v>
      </c>
      <c r="E52" s="79">
        <f>J85</f>
        <v>47.534872363299712</v>
      </c>
      <c r="F52" s="80">
        <f>M85</f>
        <v>53.641898117380194</v>
      </c>
    </row>
    <row r="53" spans="1:19" ht="16.149999999999999" customHeight="1" thickBot="1" x14ac:dyDescent="0.3">
      <c r="B53" s="74" t="s">
        <v>145</v>
      </c>
      <c r="C53" s="81">
        <f>C52-C50</f>
        <v>7.7565718374719381</v>
      </c>
      <c r="D53" s="81">
        <f>D52-D50</f>
        <v>13.138203573240645</v>
      </c>
      <c r="E53" s="81">
        <f>E52-E50</f>
        <v>8.9664012933283388</v>
      </c>
      <c r="F53" s="82">
        <f>F52-F50</f>
        <v>11.69132618756737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23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47.138203573240645</v>
      </c>
      <c r="J61" s="62">
        <f>10^(I61/10)</f>
        <v>51739.277201710676</v>
      </c>
      <c r="K61" s="63"/>
      <c r="L61" s="152">
        <f>I61+10</f>
        <v>57.138203573240645</v>
      </c>
      <c r="M61" s="62">
        <f>10^(L61/10)</f>
        <v>517392.77201710735</v>
      </c>
      <c r="N61" s="62"/>
      <c r="O61" s="62">
        <f>D51</f>
        <v>46.922068172041108</v>
      </c>
      <c r="P61" s="62">
        <f>10^(O61/10)</f>
        <v>49227.390770201047</v>
      </c>
      <c r="Q61" s="62"/>
      <c r="R61" s="62">
        <f>O61+10</f>
        <v>56.922068172041108</v>
      </c>
      <c r="S61" s="63">
        <f>10^(R61/10)</f>
        <v>492273.90770201018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47.138203573240645</v>
      </c>
      <c r="J62" s="26">
        <f t="shared" ref="J62:J84" si="9">10^(I62/10)</f>
        <v>51739.277201710676</v>
      </c>
      <c r="K62" s="64"/>
      <c r="L62" s="155">
        <f t="shared" ref="L62:L67" si="10">I62+10</f>
        <v>57.138203573240645</v>
      </c>
      <c r="M62" s="26">
        <f t="shared" ref="M62:M84" si="11">10^(L62/10)</f>
        <v>517392.77201710735</v>
      </c>
      <c r="N62" s="26"/>
      <c r="O62" s="26">
        <f>O61</f>
        <v>46.922068172041108</v>
      </c>
      <c r="P62" s="26">
        <f t="shared" ref="P62:P84" si="12">10^(O62/10)</f>
        <v>49227.390770201047</v>
      </c>
      <c r="Q62" s="26"/>
      <c r="R62" s="26">
        <f t="shared" ref="R62:R67" si="13">O62+10</f>
        <v>56.922068172041108</v>
      </c>
      <c r="S62" s="64">
        <f t="shared" ref="S62:S84" si="14">10^(R62/10)</f>
        <v>492273.90770201018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47.138203573240645</v>
      </c>
      <c r="J63" s="26">
        <f t="shared" si="9"/>
        <v>51739.277201710676</v>
      </c>
      <c r="K63" s="64"/>
      <c r="L63" s="155">
        <f t="shared" si="10"/>
        <v>57.138203573240645</v>
      </c>
      <c r="M63" s="26">
        <f t="shared" si="11"/>
        <v>517392.77201710735</v>
      </c>
      <c r="N63" s="26"/>
      <c r="O63" s="26">
        <f t="shared" ref="O63:O84" si="16">O62</f>
        <v>46.922068172041108</v>
      </c>
      <c r="P63" s="26">
        <f t="shared" si="12"/>
        <v>49227.390770201047</v>
      </c>
      <c r="Q63" s="26"/>
      <c r="R63" s="26">
        <f t="shared" si="13"/>
        <v>56.922068172041108</v>
      </c>
      <c r="S63" s="64">
        <f t="shared" si="14"/>
        <v>492273.90770201018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47.138203573240645</v>
      </c>
      <c r="J64" s="26">
        <f t="shared" si="9"/>
        <v>51739.277201710676</v>
      </c>
      <c r="K64" s="64"/>
      <c r="L64" s="155">
        <f t="shared" si="10"/>
        <v>57.138203573240645</v>
      </c>
      <c r="M64" s="26">
        <f t="shared" si="11"/>
        <v>517392.77201710735</v>
      </c>
      <c r="N64" s="26"/>
      <c r="O64" s="26">
        <f t="shared" si="16"/>
        <v>46.922068172041108</v>
      </c>
      <c r="P64" s="26">
        <f t="shared" si="12"/>
        <v>49227.390770201047</v>
      </c>
      <c r="Q64" s="26"/>
      <c r="R64" s="26">
        <f t="shared" si="13"/>
        <v>56.922068172041108</v>
      </c>
      <c r="S64" s="64">
        <f t="shared" si="14"/>
        <v>492273.90770201018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47.138203573240645</v>
      </c>
      <c r="J65" s="26">
        <f t="shared" si="9"/>
        <v>51739.277201710676</v>
      </c>
      <c r="K65" s="64"/>
      <c r="L65" s="155">
        <f t="shared" si="10"/>
        <v>57.138203573240645</v>
      </c>
      <c r="M65" s="26">
        <f t="shared" si="11"/>
        <v>517392.77201710735</v>
      </c>
      <c r="N65" s="26"/>
      <c r="O65" s="26">
        <f t="shared" si="16"/>
        <v>46.922068172041108</v>
      </c>
      <c r="P65" s="26">
        <f t="shared" si="12"/>
        <v>49227.390770201047</v>
      </c>
      <c r="Q65" s="26"/>
      <c r="R65" s="26">
        <f t="shared" si="13"/>
        <v>56.922068172041108</v>
      </c>
      <c r="S65" s="64">
        <f t="shared" si="14"/>
        <v>492273.90770201018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47.138203573240645</v>
      </c>
      <c r="J66" s="26">
        <f t="shared" si="9"/>
        <v>51739.277201710676</v>
      </c>
      <c r="K66" s="64"/>
      <c r="L66" s="155">
        <f t="shared" si="10"/>
        <v>57.138203573240645</v>
      </c>
      <c r="M66" s="26">
        <f t="shared" si="11"/>
        <v>517392.77201710735</v>
      </c>
      <c r="N66" s="26"/>
      <c r="O66" s="26">
        <f t="shared" si="16"/>
        <v>46.922068172041108</v>
      </c>
      <c r="P66" s="26">
        <f t="shared" si="12"/>
        <v>49227.390770201047</v>
      </c>
      <c r="Q66" s="26"/>
      <c r="R66" s="26">
        <f t="shared" si="13"/>
        <v>56.922068172041108</v>
      </c>
      <c r="S66" s="64">
        <f t="shared" si="14"/>
        <v>492273.90770201018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47.138203573240645</v>
      </c>
      <c r="J67" s="26">
        <f t="shared" si="9"/>
        <v>51739.277201710676</v>
      </c>
      <c r="K67" s="64"/>
      <c r="L67" s="155">
        <f t="shared" si="10"/>
        <v>57.138203573240645</v>
      </c>
      <c r="M67" s="26">
        <f t="shared" si="11"/>
        <v>517392.77201710735</v>
      </c>
      <c r="N67" s="26"/>
      <c r="O67" s="26">
        <f t="shared" si="16"/>
        <v>46.922068172041108</v>
      </c>
      <c r="P67" s="26">
        <f t="shared" si="12"/>
        <v>49227.390770201047</v>
      </c>
      <c r="Q67" s="26"/>
      <c r="R67" s="26">
        <f t="shared" si="13"/>
        <v>56.922068172041108</v>
      </c>
      <c r="S67" s="64">
        <f t="shared" si="14"/>
        <v>492273.90770201018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47.756571837471938</v>
      </c>
      <c r="J68" s="26">
        <f t="shared" si="9"/>
        <v>59656.419462054873</v>
      </c>
      <c r="K68" s="64"/>
      <c r="L68" s="155">
        <f>I68</f>
        <v>47.756571837471938</v>
      </c>
      <c r="M68" s="26">
        <f t="shared" si="11"/>
        <v>59656.419462054873</v>
      </c>
      <c r="N68" s="26"/>
      <c r="O68" s="26">
        <f>H46</f>
        <v>46.959754010032128</v>
      </c>
      <c r="P68" s="26">
        <f t="shared" si="12"/>
        <v>49656.41946205475</v>
      </c>
      <c r="Q68" s="26"/>
      <c r="R68" s="26">
        <f>O68</f>
        <v>46.959754010032128</v>
      </c>
      <c r="S68" s="64">
        <f t="shared" si="14"/>
        <v>49656.41946205475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47.756571837471938</v>
      </c>
      <c r="J69" s="26">
        <f t="shared" si="9"/>
        <v>59656.419462054873</v>
      </c>
      <c r="K69" s="64"/>
      <c r="L69" s="155">
        <f t="shared" ref="L69:L82" si="19">I69</f>
        <v>47.756571837471938</v>
      </c>
      <c r="M69" s="26">
        <f t="shared" si="11"/>
        <v>59656.419462054873</v>
      </c>
      <c r="N69" s="26"/>
      <c r="O69" s="26">
        <f t="shared" si="16"/>
        <v>46.959754010032128</v>
      </c>
      <c r="P69" s="26">
        <f t="shared" si="12"/>
        <v>49656.41946205475</v>
      </c>
      <c r="Q69" s="26"/>
      <c r="R69" s="26">
        <f t="shared" ref="R69:R82" si="20">O69</f>
        <v>46.959754010032128</v>
      </c>
      <c r="S69" s="64">
        <f t="shared" si="14"/>
        <v>49656.41946205475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47.756571837471938</v>
      </c>
      <c r="J70" s="26">
        <f t="shared" si="9"/>
        <v>59656.419462054873</v>
      </c>
      <c r="K70" s="64"/>
      <c r="L70" s="155">
        <f t="shared" si="19"/>
        <v>47.756571837471938</v>
      </c>
      <c r="M70" s="26">
        <f t="shared" si="11"/>
        <v>59656.419462054873</v>
      </c>
      <c r="N70" s="26"/>
      <c r="O70" s="26">
        <f t="shared" si="16"/>
        <v>46.959754010032128</v>
      </c>
      <c r="P70" s="26">
        <f t="shared" si="12"/>
        <v>49656.41946205475</v>
      </c>
      <c r="Q70" s="26"/>
      <c r="R70" s="26">
        <f t="shared" si="20"/>
        <v>46.959754010032128</v>
      </c>
      <c r="S70" s="64">
        <f t="shared" si="14"/>
        <v>49656.41946205475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47.756571837471938</v>
      </c>
      <c r="J71" s="26">
        <f t="shared" si="9"/>
        <v>59656.419462054873</v>
      </c>
      <c r="K71" s="64"/>
      <c r="L71" s="155">
        <f t="shared" si="19"/>
        <v>47.756571837471938</v>
      </c>
      <c r="M71" s="26">
        <f t="shared" si="11"/>
        <v>59656.419462054873</v>
      </c>
      <c r="N71" s="26"/>
      <c r="O71" s="26">
        <f t="shared" si="16"/>
        <v>46.959754010032128</v>
      </c>
      <c r="P71" s="26">
        <f t="shared" si="12"/>
        <v>49656.41946205475</v>
      </c>
      <c r="Q71" s="26"/>
      <c r="R71" s="26">
        <f t="shared" si="20"/>
        <v>46.959754010032128</v>
      </c>
      <c r="S71" s="64">
        <f t="shared" si="14"/>
        <v>49656.41946205475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47.756571837471938</v>
      </c>
      <c r="J72" s="26">
        <f t="shared" si="9"/>
        <v>59656.419462054873</v>
      </c>
      <c r="K72" s="64"/>
      <c r="L72" s="155">
        <f t="shared" si="19"/>
        <v>47.756571837471938</v>
      </c>
      <c r="M72" s="26">
        <f t="shared" si="11"/>
        <v>59656.419462054873</v>
      </c>
      <c r="N72" s="26"/>
      <c r="O72" s="26">
        <f t="shared" si="16"/>
        <v>46.959754010032128</v>
      </c>
      <c r="P72" s="26">
        <f t="shared" si="12"/>
        <v>49656.41946205475</v>
      </c>
      <c r="Q72" s="26"/>
      <c r="R72" s="26">
        <f t="shared" si="20"/>
        <v>46.959754010032128</v>
      </c>
      <c r="S72" s="64">
        <f t="shared" si="14"/>
        <v>49656.41946205475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47.756571837471938</v>
      </c>
      <c r="J73" s="26">
        <f t="shared" si="9"/>
        <v>59656.419462054873</v>
      </c>
      <c r="K73" s="64"/>
      <c r="L73" s="155">
        <f t="shared" si="19"/>
        <v>47.756571837471938</v>
      </c>
      <c r="M73" s="26">
        <f t="shared" si="11"/>
        <v>59656.419462054873</v>
      </c>
      <c r="N73" s="26"/>
      <c r="O73" s="26">
        <f t="shared" si="16"/>
        <v>46.959754010032128</v>
      </c>
      <c r="P73" s="26">
        <f t="shared" si="12"/>
        <v>49656.41946205475</v>
      </c>
      <c r="Q73" s="26"/>
      <c r="R73" s="26">
        <f t="shared" si="20"/>
        <v>46.959754010032128</v>
      </c>
      <c r="S73" s="64">
        <f t="shared" si="14"/>
        <v>49656.41946205475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47.756571837471938</v>
      </c>
      <c r="J74" s="26">
        <f t="shared" si="9"/>
        <v>59656.419462054873</v>
      </c>
      <c r="K74" s="64"/>
      <c r="L74" s="155">
        <f t="shared" si="19"/>
        <v>47.756571837471938</v>
      </c>
      <c r="M74" s="26">
        <f t="shared" si="11"/>
        <v>59656.419462054873</v>
      </c>
      <c r="N74" s="26"/>
      <c r="O74" s="26">
        <f t="shared" si="16"/>
        <v>46.959754010032128</v>
      </c>
      <c r="P74" s="26">
        <f t="shared" si="12"/>
        <v>49656.41946205475</v>
      </c>
      <c r="Q74" s="26"/>
      <c r="R74" s="26">
        <f t="shared" si="20"/>
        <v>46.959754010032128</v>
      </c>
      <c r="S74" s="64">
        <f t="shared" si="14"/>
        <v>49656.41946205475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47.756571837471938</v>
      </c>
      <c r="J75" s="26">
        <f t="shared" si="9"/>
        <v>59656.419462054873</v>
      </c>
      <c r="K75" s="64"/>
      <c r="L75" s="155">
        <f t="shared" si="19"/>
        <v>47.756571837471938</v>
      </c>
      <c r="M75" s="26">
        <f t="shared" si="11"/>
        <v>59656.419462054873</v>
      </c>
      <c r="N75" s="26"/>
      <c r="O75" s="26">
        <f t="shared" si="16"/>
        <v>46.959754010032128</v>
      </c>
      <c r="P75" s="26">
        <f t="shared" si="12"/>
        <v>49656.41946205475</v>
      </c>
      <c r="Q75" s="26"/>
      <c r="R75" s="26">
        <f t="shared" si="20"/>
        <v>46.959754010032128</v>
      </c>
      <c r="S75" s="64">
        <f t="shared" si="14"/>
        <v>49656.41946205475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47.756571837471938</v>
      </c>
      <c r="J76" s="26">
        <f t="shared" si="9"/>
        <v>59656.419462054873</v>
      </c>
      <c r="K76" s="64"/>
      <c r="L76" s="155">
        <f t="shared" si="19"/>
        <v>47.756571837471938</v>
      </c>
      <c r="M76" s="26">
        <f t="shared" si="11"/>
        <v>59656.419462054873</v>
      </c>
      <c r="N76" s="26"/>
      <c r="O76" s="26">
        <f t="shared" si="16"/>
        <v>46.959754010032128</v>
      </c>
      <c r="P76" s="26">
        <f t="shared" si="12"/>
        <v>49656.41946205475</v>
      </c>
      <c r="Q76" s="26"/>
      <c r="R76" s="26">
        <f t="shared" si="20"/>
        <v>46.959754010032128</v>
      </c>
      <c r="S76" s="64">
        <f t="shared" si="14"/>
        <v>49656.41946205475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47.756571837471938</v>
      </c>
      <c r="J77" s="26">
        <f t="shared" si="9"/>
        <v>59656.419462054873</v>
      </c>
      <c r="K77" s="64"/>
      <c r="L77" s="155">
        <f t="shared" si="19"/>
        <v>47.756571837471938</v>
      </c>
      <c r="M77" s="26">
        <f t="shared" si="11"/>
        <v>59656.419462054873</v>
      </c>
      <c r="N77" s="26"/>
      <c r="O77" s="26">
        <f t="shared" si="16"/>
        <v>46.959754010032128</v>
      </c>
      <c r="P77" s="26">
        <f t="shared" si="12"/>
        <v>49656.41946205475</v>
      </c>
      <c r="Q77" s="26"/>
      <c r="R77" s="26">
        <f t="shared" si="20"/>
        <v>46.959754010032128</v>
      </c>
      <c r="S77" s="64">
        <f t="shared" si="14"/>
        <v>49656.41946205475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47.756571837471938</v>
      </c>
      <c r="J78" s="26">
        <f t="shared" si="9"/>
        <v>59656.419462054873</v>
      </c>
      <c r="K78" s="64"/>
      <c r="L78" s="155">
        <f t="shared" si="19"/>
        <v>47.756571837471938</v>
      </c>
      <c r="M78" s="26">
        <f t="shared" si="11"/>
        <v>59656.419462054873</v>
      </c>
      <c r="N78" s="26"/>
      <c r="O78" s="26">
        <f t="shared" si="16"/>
        <v>46.959754010032128</v>
      </c>
      <c r="P78" s="26">
        <f t="shared" si="12"/>
        <v>49656.41946205475</v>
      </c>
      <c r="Q78" s="26"/>
      <c r="R78" s="26">
        <f t="shared" si="20"/>
        <v>46.959754010032128</v>
      </c>
      <c r="S78" s="64">
        <f t="shared" si="14"/>
        <v>49656.41946205475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47.756571837471938</v>
      </c>
      <c r="J79" s="26">
        <f t="shared" si="9"/>
        <v>59656.419462054873</v>
      </c>
      <c r="K79" s="64"/>
      <c r="L79" s="155">
        <f t="shared" si="19"/>
        <v>47.756571837471938</v>
      </c>
      <c r="M79" s="26">
        <f t="shared" si="11"/>
        <v>59656.419462054873</v>
      </c>
      <c r="N79" s="26"/>
      <c r="O79" s="26">
        <f t="shared" si="16"/>
        <v>46.959754010032128</v>
      </c>
      <c r="P79" s="26">
        <f t="shared" si="12"/>
        <v>49656.41946205475</v>
      </c>
      <c r="Q79" s="26"/>
      <c r="R79" s="26">
        <f t="shared" si="20"/>
        <v>46.959754010032128</v>
      </c>
      <c r="S79" s="64">
        <f t="shared" si="14"/>
        <v>49656.41946205475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47.756571837471938</v>
      </c>
      <c r="J80" s="26">
        <f t="shared" si="9"/>
        <v>59656.419462054873</v>
      </c>
      <c r="K80" s="64"/>
      <c r="L80" s="155">
        <f t="shared" si="19"/>
        <v>47.756571837471938</v>
      </c>
      <c r="M80" s="26">
        <f t="shared" si="11"/>
        <v>59656.419462054873</v>
      </c>
      <c r="N80" s="26"/>
      <c r="O80" s="26">
        <f t="shared" si="16"/>
        <v>46.959754010032128</v>
      </c>
      <c r="P80" s="26">
        <f t="shared" si="12"/>
        <v>49656.41946205475</v>
      </c>
      <c r="Q80" s="26"/>
      <c r="R80" s="26">
        <f t="shared" si="20"/>
        <v>46.959754010032128</v>
      </c>
      <c r="S80" s="64">
        <f t="shared" si="14"/>
        <v>49656.41946205475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47.756571837471938</v>
      </c>
      <c r="J81" s="26">
        <f t="shared" si="9"/>
        <v>59656.419462054873</v>
      </c>
      <c r="K81" s="64"/>
      <c r="L81" s="155">
        <f t="shared" si="19"/>
        <v>47.756571837471938</v>
      </c>
      <c r="M81" s="26">
        <f t="shared" si="11"/>
        <v>59656.419462054873</v>
      </c>
      <c r="N81" s="26"/>
      <c r="O81" s="26">
        <f t="shared" si="16"/>
        <v>46.959754010032128</v>
      </c>
      <c r="P81" s="26">
        <f t="shared" si="12"/>
        <v>49656.41946205475</v>
      </c>
      <c r="Q81" s="26"/>
      <c r="R81" s="26">
        <f t="shared" si="20"/>
        <v>46.959754010032128</v>
      </c>
      <c r="S81" s="64">
        <f t="shared" si="14"/>
        <v>49656.41946205475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47.756571837471938</v>
      </c>
      <c r="J82" s="26">
        <f t="shared" si="9"/>
        <v>59656.419462054873</v>
      </c>
      <c r="K82" s="64"/>
      <c r="L82" s="155">
        <f t="shared" si="19"/>
        <v>47.756571837471938</v>
      </c>
      <c r="M82" s="26">
        <f t="shared" si="11"/>
        <v>59656.419462054873</v>
      </c>
      <c r="N82" s="26"/>
      <c r="O82" s="26">
        <f t="shared" si="16"/>
        <v>46.959754010032128</v>
      </c>
      <c r="P82" s="26">
        <f t="shared" si="12"/>
        <v>49656.41946205475</v>
      </c>
      <c r="Q82" s="26"/>
      <c r="R82" s="26">
        <f t="shared" si="20"/>
        <v>46.959754010032128</v>
      </c>
      <c r="S82" s="64">
        <f t="shared" si="14"/>
        <v>49656.41946205475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47.138203573240645</v>
      </c>
      <c r="J83" s="26">
        <f t="shared" si="9"/>
        <v>51739.277201710676</v>
      </c>
      <c r="K83" s="64"/>
      <c r="L83" s="155">
        <f>I83+10</f>
        <v>57.138203573240645</v>
      </c>
      <c r="M83" s="26">
        <f t="shared" si="11"/>
        <v>517392.77201710735</v>
      </c>
      <c r="N83" s="26"/>
      <c r="O83" s="26">
        <f>D51</f>
        <v>46.922068172041108</v>
      </c>
      <c r="P83" s="26">
        <f t="shared" si="12"/>
        <v>49227.390770201047</v>
      </c>
      <c r="Q83" s="26"/>
      <c r="R83" s="26">
        <f>O83+10</f>
        <v>56.922068172041108</v>
      </c>
      <c r="S83" s="64">
        <f t="shared" si="14"/>
        <v>492273.90770201018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47.138203573240645</v>
      </c>
      <c r="J84" s="65">
        <f t="shared" si="9"/>
        <v>51739.277201710676</v>
      </c>
      <c r="K84" s="66"/>
      <c r="L84" s="158">
        <f>I84+10</f>
        <v>57.138203573240645</v>
      </c>
      <c r="M84" s="65">
        <f t="shared" si="11"/>
        <v>517392.77201710735</v>
      </c>
      <c r="N84" s="65"/>
      <c r="O84" s="65">
        <f t="shared" si="16"/>
        <v>46.922068172041108</v>
      </c>
      <c r="P84" s="65">
        <f t="shared" si="12"/>
        <v>49227.390770201047</v>
      </c>
      <c r="Q84" s="65"/>
      <c r="R84" s="65">
        <f>O84+10</f>
        <v>56.922068172041108</v>
      </c>
      <c r="S84" s="66">
        <f t="shared" si="14"/>
        <v>492273.90770201018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47.534872363299712</v>
      </c>
      <c r="K85" s="67"/>
      <c r="L85" s="67" t="s">
        <v>134</v>
      </c>
      <c r="M85" s="67">
        <f>10*LOG10(SUM(M61:M84)/24)</f>
        <v>53.641898117380194</v>
      </c>
      <c r="N85" s="67"/>
      <c r="O85" s="67" t="s">
        <v>135</v>
      </c>
      <c r="P85" s="67">
        <f>10*LOG10(SUM(P61:P84)/24)</f>
        <v>46.945660115431892</v>
      </c>
      <c r="Q85" s="67"/>
      <c r="R85" s="67" t="s">
        <v>134</v>
      </c>
      <c r="S85" s="68">
        <f>10*LOG10(SUM(S61:S84)/24)</f>
        <v>53.337252499693015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23</v>
      </c>
      <c r="C89" s="22">
        <f>C2</f>
        <v>255035.62</v>
      </c>
      <c r="D89" s="23">
        <f>D2</f>
        <v>4258581.6100000003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46.959754010032128</v>
      </c>
      <c r="J89" s="86">
        <f>D51</f>
        <v>46.922068172041108</v>
      </c>
      <c r="K89" s="86">
        <f>E51</f>
        <v>46.945660115431892</v>
      </c>
      <c r="L89" s="87">
        <f>F51</f>
        <v>53.337252499693015</v>
      </c>
      <c r="M89" s="89">
        <f>C52</f>
        <v>47.756571837471938</v>
      </c>
      <c r="N89" s="86">
        <f>D52</f>
        <v>47.138203573240645</v>
      </c>
      <c r="O89" s="86">
        <f>E52</f>
        <v>47.534872363299712</v>
      </c>
      <c r="P89" s="87">
        <f>F52</f>
        <v>53.641898117380194</v>
      </c>
      <c r="Q89" s="89">
        <f>C53</f>
        <v>7.7565718374719381</v>
      </c>
      <c r="R89" s="86">
        <f>D53</f>
        <v>13.138203573240645</v>
      </c>
      <c r="S89" s="86">
        <f>E53</f>
        <v>8.9664012933283388</v>
      </c>
      <c r="T89" s="87">
        <f>F53</f>
        <v>11.69132618756737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23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F56C1-BCCE-41A9-B7C3-AD35A1C92917}">
  <sheetPr codeName="Sheet26"/>
  <dimension ref="A1:W269"/>
  <sheetViews>
    <sheetView view="pageBreakPreview" topLeftCell="A4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168</v>
      </c>
      <c r="B2" s="29" t="s">
        <v>119</v>
      </c>
      <c r="C2" s="29">
        <f>NSAs!B26</f>
        <v>253971.23</v>
      </c>
      <c r="D2" s="30">
        <f>NSAs!C26</f>
        <v>4258584.41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24 (dBA)</v>
      </c>
      <c r="V5" s="143" t="str">
        <f>INDEX(A7:A45,MATCH(W5,H7:H45,0))</f>
        <v>A-3</v>
      </c>
      <c r="W5" s="144">
        <f>MAX(H7:H45)</f>
        <v>36.697269156565923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A-2</v>
      </c>
      <c r="W6" s="146">
        <f>LARGE(H7:H45,2)</f>
        <v>36.657768294816876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1516.3683816933985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41.316094404572972</v>
      </c>
      <c r="H7" s="36">
        <f>C7-G7</f>
        <v>27.69420555206684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588.05853169896568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540.28956912016849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32.352531661822937</v>
      </c>
      <c r="H8" s="37">
        <f t="shared" ref="H8:H44" si="2">C8-G8</f>
        <v>36.657768294816876</v>
      </c>
      <c r="O8" s="147" t="s">
        <v>6</v>
      </c>
      <c r="P8" s="10" t="s">
        <v>6</v>
      </c>
      <c r="Q8" s="7">
        <v>253454</v>
      </c>
      <c r="R8" s="8">
        <v>4258740.57</v>
      </c>
      <c r="U8">
        <f t="shared" si="0"/>
        <v>4632.088298594871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537.83807024051168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32.313030800073889</v>
      </c>
      <c r="H9" s="37">
        <f t="shared" si="2"/>
        <v>36.697269156565923</v>
      </c>
      <c r="O9" s="147" t="s">
        <v>7</v>
      </c>
      <c r="P9" s="10" t="s">
        <v>7</v>
      </c>
      <c r="Q9" s="7">
        <v>254464.5</v>
      </c>
      <c r="R9" s="8">
        <v>4258370.04</v>
      </c>
      <c r="U9">
        <f t="shared" si="0"/>
        <v>4674.4112190860606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1600.2425252754588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41.783716145705839</v>
      </c>
      <c r="H10" s="37">
        <f t="shared" si="2"/>
        <v>27.226583810933974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528.02973669630649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1965.8191017741603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43.570871015436921</v>
      </c>
      <c r="H11" s="37">
        <f t="shared" si="2"/>
        <v>25.439428941202891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349.89915536196696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2383.7915766694173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45.245365616503477</v>
      </c>
      <c r="H12" s="37">
        <f t="shared" si="2"/>
        <v>23.764934340136335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237.95423249971725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950.65524481842863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37.260460971374521</v>
      </c>
      <c r="H13" s="37">
        <f t="shared" si="2"/>
        <v>31.749838985265292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1496.1801841666675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1159.5156904934117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38.985532597187785</v>
      </c>
      <c r="H14" s="37">
        <f t="shared" si="2"/>
        <v>30.024767359452028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1005.7191877305992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1735.5957738193661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42.488971679003321</v>
      </c>
      <c r="H15" s="37">
        <f t="shared" si="2"/>
        <v>26.521328277636492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448.88265845748089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2066.185558027174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44.003386432815631</v>
      </c>
      <c r="H16" s="37">
        <f t="shared" si="2"/>
        <v>25.006913523824181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316.7315691621381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2424.2533335648018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45.391560029525884</v>
      </c>
      <c r="H17" s="37">
        <f t="shared" si="2"/>
        <v>23.618739927113928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230.07741681773709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2706.5275045527587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46.34824889763302</v>
      </c>
      <c r="H18" s="37">
        <f t="shared" si="2"/>
        <v>22.662051059006792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184.58869773938216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3079.0019206230086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47.468199196158892</v>
      </c>
      <c r="H19" s="37">
        <f t="shared" si="2"/>
        <v>21.54210076048092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142.62973524339037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3367.7866595287855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48.24689144560211</v>
      </c>
      <c r="H20" s="37">
        <f t="shared" si="2"/>
        <v>20.763408511037703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119.21773078028723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3698.8414132671119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49.061314229338777</v>
      </c>
      <c r="H21" s="37">
        <f t="shared" si="2"/>
        <v>19.948985727301036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98.832225006118207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1320.9841378685824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40.117952054372218</v>
      </c>
      <c r="H22" s="37">
        <f t="shared" si="2"/>
        <v>28.892347902267595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774.88060400447034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1611.2502435375566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41.843259920085785</v>
      </c>
      <c r="H23" s="37">
        <f t="shared" si="2"/>
        <v>27.167040036554027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520.83960834599077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1886.4605319224181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43.212954468528665</v>
      </c>
      <c r="H24" s="37">
        <f t="shared" si="2"/>
        <v>25.797345488111148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379.9570864597332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2231.6068858338858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44.67235385594109</v>
      </c>
      <c r="H25" s="37">
        <f t="shared" si="2"/>
        <v>24.337946100698723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271.51548929477639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2526.9796208122789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45.752034790084402</v>
      </c>
      <c r="H26" s="37">
        <f t="shared" si="2"/>
        <v>23.258265166555411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211.75151033537452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2831.2371661344164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46.73952501449611</v>
      </c>
      <c r="H27" s="37">
        <f t="shared" si="2"/>
        <v>22.270774942143703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168.68539957407182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3132.904536767765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47.618943232542293</v>
      </c>
      <c r="H28" s="37">
        <f t="shared" si="2"/>
        <v>21.39135672409752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137.7639772579152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3442.0404518249734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48.436319399442318</v>
      </c>
      <c r="H29" s="37">
        <f t="shared" si="2"/>
        <v>20.573980557197494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114.12953707707253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3792.8289058828491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49.279265043315554</v>
      </c>
      <c r="H30" s="37">
        <f t="shared" si="2"/>
        <v>19.731034913324258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93.994727105711434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1979.1439318050529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43.629547582113744</v>
      </c>
      <c r="H31" s="37">
        <f t="shared" si="2"/>
        <v>25.380752374526068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345.20353743663026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2281.6700216510599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44.865056726812369</v>
      </c>
      <c r="H32" s="37">
        <f t="shared" si="2"/>
        <v>24.145243229827443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259.73132017700084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2682.4635861276383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46.270676704456555</v>
      </c>
      <c r="H33" s="37">
        <f t="shared" si="2"/>
        <v>22.739623252183257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187.91537942856988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3532.5472765130212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48.661759655515041</v>
      </c>
      <c r="H34" s="37">
        <f t="shared" si="2"/>
        <v>20.348540301124771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108.35626586376642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3767.979168121808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49.22216986121321</v>
      </c>
      <c r="H35" s="37">
        <f t="shared" si="2"/>
        <v>19.788130095426602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95.238601503912733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4814.2353100986211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51.35054627789868</v>
      </c>
      <c r="H36" s="37">
        <f t="shared" si="2"/>
        <v>17.659753678741133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58.341201362602796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2787.0740487650523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46.602970149600424</v>
      </c>
      <c r="H37" s="37">
        <f t="shared" si="2"/>
        <v>22.407329807039389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174.07362793240003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3905.0148626220289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49.532453823126566</v>
      </c>
      <c r="H38" s="37">
        <f t="shared" si="2"/>
        <v>19.477846133513246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88.671613957123341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4078.2870745573478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49.909555858504298</v>
      </c>
      <c r="H39" s="37">
        <f t="shared" si="2"/>
        <v>19.100744098135515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81.296979435288861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1250.0445704453493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39.638509961815288</v>
      </c>
      <c r="H40" s="37">
        <f t="shared" si="2"/>
        <v>26.361490038184712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432.66224938216664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1203.0136200394047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39.305410885524623</v>
      </c>
      <c r="H41" s="37">
        <f t="shared" si="2"/>
        <v>26.694589114475377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467.15275181135388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2215.3993703391561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44.609040558813149</v>
      </c>
      <c r="H42" s="37">
        <f t="shared" si="2"/>
        <v>21.390959441186851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137.75137549278125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1441.4769306861231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40.876153927118757</v>
      </c>
      <c r="H43" s="37">
        <f t="shared" si="2"/>
        <v>25.123846072881243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325.37531928888887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4202.6847253868973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50.170536231417827</v>
      </c>
      <c r="H44" s="37">
        <f t="shared" si="2"/>
        <v>3.8294637685821726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2.4151626114460276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22.715265332033674</v>
      </c>
      <c r="O45" s="108"/>
      <c r="P45" s="108"/>
      <c r="Q45" s="109"/>
      <c r="R45" s="109"/>
      <c r="U45">
        <f t="shared" ref="U45" si="4">10^(H45/10)</f>
        <v>186.86438384863246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43.155057646702232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43.155057646702232</v>
      </c>
      <c r="D51" s="77">
        <f>10*LOG10(SUM(U7:U44))</f>
        <v>43.115632360666794</v>
      </c>
      <c r="E51" s="77">
        <f>P85</f>
        <v>43.140315074356394</v>
      </c>
      <c r="F51" s="78">
        <f>S85</f>
        <v>49.531067077802874</v>
      </c>
    </row>
    <row r="52" spans="1:19" ht="14.45" customHeight="1" thickBot="1" x14ac:dyDescent="0.3">
      <c r="B52" s="72" t="s">
        <v>141</v>
      </c>
      <c r="C52" s="79">
        <f>10*LOG10(10^(C50/10)+10^(C51/10))</f>
        <v>44.868251785197629</v>
      </c>
      <c r="D52" s="79">
        <f>10*LOG10(10^(D50/10)+10^(D51/10))</f>
        <v>43.617824089730597</v>
      </c>
      <c r="E52" s="79">
        <f>J85</f>
        <v>44.44040914681284</v>
      </c>
      <c r="F52" s="80">
        <f>M85</f>
        <v>50.229827693530773</v>
      </c>
    </row>
    <row r="53" spans="1:19" ht="16.149999999999999" customHeight="1" thickBot="1" x14ac:dyDescent="0.3">
      <c r="B53" s="74" t="s">
        <v>145</v>
      </c>
      <c r="C53" s="81">
        <f>C52-C50</f>
        <v>4.8682517851976286</v>
      </c>
      <c r="D53" s="81">
        <f>D52-D50</f>
        <v>9.6178240897305969</v>
      </c>
      <c r="E53" s="81">
        <f>E52-E50</f>
        <v>5.8719380768414666</v>
      </c>
      <c r="F53" s="82">
        <f>F52-F50</f>
        <v>8.2792557637179485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24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43.617824089730597</v>
      </c>
      <c r="J61" s="62">
        <f>10^(I61/10)</f>
        <v>23002.890335690379</v>
      </c>
      <c r="K61" s="63"/>
      <c r="L61" s="152">
        <f>I61+10</f>
        <v>53.617824089730597</v>
      </c>
      <c r="M61" s="62">
        <f>10^(L61/10)</f>
        <v>230028.90335690364</v>
      </c>
      <c r="N61" s="62"/>
      <c r="O61" s="62">
        <f>D51</f>
        <v>43.115632360666794</v>
      </c>
      <c r="P61" s="62">
        <f>10^(O61/10)</f>
        <v>20491.003904180783</v>
      </c>
      <c r="Q61" s="62"/>
      <c r="R61" s="62">
        <f>O61+10</f>
        <v>53.115632360666794</v>
      </c>
      <c r="S61" s="63">
        <f>10^(R61/10)</f>
        <v>204910.0390418077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43.617824089730597</v>
      </c>
      <c r="J62" s="26">
        <f t="shared" ref="J62:J84" si="9">10^(I62/10)</f>
        <v>23002.890335690379</v>
      </c>
      <c r="K62" s="64"/>
      <c r="L62" s="155">
        <f t="shared" ref="L62:L67" si="10">I62+10</f>
        <v>53.617824089730597</v>
      </c>
      <c r="M62" s="26">
        <f t="shared" ref="M62:M84" si="11">10^(L62/10)</f>
        <v>230028.90335690364</v>
      </c>
      <c r="N62" s="26"/>
      <c r="O62" s="26">
        <f>O61</f>
        <v>43.115632360666794</v>
      </c>
      <c r="P62" s="26">
        <f t="shared" ref="P62:P84" si="12">10^(O62/10)</f>
        <v>20491.003904180783</v>
      </c>
      <c r="Q62" s="26"/>
      <c r="R62" s="26">
        <f t="shared" ref="R62:R67" si="13">O62+10</f>
        <v>53.115632360666794</v>
      </c>
      <c r="S62" s="64">
        <f t="shared" ref="S62:S84" si="14">10^(R62/10)</f>
        <v>204910.0390418077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43.617824089730597</v>
      </c>
      <c r="J63" s="26">
        <f t="shared" si="9"/>
        <v>23002.890335690379</v>
      </c>
      <c r="K63" s="64"/>
      <c r="L63" s="155">
        <f t="shared" si="10"/>
        <v>53.617824089730597</v>
      </c>
      <c r="M63" s="26">
        <f t="shared" si="11"/>
        <v>230028.90335690364</v>
      </c>
      <c r="N63" s="26"/>
      <c r="O63" s="26">
        <f t="shared" ref="O63:O84" si="16">O62</f>
        <v>43.115632360666794</v>
      </c>
      <c r="P63" s="26">
        <f t="shared" si="12"/>
        <v>20491.003904180783</v>
      </c>
      <c r="Q63" s="26"/>
      <c r="R63" s="26">
        <f t="shared" si="13"/>
        <v>53.115632360666794</v>
      </c>
      <c r="S63" s="64">
        <f t="shared" si="14"/>
        <v>204910.0390418077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43.617824089730597</v>
      </c>
      <c r="J64" s="26">
        <f t="shared" si="9"/>
        <v>23002.890335690379</v>
      </c>
      <c r="K64" s="64"/>
      <c r="L64" s="155">
        <f t="shared" si="10"/>
        <v>53.617824089730597</v>
      </c>
      <c r="M64" s="26">
        <f t="shared" si="11"/>
        <v>230028.90335690364</v>
      </c>
      <c r="N64" s="26"/>
      <c r="O64" s="26">
        <f t="shared" si="16"/>
        <v>43.115632360666794</v>
      </c>
      <c r="P64" s="26">
        <f t="shared" si="12"/>
        <v>20491.003904180783</v>
      </c>
      <c r="Q64" s="26"/>
      <c r="R64" s="26">
        <f t="shared" si="13"/>
        <v>53.115632360666794</v>
      </c>
      <c r="S64" s="64">
        <f t="shared" si="14"/>
        <v>204910.0390418077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43.617824089730597</v>
      </c>
      <c r="J65" s="26">
        <f t="shared" si="9"/>
        <v>23002.890335690379</v>
      </c>
      <c r="K65" s="64"/>
      <c r="L65" s="155">
        <f t="shared" si="10"/>
        <v>53.617824089730597</v>
      </c>
      <c r="M65" s="26">
        <f t="shared" si="11"/>
        <v>230028.90335690364</v>
      </c>
      <c r="N65" s="26"/>
      <c r="O65" s="26">
        <f t="shared" si="16"/>
        <v>43.115632360666794</v>
      </c>
      <c r="P65" s="26">
        <f t="shared" si="12"/>
        <v>20491.003904180783</v>
      </c>
      <c r="Q65" s="26"/>
      <c r="R65" s="26">
        <f t="shared" si="13"/>
        <v>53.115632360666794</v>
      </c>
      <c r="S65" s="64">
        <f t="shared" si="14"/>
        <v>204910.0390418077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43.617824089730597</v>
      </c>
      <c r="J66" s="26">
        <f t="shared" si="9"/>
        <v>23002.890335690379</v>
      </c>
      <c r="K66" s="64"/>
      <c r="L66" s="155">
        <f t="shared" si="10"/>
        <v>53.617824089730597</v>
      </c>
      <c r="M66" s="26">
        <f t="shared" si="11"/>
        <v>230028.90335690364</v>
      </c>
      <c r="N66" s="26"/>
      <c r="O66" s="26">
        <f t="shared" si="16"/>
        <v>43.115632360666794</v>
      </c>
      <c r="P66" s="26">
        <f t="shared" si="12"/>
        <v>20491.003904180783</v>
      </c>
      <c r="Q66" s="26"/>
      <c r="R66" s="26">
        <f t="shared" si="13"/>
        <v>53.115632360666794</v>
      </c>
      <c r="S66" s="64">
        <f t="shared" si="14"/>
        <v>204910.0390418077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43.617824089730597</v>
      </c>
      <c r="J67" s="26">
        <f t="shared" si="9"/>
        <v>23002.890335690379</v>
      </c>
      <c r="K67" s="64"/>
      <c r="L67" s="155">
        <f t="shared" si="10"/>
        <v>53.617824089730597</v>
      </c>
      <c r="M67" s="26">
        <f t="shared" si="11"/>
        <v>230028.90335690364</v>
      </c>
      <c r="N67" s="26"/>
      <c r="O67" s="26">
        <f t="shared" si="16"/>
        <v>43.115632360666794</v>
      </c>
      <c r="P67" s="26">
        <f t="shared" si="12"/>
        <v>20491.003904180783</v>
      </c>
      <c r="Q67" s="26"/>
      <c r="R67" s="26">
        <f t="shared" si="13"/>
        <v>53.115632360666794</v>
      </c>
      <c r="S67" s="64">
        <f t="shared" si="14"/>
        <v>204910.0390418077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44.868251785197629</v>
      </c>
      <c r="J68" s="26">
        <f t="shared" si="9"/>
        <v>30677.868288029404</v>
      </c>
      <c r="K68" s="64"/>
      <c r="L68" s="155">
        <f>I68</f>
        <v>44.868251785197629</v>
      </c>
      <c r="M68" s="26">
        <f t="shared" si="11"/>
        <v>30677.868288029404</v>
      </c>
      <c r="N68" s="26"/>
      <c r="O68" s="26">
        <f>H46</f>
        <v>43.155057646702232</v>
      </c>
      <c r="P68" s="26">
        <f t="shared" si="12"/>
        <v>20677.868288029375</v>
      </c>
      <c r="Q68" s="26"/>
      <c r="R68" s="26">
        <f>O68</f>
        <v>43.155057646702232</v>
      </c>
      <c r="S68" s="64">
        <f t="shared" si="14"/>
        <v>20677.868288029375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44.868251785197629</v>
      </c>
      <c r="J69" s="26">
        <f t="shared" si="9"/>
        <v>30677.868288029404</v>
      </c>
      <c r="K69" s="64"/>
      <c r="L69" s="155">
        <f t="shared" ref="L69:L82" si="19">I69</f>
        <v>44.868251785197629</v>
      </c>
      <c r="M69" s="26">
        <f t="shared" si="11"/>
        <v>30677.868288029404</v>
      </c>
      <c r="N69" s="26"/>
      <c r="O69" s="26">
        <f t="shared" si="16"/>
        <v>43.155057646702232</v>
      </c>
      <c r="P69" s="26">
        <f t="shared" si="12"/>
        <v>20677.868288029375</v>
      </c>
      <c r="Q69" s="26"/>
      <c r="R69" s="26">
        <f t="shared" ref="R69:R82" si="20">O69</f>
        <v>43.155057646702232</v>
      </c>
      <c r="S69" s="64">
        <f t="shared" si="14"/>
        <v>20677.868288029375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44.868251785197629</v>
      </c>
      <c r="J70" s="26">
        <f t="shared" si="9"/>
        <v>30677.868288029404</v>
      </c>
      <c r="K70" s="64"/>
      <c r="L70" s="155">
        <f t="shared" si="19"/>
        <v>44.868251785197629</v>
      </c>
      <c r="M70" s="26">
        <f t="shared" si="11"/>
        <v>30677.868288029404</v>
      </c>
      <c r="N70" s="26"/>
      <c r="O70" s="26">
        <f t="shared" si="16"/>
        <v>43.155057646702232</v>
      </c>
      <c r="P70" s="26">
        <f t="shared" si="12"/>
        <v>20677.868288029375</v>
      </c>
      <c r="Q70" s="26"/>
      <c r="R70" s="26">
        <f t="shared" si="20"/>
        <v>43.155057646702232</v>
      </c>
      <c r="S70" s="64">
        <f t="shared" si="14"/>
        <v>20677.868288029375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44.868251785197629</v>
      </c>
      <c r="J71" s="26">
        <f t="shared" si="9"/>
        <v>30677.868288029404</v>
      </c>
      <c r="K71" s="64"/>
      <c r="L71" s="155">
        <f t="shared" si="19"/>
        <v>44.868251785197629</v>
      </c>
      <c r="M71" s="26">
        <f t="shared" si="11"/>
        <v>30677.868288029404</v>
      </c>
      <c r="N71" s="26"/>
      <c r="O71" s="26">
        <f t="shared" si="16"/>
        <v>43.155057646702232</v>
      </c>
      <c r="P71" s="26">
        <f t="shared" si="12"/>
        <v>20677.868288029375</v>
      </c>
      <c r="Q71" s="26"/>
      <c r="R71" s="26">
        <f t="shared" si="20"/>
        <v>43.155057646702232</v>
      </c>
      <c r="S71" s="64">
        <f t="shared" si="14"/>
        <v>20677.868288029375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44.868251785197629</v>
      </c>
      <c r="J72" s="26">
        <f t="shared" si="9"/>
        <v>30677.868288029404</v>
      </c>
      <c r="K72" s="64"/>
      <c r="L72" s="155">
        <f t="shared" si="19"/>
        <v>44.868251785197629</v>
      </c>
      <c r="M72" s="26">
        <f t="shared" si="11"/>
        <v>30677.868288029404</v>
      </c>
      <c r="N72" s="26"/>
      <c r="O72" s="26">
        <f t="shared" si="16"/>
        <v>43.155057646702232</v>
      </c>
      <c r="P72" s="26">
        <f t="shared" si="12"/>
        <v>20677.868288029375</v>
      </c>
      <c r="Q72" s="26"/>
      <c r="R72" s="26">
        <f t="shared" si="20"/>
        <v>43.155057646702232</v>
      </c>
      <c r="S72" s="64">
        <f t="shared" si="14"/>
        <v>20677.868288029375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44.868251785197629</v>
      </c>
      <c r="J73" s="26">
        <f t="shared" si="9"/>
        <v>30677.868288029404</v>
      </c>
      <c r="K73" s="64"/>
      <c r="L73" s="155">
        <f t="shared" si="19"/>
        <v>44.868251785197629</v>
      </c>
      <c r="M73" s="26">
        <f t="shared" si="11"/>
        <v>30677.868288029404</v>
      </c>
      <c r="N73" s="26"/>
      <c r="O73" s="26">
        <f t="shared" si="16"/>
        <v>43.155057646702232</v>
      </c>
      <c r="P73" s="26">
        <f t="shared" si="12"/>
        <v>20677.868288029375</v>
      </c>
      <c r="Q73" s="26"/>
      <c r="R73" s="26">
        <f t="shared" si="20"/>
        <v>43.155057646702232</v>
      </c>
      <c r="S73" s="64">
        <f t="shared" si="14"/>
        <v>20677.868288029375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44.868251785197629</v>
      </c>
      <c r="J74" s="26">
        <f t="shared" si="9"/>
        <v>30677.868288029404</v>
      </c>
      <c r="K74" s="64"/>
      <c r="L74" s="155">
        <f t="shared" si="19"/>
        <v>44.868251785197629</v>
      </c>
      <c r="M74" s="26">
        <f t="shared" si="11"/>
        <v>30677.868288029404</v>
      </c>
      <c r="N74" s="26"/>
      <c r="O74" s="26">
        <f t="shared" si="16"/>
        <v>43.155057646702232</v>
      </c>
      <c r="P74" s="26">
        <f t="shared" si="12"/>
        <v>20677.868288029375</v>
      </c>
      <c r="Q74" s="26"/>
      <c r="R74" s="26">
        <f t="shared" si="20"/>
        <v>43.155057646702232</v>
      </c>
      <c r="S74" s="64">
        <f t="shared" si="14"/>
        <v>20677.868288029375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44.868251785197629</v>
      </c>
      <c r="J75" s="26">
        <f t="shared" si="9"/>
        <v>30677.868288029404</v>
      </c>
      <c r="K75" s="64"/>
      <c r="L75" s="155">
        <f t="shared" si="19"/>
        <v>44.868251785197629</v>
      </c>
      <c r="M75" s="26">
        <f t="shared" si="11"/>
        <v>30677.868288029404</v>
      </c>
      <c r="N75" s="26"/>
      <c r="O75" s="26">
        <f t="shared" si="16"/>
        <v>43.155057646702232</v>
      </c>
      <c r="P75" s="26">
        <f t="shared" si="12"/>
        <v>20677.868288029375</v>
      </c>
      <c r="Q75" s="26"/>
      <c r="R75" s="26">
        <f t="shared" si="20"/>
        <v>43.155057646702232</v>
      </c>
      <c r="S75" s="64">
        <f t="shared" si="14"/>
        <v>20677.868288029375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44.868251785197629</v>
      </c>
      <c r="J76" s="26">
        <f t="shared" si="9"/>
        <v>30677.868288029404</v>
      </c>
      <c r="K76" s="64"/>
      <c r="L76" s="155">
        <f t="shared" si="19"/>
        <v>44.868251785197629</v>
      </c>
      <c r="M76" s="26">
        <f t="shared" si="11"/>
        <v>30677.868288029404</v>
      </c>
      <c r="N76" s="26"/>
      <c r="O76" s="26">
        <f t="shared" si="16"/>
        <v>43.155057646702232</v>
      </c>
      <c r="P76" s="26">
        <f t="shared" si="12"/>
        <v>20677.868288029375</v>
      </c>
      <c r="Q76" s="26"/>
      <c r="R76" s="26">
        <f t="shared" si="20"/>
        <v>43.155057646702232</v>
      </c>
      <c r="S76" s="64">
        <f t="shared" si="14"/>
        <v>20677.868288029375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44.868251785197629</v>
      </c>
      <c r="J77" s="26">
        <f t="shared" si="9"/>
        <v>30677.868288029404</v>
      </c>
      <c r="K77" s="64"/>
      <c r="L77" s="155">
        <f t="shared" si="19"/>
        <v>44.868251785197629</v>
      </c>
      <c r="M77" s="26">
        <f t="shared" si="11"/>
        <v>30677.868288029404</v>
      </c>
      <c r="N77" s="26"/>
      <c r="O77" s="26">
        <f t="shared" si="16"/>
        <v>43.155057646702232</v>
      </c>
      <c r="P77" s="26">
        <f t="shared" si="12"/>
        <v>20677.868288029375</v>
      </c>
      <c r="Q77" s="26"/>
      <c r="R77" s="26">
        <f t="shared" si="20"/>
        <v>43.155057646702232</v>
      </c>
      <c r="S77" s="64">
        <f t="shared" si="14"/>
        <v>20677.868288029375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44.868251785197629</v>
      </c>
      <c r="J78" s="26">
        <f t="shared" si="9"/>
        <v>30677.868288029404</v>
      </c>
      <c r="K78" s="64"/>
      <c r="L78" s="155">
        <f t="shared" si="19"/>
        <v>44.868251785197629</v>
      </c>
      <c r="M78" s="26">
        <f t="shared" si="11"/>
        <v>30677.868288029404</v>
      </c>
      <c r="N78" s="26"/>
      <c r="O78" s="26">
        <f t="shared" si="16"/>
        <v>43.155057646702232</v>
      </c>
      <c r="P78" s="26">
        <f t="shared" si="12"/>
        <v>20677.868288029375</v>
      </c>
      <c r="Q78" s="26"/>
      <c r="R78" s="26">
        <f t="shared" si="20"/>
        <v>43.155057646702232</v>
      </c>
      <c r="S78" s="64">
        <f t="shared" si="14"/>
        <v>20677.868288029375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44.868251785197629</v>
      </c>
      <c r="J79" s="26">
        <f t="shared" si="9"/>
        <v>30677.868288029404</v>
      </c>
      <c r="K79" s="64"/>
      <c r="L79" s="155">
        <f t="shared" si="19"/>
        <v>44.868251785197629</v>
      </c>
      <c r="M79" s="26">
        <f t="shared" si="11"/>
        <v>30677.868288029404</v>
      </c>
      <c r="N79" s="26"/>
      <c r="O79" s="26">
        <f t="shared" si="16"/>
        <v>43.155057646702232</v>
      </c>
      <c r="P79" s="26">
        <f t="shared" si="12"/>
        <v>20677.868288029375</v>
      </c>
      <c r="Q79" s="26"/>
      <c r="R79" s="26">
        <f t="shared" si="20"/>
        <v>43.155057646702232</v>
      </c>
      <c r="S79" s="64">
        <f t="shared" si="14"/>
        <v>20677.868288029375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44.868251785197629</v>
      </c>
      <c r="J80" s="26">
        <f t="shared" si="9"/>
        <v>30677.868288029404</v>
      </c>
      <c r="K80" s="64"/>
      <c r="L80" s="155">
        <f t="shared" si="19"/>
        <v>44.868251785197629</v>
      </c>
      <c r="M80" s="26">
        <f t="shared" si="11"/>
        <v>30677.868288029404</v>
      </c>
      <c r="N80" s="26"/>
      <c r="O80" s="26">
        <f t="shared" si="16"/>
        <v>43.155057646702232</v>
      </c>
      <c r="P80" s="26">
        <f t="shared" si="12"/>
        <v>20677.868288029375</v>
      </c>
      <c r="Q80" s="26"/>
      <c r="R80" s="26">
        <f t="shared" si="20"/>
        <v>43.155057646702232</v>
      </c>
      <c r="S80" s="64">
        <f t="shared" si="14"/>
        <v>20677.868288029375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44.868251785197629</v>
      </c>
      <c r="J81" s="26">
        <f t="shared" si="9"/>
        <v>30677.868288029404</v>
      </c>
      <c r="K81" s="64"/>
      <c r="L81" s="155">
        <f t="shared" si="19"/>
        <v>44.868251785197629</v>
      </c>
      <c r="M81" s="26">
        <f t="shared" si="11"/>
        <v>30677.868288029404</v>
      </c>
      <c r="N81" s="26"/>
      <c r="O81" s="26">
        <f t="shared" si="16"/>
        <v>43.155057646702232</v>
      </c>
      <c r="P81" s="26">
        <f t="shared" si="12"/>
        <v>20677.868288029375</v>
      </c>
      <c r="Q81" s="26"/>
      <c r="R81" s="26">
        <f t="shared" si="20"/>
        <v>43.155057646702232</v>
      </c>
      <c r="S81" s="64">
        <f t="shared" si="14"/>
        <v>20677.868288029375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44.868251785197629</v>
      </c>
      <c r="J82" s="26">
        <f t="shared" si="9"/>
        <v>30677.868288029404</v>
      </c>
      <c r="K82" s="64"/>
      <c r="L82" s="155">
        <f t="shared" si="19"/>
        <v>44.868251785197629</v>
      </c>
      <c r="M82" s="26">
        <f t="shared" si="11"/>
        <v>30677.868288029404</v>
      </c>
      <c r="N82" s="26"/>
      <c r="O82" s="26">
        <f t="shared" si="16"/>
        <v>43.155057646702232</v>
      </c>
      <c r="P82" s="26">
        <f t="shared" si="12"/>
        <v>20677.868288029375</v>
      </c>
      <c r="Q82" s="26"/>
      <c r="R82" s="26">
        <f t="shared" si="20"/>
        <v>43.155057646702232</v>
      </c>
      <c r="S82" s="64">
        <f t="shared" si="14"/>
        <v>20677.868288029375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43.617824089730597</v>
      </c>
      <c r="J83" s="26">
        <f t="shared" si="9"/>
        <v>23002.890335690379</v>
      </c>
      <c r="K83" s="64"/>
      <c r="L83" s="155">
        <f>I83+10</f>
        <v>53.617824089730597</v>
      </c>
      <c r="M83" s="26">
        <f t="shared" si="11"/>
        <v>230028.90335690364</v>
      </c>
      <c r="N83" s="26"/>
      <c r="O83" s="26">
        <f>D51</f>
        <v>43.115632360666794</v>
      </c>
      <c r="P83" s="26">
        <f t="shared" si="12"/>
        <v>20491.003904180783</v>
      </c>
      <c r="Q83" s="26"/>
      <c r="R83" s="26">
        <f>O83+10</f>
        <v>53.115632360666794</v>
      </c>
      <c r="S83" s="64">
        <f t="shared" si="14"/>
        <v>204910.0390418077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43.617824089730597</v>
      </c>
      <c r="J84" s="65">
        <f t="shared" si="9"/>
        <v>23002.890335690379</v>
      </c>
      <c r="K84" s="66"/>
      <c r="L84" s="158">
        <f>I84+10</f>
        <v>53.617824089730597</v>
      </c>
      <c r="M84" s="65">
        <f t="shared" si="11"/>
        <v>230028.90335690364</v>
      </c>
      <c r="N84" s="65"/>
      <c r="O84" s="65">
        <f t="shared" si="16"/>
        <v>43.115632360666794</v>
      </c>
      <c r="P84" s="65">
        <f t="shared" si="12"/>
        <v>20491.003904180783</v>
      </c>
      <c r="Q84" s="65"/>
      <c r="R84" s="65">
        <f>O84+10</f>
        <v>53.115632360666794</v>
      </c>
      <c r="S84" s="66">
        <f t="shared" si="14"/>
        <v>204910.0390418077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44.44040914681284</v>
      </c>
      <c r="K85" s="67"/>
      <c r="L85" s="67" t="s">
        <v>134</v>
      </c>
      <c r="M85" s="67">
        <f>10*LOG10(SUM(M61:M84)/24)</f>
        <v>50.229827693530773</v>
      </c>
      <c r="N85" s="67"/>
      <c r="O85" s="67" t="s">
        <v>135</v>
      </c>
      <c r="P85" s="67">
        <f>10*LOG10(SUM(P61:P84)/24)</f>
        <v>43.140315074356394</v>
      </c>
      <c r="Q85" s="67"/>
      <c r="R85" s="67" t="s">
        <v>134</v>
      </c>
      <c r="S85" s="68">
        <f>10*LOG10(SUM(S61:S84)/24)</f>
        <v>49.531067077802874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24</v>
      </c>
      <c r="C89" s="22">
        <f>C2</f>
        <v>253971.23</v>
      </c>
      <c r="D89" s="23">
        <f>D2</f>
        <v>4258584.41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43.155057646702232</v>
      </c>
      <c r="J89" s="86">
        <f>D51</f>
        <v>43.115632360666794</v>
      </c>
      <c r="K89" s="86">
        <f>E51</f>
        <v>43.140315074356394</v>
      </c>
      <c r="L89" s="87">
        <f>F51</f>
        <v>49.531067077802874</v>
      </c>
      <c r="M89" s="89">
        <f>C52</f>
        <v>44.868251785197629</v>
      </c>
      <c r="N89" s="86">
        <f>D52</f>
        <v>43.617824089730597</v>
      </c>
      <c r="O89" s="86">
        <f>E52</f>
        <v>44.44040914681284</v>
      </c>
      <c r="P89" s="87">
        <f>F52</f>
        <v>50.229827693530773</v>
      </c>
      <c r="Q89" s="89">
        <f>C53</f>
        <v>4.8682517851976286</v>
      </c>
      <c r="R89" s="86">
        <f>D53</f>
        <v>9.6178240897305969</v>
      </c>
      <c r="S89" s="86">
        <f>E53</f>
        <v>5.8719380768414666</v>
      </c>
      <c r="T89" s="87">
        <f>F53</f>
        <v>8.2792557637179485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24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537.83807024051168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28.653331460002246</v>
      </c>
      <c r="K95" s="35">
        <f>4/60*100</f>
        <v>6.666666666666667</v>
      </c>
      <c r="L95" s="36">
        <f t="shared" ref="L95:L126" si="22">F95-J95+M95</f>
        <v>6.5857561665881761</v>
      </c>
      <c r="M95" s="110">
        <f>10*LOG(6.666667/100)</f>
        <v>-11.760912373409578</v>
      </c>
      <c r="N95" s="110">
        <f t="shared" ref="N95:N126" si="23">10^(L95/10)</f>
        <v>4.5559150402445638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543.83807024051168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32.409392123752028</v>
      </c>
      <c r="K96" s="27">
        <f t="shared" ref="K96:K159" si="26">4/60*100</f>
        <v>6.666666666666667</v>
      </c>
      <c r="L96" s="37">
        <f t="shared" si="22"/>
        <v>2.8296955028383941</v>
      </c>
      <c r="M96" s="110">
        <f t="shared" ref="M96:M159" si="27">10*LOG(6.666667/100)</f>
        <v>-11.760912373409578</v>
      </c>
      <c r="N96" s="110">
        <f t="shared" si="23"/>
        <v>1.9185342216447507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549.83807024051168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32.504696133320238</v>
      </c>
      <c r="K97" s="27">
        <f t="shared" si="26"/>
        <v>6.666666666666667</v>
      </c>
      <c r="L97" s="37">
        <f t="shared" si="22"/>
        <v>2.7343914932701843</v>
      </c>
      <c r="M97" s="110">
        <f t="shared" si="27"/>
        <v>-11.760912373409578</v>
      </c>
      <c r="N97" s="110">
        <f t="shared" si="23"/>
        <v>1.8768914214629016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555.83807024051168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32.598965779707108</v>
      </c>
      <c r="K98" s="27">
        <f t="shared" si="26"/>
        <v>6.666666666666667</v>
      </c>
      <c r="L98" s="37">
        <f t="shared" si="22"/>
        <v>2.6401218468833143</v>
      </c>
      <c r="M98" s="110">
        <f t="shared" si="27"/>
        <v>-11.760912373409578</v>
      </c>
      <c r="N98" s="110">
        <f t="shared" si="23"/>
        <v>1.8365898705083141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561.83807024051168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32.692223274570118</v>
      </c>
      <c r="K99" s="27">
        <f t="shared" si="26"/>
        <v>6.666666666666667</v>
      </c>
      <c r="L99" s="37">
        <f t="shared" si="22"/>
        <v>2.5468643520203038</v>
      </c>
      <c r="M99" s="110">
        <f t="shared" si="27"/>
        <v>-11.760912373409578</v>
      </c>
      <c r="N99" s="110">
        <f t="shared" si="23"/>
        <v>1.7975725817668471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567.83807024051168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32.784490121708799</v>
      </c>
      <c r="K100" s="27">
        <f t="shared" si="26"/>
        <v>6.666666666666667</v>
      </c>
      <c r="L100" s="37">
        <f t="shared" si="22"/>
        <v>2.4545975048816224</v>
      </c>
      <c r="M100" s="110">
        <f t="shared" si="27"/>
        <v>-11.760912373409578</v>
      </c>
      <c r="N100" s="110">
        <f t="shared" si="23"/>
        <v>1.7597855629675569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573.83807024051168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32.875787146826916</v>
      </c>
      <c r="K101" s="27">
        <f t="shared" si="26"/>
        <v>6.666666666666667</v>
      </c>
      <c r="L101" s="37">
        <f t="shared" si="22"/>
        <v>2.363300479763506</v>
      </c>
      <c r="M101" s="110">
        <f t="shared" si="27"/>
        <v>-11.760912373409578</v>
      </c>
      <c r="N101" s="110">
        <f t="shared" si="23"/>
        <v>1.7231776296953631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579.83807024051168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32.96613452574671</v>
      </c>
      <c r="K102" s="27">
        <f t="shared" si="26"/>
        <v>6.666666666666667</v>
      </c>
      <c r="L102" s="37">
        <f t="shared" si="22"/>
        <v>2.2729531008437114</v>
      </c>
      <c r="M102" s="110">
        <f t="shared" si="27"/>
        <v>-11.760912373409578</v>
      </c>
      <c r="N102" s="110">
        <f t="shared" si="23"/>
        <v>1.6877002319700445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585.83807024051168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33.055551811170822</v>
      </c>
      <c r="K103" s="27">
        <f t="shared" si="26"/>
        <v>6.666666666666667</v>
      </c>
      <c r="L103" s="37">
        <f t="shared" si="22"/>
        <v>2.1835358154195994</v>
      </c>
      <c r="M103" s="110">
        <f t="shared" si="27"/>
        <v>-11.760912373409578</v>
      </c>
      <c r="N103" s="110">
        <f t="shared" si="23"/>
        <v>1.6533072931939314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591.83807024051168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33.144057958080623</v>
      </c>
      <c r="K104" s="27">
        <f t="shared" si="26"/>
        <v>6.666666666666667</v>
      </c>
      <c r="L104" s="37">
        <f t="shared" si="22"/>
        <v>2.0950296685097989</v>
      </c>
      <c r="M104" s="110">
        <f t="shared" si="27"/>
        <v>-11.760912373409578</v>
      </c>
      <c r="N104" s="110">
        <f t="shared" si="23"/>
        <v>1.6199550604703079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597.83807024051168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33.23167134785367</v>
      </c>
      <c r="K105" s="27">
        <f t="shared" si="26"/>
        <v>6.666666666666667</v>
      </c>
      <c r="L105" s="37">
        <f t="shared" si="22"/>
        <v>2.007416278736752</v>
      </c>
      <c r="M105" s="110">
        <f t="shared" si="27"/>
        <v>-11.760912373409578</v>
      </c>
      <c r="N105" s="110">
        <f t="shared" si="23"/>
        <v>1.5876019653841458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603.83807024051168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33.318409811176736</v>
      </c>
      <c r="K106" s="27">
        <f t="shared" si="26"/>
        <v>6.666666666666667</v>
      </c>
      <c r="L106" s="37">
        <f t="shared" si="22"/>
        <v>1.9206778154136863</v>
      </c>
      <c r="M106" s="110">
        <f t="shared" si="27"/>
        <v>-11.760912373409578</v>
      </c>
      <c r="N106" s="110">
        <f t="shared" si="23"/>
        <v>1.5562084944177872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609.83807024051168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33.40429064982618</v>
      </c>
      <c r="K107" s="27">
        <f t="shared" si="26"/>
        <v>6.666666666666667</v>
      </c>
      <c r="L107" s="37">
        <f t="shared" si="22"/>
        <v>1.8347969767642418</v>
      </c>
      <c r="M107" s="110">
        <f t="shared" si="27"/>
        <v>-11.760912373409578</v>
      </c>
      <c r="N107" s="110">
        <f t="shared" si="23"/>
        <v>1.5257370682468638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615.83807024051168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33.489330657382027</v>
      </c>
      <c r="K108" s="27">
        <f t="shared" si="26"/>
        <v>6.666666666666667</v>
      </c>
      <c r="L108" s="37">
        <f t="shared" si="22"/>
        <v>1.749756969208395</v>
      </c>
      <c r="M108" s="110">
        <f t="shared" si="27"/>
        <v>-11.760912373409578</v>
      </c>
      <c r="N108" s="110">
        <f t="shared" si="23"/>
        <v>1.4961519292277838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621.83807024051168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33.573546138937758</v>
      </c>
      <c r="K109" s="27">
        <f t="shared" si="26"/>
        <v>6.666666666666667</v>
      </c>
      <c r="L109" s="37">
        <f t="shared" si="22"/>
        <v>1.6655414876526642</v>
      </c>
      <c r="M109" s="110">
        <f t="shared" si="27"/>
        <v>-11.760912373409578</v>
      </c>
      <c r="N109" s="110">
        <f t="shared" si="23"/>
        <v>1.4674190364475554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627.83807024051168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33.656952929863834</v>
      </c>
      <c r="K110" s="27">
        <f t="shared" si="26"/>
        <v>6.666666666666667</v>
      </c>
      <c r="L110" s="37">
        <f t="shared" si="22"/>
        <v>1.5821346967265875</v>
      </c>
      <c r="M110" s="110">
        <f t="shared" si="27"/>
        <v>-11.760912373409578</v>
      </c>
      <c r="N110" s="110">
        <f t="shared" si="23"/>
        <v>1.4395059677605277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633.83807024051168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33.739566413678787</v>
      </c>
      <c r="K111" s="27">
        <f t="shared" si="26"/>
        <v>6.666666666666667</v>
      </c>
      <c r="L111" s="37">
        <f t="shared" si="22"/>
        <v>1.4995212129116346</v>
      </c>
      <c r="M111" s="110">
        <f t="shared" si="27"/>
        <v>-11.760912373409578</v>
      </c>
      <c r="N111" s="110">
        <f t="shared" si="23"/>
        <v>1.4123818282855212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639.83807024051168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33.821401539078472</v>
      </c>
      <c r="K112" s="27">
        <f t="shared" si="26"/>
        <v>6.666666666666667</v>
      </c>
      <c r="L112" s="37">
        <f t="shared" si="22"/>
        <v>1.4176860875119495</v>
      </c>
      <c r="M112" s="110">
        <f t="shared" si="27"/>
        <v>-11.760912373409578</v>
      </c>
      <c r="N112" s="110">
        <f t="shared" si="23"/>
        <v>1.3860171648809394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645.83807024051168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33.902472836170496</v>
      </c>
      <c r="K113" s="27">
        <f t="shared" si="26"/>
        <v>6.666666666666667</v>
      </c>
      <c r="L113" s="37">
        <f t="shared" si="22"/>
        <v>1.3366147904199259</v>
      </c>
      <c r="M113" s="110">
        <f t="shared" si="27"/>
        <v>-11.760912373409578</v>
      </c>
      <c r="N113" s="110">
        <f t="shared" si="23"/>
        <v>1.3603838861556998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651.83807024051168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33.982794431958055</v>
      </c>
      <c r="K114" s="27">
        <f t="shared" si="26"/>
        <v>6.666666666666667</v>
      </c>
      <c r="L114" s="37">
        <f t="shared" si="22"/>
        <v>1.2562931946323665</v>
      </c>
      <c r="M114" s="110">
        <f t="shared" si="27"/>
        <v>-11.760912373409578</v>
      </c>
      <c r="N114" s="110">
        <f t="shared" si="23"/>
        <v>1.3354551876101817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657.83807024051168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34.062380065114318</v>
      </c>
      <c r="K115" s="27">
        <f t="shared" si="26"/>
        <v>6.666666666666667</v>
      </c>
      <c r="L115" s="37">
        <f t="shared" si="22"/>
        <v>1.1767075614761033</v>
      </c>
      <c r="M115" s="110">
        <f t="shared" si="27"/>
        <v>-11.760912373409578</v>
      </c>
      <c r="N115" s="110">
        <f t="shared" si="23"/>
        <v>1.3112054815346432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663.83807024051168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34.141243100086143</v>
      </c>
      <c r="K116" s="27">
        <f t="shared" si="26"/>
        <v>6.666666666666667</v>
      </c>
      <c r="L116" s="37">
        <f t="shared" si="22"/>
        <v>1.0978445265042787</v>
      </c>
      <c r="M116" s="110">
        <f t="shared" si="27"/>
        <v>-11.760912373409578</v>
      </c>
      <c r="N116" s="110">
        <f t="shared" si="23"/>
        <v>1.2876103313226346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669.83807024051168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34.219396540563196</v>
      </c>
      <c r="K117" s="27">
        <f t="shared" si="26"/>
        <v>6.666666666666667</v>
      </c>
      <c r="L117" s="37">
        <f t="shared" si="22"/>
        <v>1.0196910860272261</v>
      </c>
      <c r="M117" s="110">
        <f t="shared" si="27"/>
        <v>-11.760912373409578</v>
      </c>
      <c r="N117" s="110">
        <f t="shared" si="23"/>
        <v>1.2646463898845033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675.83807024051168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34.296853042346513</v>
      </c>
      <c r="K118" s="27">
        <f t="shared" si="26"/>
        <v>6.666666666666667</v>
      </c>
      <c r="L118" s="37">
        <f t="shared" si="22"/>
        <v>0.94223458424390927</v>
      </c>
      <c r="M118" s="110">
        <f t="shared" si="27"/>
        <v>-11.760912373409578</v>
      </c>
      <c r="N118" s="110">
        <f t="shared" si="23"/>
        <v>1.2422913418710724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681.83807024051168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34.373624925648393</v>
      </c>
      <c r="K119" s="27">
        <f t="shared" si="26"/>
        <v>6.666666666666667</v>
      </c>
      <c r="L119" s="37">
        <f t="shared" si="22"/>
        <v>0.86546270094202882</v>
      </c>
      <c r="M119" s="110">
        <f t="shared" si="27"/>
        <v>-11.760912373409578</v>
      </c>
      <c r="N119" s="110">
        <f t="shared" si="23"/>
        <v>1.2205238494404453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687.83807024051168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34.449724186853352</v>
      </c>
      <c r="K120" s="27">
        <f t="shared" si="26"/>
        <v>6.666666666666667</v>
      </c>
      <c r="L120" s="37">
        <f t="shared" si="22"/>
        <v>0.78936343973706968</v>
      </c>
      <c r="M120" s="110">
        <f t="shared" si="27"/>
        <v>-11.760912373409578</v>
      </c>
      <c r="N120" s="110">
        <f t="shared" si="23"/>
        <v>1.1993235013218133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693.83807024051168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34.525162509768457</v>
      </c>
      <c r="K121" s="27">
        <f t="shared" si="26"/>
        <v>6.666666666666667</v>
      </c>
      <c r="L121" s="37">
        <f t="shared" si="22"/>
        <v>0.71392511682196513</v>
      </c>
      <c r="M121" s="110">
        <f t="shared" si="27"/>
        <v>-11.760912373409578</v>
      </c>
      <c r="N121" s="110">
        <f t="shared" si="23"/>
        <v>1.1786707649491126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699.83807024051168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34.599951276389184</v>
      </c>
      <c r="K122" s="27">
        <f t="shared" si="26"/>
        <v>6.666666666666667</v>
      </c>
      <c r="L122" s="37">
        <f t="shared" si="22"/>
        <v>0.63913635020123749</v>
      </c>
      <c r="M122" s="110">
        <f t="shared" si="27"/>
        <v>-11.760912373409578</v>
      </c>
      <c r="N122" s="110">
        <f t="shared" si="23"/>
        <v>1.1585469414549516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705.83807024051168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34.674101577205803</v>
      </c>
      <c r="K123" s="27">
        <f t="shared" si="26"/>
        <v>6.666666666666667</v>
      </c>
      <c r="L123" s="37">
        <f t="shared" si="22"/>
        <v>0.56498604938461838</v>
      </c>
      <c r="M123" s="110">
        <f t="shared" si="27"/>
        <v>-11.760912373409578</v>
      </c>
      <c r="N123" s="110">
        <f t="shared" si="23"/>
        <v>1.1389341233310835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711.83807024051168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34.747624221073508</v>
      </c>
      <c r="K124" s="27">
        <f t="shared" si="26"/>
        <v>6.666666666666667</v>
      </c>
      <c r="L124" s="37">
        <f t="shared" si="22"/>
        <v>0.49146340551691381</v>
      </c>
      <c r="M124" s="110">
        <f t="shared" si="27"/>
        <v>-11.760912373409578</v>
      </c>
      <c r="N124" s="110">
        <f t="shared" si="23"/>
        <v>1.1198151545764081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717.83807024051168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34.82052974466837</v>
      </c>
      <c r="K125" s="27">
        <f t="shared" si="26"/>
        <v>6.666666666666667</v>
      </c>
      <c r="L125" s="37">
        <f t="shared" si="22"/>
        <v>0.41855788192205168</v>
      </c>
      <c r="M125" s="110">
        <f t="shared" si="27"/>
        <v>-11.760912373409578</v>
      </c>
      <c r="N125" s="110">
        <f t="shared" si="23"/>
        <v>1.1011735931668463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723.83807024051168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34.89282842154963</v>
      </c>
      <c r="K126" s="27">
        <f t="shared" si="26"/>
        <v>6.666666666666667</v>
      </c>
      <c r="L126" s="37">
        <f t="shared" si="22"/>
        <v>0.34625920504079133</v>
      </c>
      <c r="M126" s="110">
        <f t="shared" si="27"/>
        <v>-11.760912373409578</v>
      </c>
      <c r="N126" s="110">
        <f t="shared" si="23"/>
        <v>1.0829936756937997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729.83807024051168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34.964530270848044</v>
      </c>
      <c r="K127" s="27">
        <f t="shared" si="26"/>
        <v>6.666666666666667</v>
      </c>
      <c r="L127" s="37">
        <f t="shared" ref="L127:L158" si="28">F127-J127+M127</f>
        <v>0.2745573557423775</v>
      </c>
      <c r="M127" s="110">
        <f t="shared" si="27"/>
        <v>-11.760912373409578</v>
      </c>
      <c r="N127" s="110">
        <f t="shared" ref="N127:N158" si="29">10^(L127/10)</f>
        <v>1.0652602840291114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735.83807024051168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35.035645065598487</v>
      </c>
      <c r="K128" s="27">
        <f t="shared" si="26"/>
        <v>6.666666666666667</v>
      </c>
      <c r="L128" s="37">
        <f t="shared" si="28"/>
        <v>0.20344256099193458</v>
      </c>
      <c r="M128" s="110">
        <f t="shared" si="27"/>
        <v>-11.760912373409578</v>
      </c>
      <c r="N128" s="110">
        <f t="shared" si="29"/>
        <v>1.047958913884917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741.83807024051168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35.106182340734193</v>
      </c>
      <c r="K129" s="27">
        <f t="shared" si="26"/>
        <v>6.666666666666667</v>
      </c>
      <c r="L129" s="37">
        <f t="shared" si="28"/>
        <v>0.13290528585622852</v>
      </c>
      <c r="M129" s="110">
        <f t="shared" si="27"/>
        <v>-11.760912373409578</v>
      </c>
      <c r="N129" s="110">
        <f t="shared" si="29"/>
        <v>1.0310756451462726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747.83807024051168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35.176151400759068</v>
      </c>
      <c r="K130" s="27">
        <f t="shared" si="26"/>
        <v>6.666666666666667</v>
      </c>
      <c r="L130" s="37">
        <f t="shared" si="28"/>
        <v>6.2936225831354164E-2</v>
      </c>
      <c r="M130" s="110">
        <f t="shared" si="27"/>
        <v>-11.760912373409578</v>
      </c>
      <c r="N130" s="110">
        <f t="shared" si="29"/>
        <v>1.0145971138632106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753.83807024051168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35.245561327113343</v>
      </c>
      <c r="K131" s="27">
        <f t="shared" si="26"/>
        <v>6.666666666666667</v>
      </c>
      <c r="L131" s="37">
        <f t="shared" si="28"/>
        <v>-6.4737005229211775E-3</v>
      </c>
      <c r="M131" s="110">
        <f t="shared" si="27"/>
        <v>-11.760912373409578</v>
      </c>
      <c r="N131" s="110">
        <f t="shared" si="29"/>
        <v>0.99851048579702528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759.83807024051168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35.314420985247352</v>
      </c>
      <c r="K132" s="27">
        <f t="shared" si="26"/>
        <v>6.666666666666667</v>
      </c>
      <c r="L132" s="37">
        <f t="shared" si="28"/>
        <v>-7.5333358656930471E-2</v>
      </c>
      <c r="M132" s="110">
        <f t="shared" si="27"/>
        <v>-11.760912373409578</v>
      </c>
      <c r="N132" s="110">
        <f t="shared" si="29"/>
        <v>0.98280343142295279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765.83807024051168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35.382739031417039</v>
      </c>
      <c r="K133" s="27">
        <f t="shared" si="26"/>
        <v>6.666666666666667</v>
      </c>
      <c r="L133" s="37">
        <f t="shared" si="28"/>
        <v>-0.14365140482661687</v>
      </c>
      <c r="M133" s="110">
        <f t="shared" si="27"/>
        <v>-11.760912373409578</v>
      </c>
      <c r="N133" s="110">
        <f t="shared" si="29"/>
        <v>0.967464102298359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771.83807024051168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35.450523919214355</v>
      </c>
      <c r="K134" s="27">
        <f t="shared" si="26"/>
        <v>6.666666666666667</v>
      </c>
      <c r="L134" s="37">
        <f t="shared" si="28"/>
        <v>-0.21143629262393304</v>
      </c>
      <c r="M134" s="110">
        <f t="shared" si="27"/>
        <v>-11.760912373409578</v>
      </c>
      <c r="N134" s="110">
        <f t="shared" si="29"/>
        <v>0.95248110871182268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777.83807024051168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35.517783905844723</v>
      </c>
      <c r="K135" s="27">
        <f t="shared" si="26"/>
        <v>6.666666666666667</v>
      </c>
      <c r="L135" s="37">
        <f t="shared" si="28"/>
        <v>-0.27869627925430152</v>
      </c>
      <c r="M135" s="110">
        <f t="shared" si="27"/>
        <v>-11.760912373409578</v>
      </c>
      <c r="N135" s="110">
        <f t="shared" si="29"/>
        <v>0.93784349853440696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783.83807024051168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35.584527058163438</v>
      </c>
      <c r="K136" s="27">
        <f t="shared" si="26"/>
        <v>6.666666666666667</v>
      </c>
      <c r="L136" s="37">
        <f t="shared" si="28"/>
        <v>-0.34543943157301626</v>
      </c>
      <c r="M136" s="110">
        <f t="shared" si="27"/>
        <v>-11.760912373409578</v>
      </c>
      <c r="N136" s="110">
        <f t="shared" si="29"/>
        <v>0.92354073719974017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789.83807024051168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35.650761258481772</v>
      </c>
      <c r="K137" s="27">
        <f t="shared" si="26"/>
        <v>6.666666666666667</v>
      </c>
      <c r="L137" s="37">
        <f t="shared" si="28"/>
        <v>-0.41167363189135031</v>
      </c>
      <c r="M137" s="110">
        <f t="shared" si="27"/>
        <v>-11.760912373409578</v>
      </c>
      <c r="N137" s="110">
        <f t="shared" si="29"/>
        <v>0.90956268874462365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795.83807024051168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35.716494210153463</v>
      </c>
      <c r="K138" s="27">
        <f t="shared" si="26"/>
        <v>6.666666666666667</v>
      </c>
      <c r="L138" s="37">
        <f t="shared" si="28"/>
        <v>-0.47740658356304166</v>
      </c>
      <c r="M138" s="110">
        <f t="shared" si="27"/>
        <v>-11.760912373409578</v>
      </c>
      <c r="N138" s="110">
        <f t="shared" si="29"/>
        <v>0.89589959784639894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801.83807024051168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35.781733442951406</v>
      </c>
      <c r="K139" s="27">
        <f t="shared" si="26"/>
        <v>6.666666666666667</v>
      </c>
      <c r="L139" s="37">
        <f t="shared" si="28"/>
        <v>-0.54264581636098441</v>
      </c>
      <c r="M139" s="110">
        <f t="shared" si="27"/>
        <v>-11.760912373409578</v>
      </c>
      <c r="N139" s="110">
        <f t="shared" si="29"/>
        <v>0.88254207279764862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807.83807024051168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35.846486318243855</v>
      </c>
      <c r="K140" s="27">
        <f t="shared" si="26"/>
        <v>6.666666666666667</v>
      </c>
      <c r="L140" s="37">
        <f t="shared" si="28"/>
        <v>-0.60739869165343308</v>
      </c>
      <c r="M140" s="110">
        <f t="shared" si="27"/>
        <v>-11.760912373409578</v>
      </c>
      <c r="N140" s="110">
        <f t="shared" si="29"/>
        <v>0.86948106936275793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813.83807024051168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35.910760033979173</v>
      </c>
      <c r="K141" s="27">
        <f t="shared" si="26"/>
        <v>6.666666666666667</v>
      </c>
      <c r="L141" s="37">
        <f t="shared" si="28"/>
        <v>-0.67167240738875122</v>
      </c>
      <c r="M141" s="110">
        <f t="shared" si="27"/>
        <v>-11.760912373409578</v>
      </c>
      <c r="N141" s="110">
        <f t="shared" si="29"/>
        <v>0.85670787546449179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819.83807024051168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35.974561629487468</v>
      </c>
      <c r="K142" s="27">
        <f t="shared" si="26"/>
        <v>6.666666666666667</v>
      </c>
      <c r="L142" s="37">
        <f t="shared" si="28"/>
        <v>-0.73547400289704612</v>
      </c>
      <c r="M142" s="110">
        <f t="shared" si="27"/>
        <v>-11.760912373409578</v>
      </c>
      <c r="N142" s="110">
        <f t="shared" si="29"/>
        <v>0.84421409665219282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825.83807024051168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36.037897990107176</v>
      </c>
      <c r="K143" s="27">
        <f t="shared" si="26"/>
        <v>6.666666666666667</v>
      </c>
      <c r="L143" s="37">
        <f t="shared" si="28"/>
        <v>-0.79881036351675405</v>
      </c>
      <c r="M143" s="110">
        <f t="shared" si="27"/>
        <v>-11.760912373409578</v>
      </c>
      <c r="N143" s="110">
        <f t="shared" si="29"/>
        <v>0.83199164230632294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831.83807024051168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36.100775851644165</v>
      </c>
      <c r="K144" s="27">
        <f t="shared" si="26"/>
        <v>6.666666666666667</v>
      </c>
      <c r="L144" s="37">
        <f t="shared" si="28"/>
        <v>-0.86168822505374365</v>
      </c>
      <c r="M144" s="110">
        <f t="shared" si="27"/>
        <v>-11.760912373409578</v>
      </c>
      <c r="N144" s="110">
        <f t="shared" si="29"/>
        <v>0.82003271253702181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837.83807024051168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36.163201804670614</v>
      </c>
      <c r="K145" s="27">
        <f t="shared" si="26"/>
        <v>6.666666666666667</v>
      </c>
      <c r="L145" s="37">
        <f t="shared" si="28"/>
        <v>-0.92411417808019181</v>
      </c>
      <c r="M145" s="110">
        <f t="shared" si="27"/>
        <v>-11.760912373409578</v>
      </c>
      <c r="N145" s="110">
        <f t="shared" si="29"/>
        <v>0.80832978573705938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843.83807024051168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36.225182298670504</v>
      </c>
      <c r="K146" s="27">
        <f t="shared" si="26"/>
        <v>6.666666666666667</v>
      </c>
      <c r="L146" s="37">
        <f t="shared" si="28"/>
        <v>-0.98609467208008184</v>
      </c>
      <c r="M146" s="110">
        <f t="shared" si="27"/>
        <v>-11.760912373409578</v>
      </c>
      <c r="N146" s="110">
        <f t="shared" si="29"/>
        <v>0.79687560675209279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849.83807024051168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36.286723646038212</v>
      </c>
      <c r="K147" s="27">
        <f t="shared" si="26"/>
        <v>6.666666666666667</v>
      </c>
      <c r="L147" s="37">
        <f t="shared" si="28"/>
        <v>-1.0476360194477898</v>
      </c>
      <c r="M147" s="110">
        <f t="shared" si="27"/>
        <v>-11.760912373409578</v>
      </c>
      <c r="N147" s="110">
        <f t="shared" si="29"/>
        <v>0.78566317563349664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855.83807024051168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36.347832025936533</v>
      </c>
      <c r="K148" s="27">
        <f t="shared" si="26"/>
        <v>6.666666666666667</v>
      </c>
      <c r="L148" s="37">
        <f t="shared" si="28"/>
        <v>-1.1087443993461115</v>
      </c>
      <c r="M148" s="110">
        <f t="shared" si="27"/>
        <v>-11.760912373409578</v>
      </c>
      <c r="N148" s="110">
        <f t="shared" si="29"/>
        <v>0.77468573694117882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861.83807024051168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36.408513488019821</v>
      </c>
      <c r="K149" s="27">
        <f t="shared" si="26"/>
        <v>6.666666666666667</v>
      </c>
      <c r="L149" s="37">
        <f t="shared" si="28"/>
        <v>-1.1694258614293993</v>
      </c>
      <c r="M149" s="110">
        <f t="shared" si="27"/>
        <v>-11.760912373409578</v>
      </c>
      <c r="N149" s="110">
        <f t="shared" si="29"/>
        <v>0.76393676956590117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867.83807024051168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36.468773956028059</v>
      </c>
      <c r="K150" s="27">
        <f t="shared" si="26"/>
        <v>6.666666666666667</v>
      </c>
      <c r="L150" s="37">
        <f t="shared" si="28"/>
        <v>-1.2296863294376372</v>
      </c>
      <c r="M150" s="110">
        <f t="shared" si="27"/>
        <v>-11.760912373409578</v>
      </c>
      <c r="N150" s="110">
        <f t="shared" si="29"/>
        <v>0.75340997704242985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873.83807024051168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36.528619231257089</v>
      </c>
      <c r="K151" s="27">
        <f t="shared" si="26"/>
        <v>6.666666666666667</v>
      </c>
      <c r="L151" s="37">
        <f t="shared" si="28"/>
        <v>-1.2895316046666672</v>
      </c>
      <c r="M151" s="110">
        <f t="shared" si="27"/>
        <v>-11.760912373409578</v>
      </c>
      <c r="N151" s="110">
        <f t="shared" si="29"/>
        <v>0.74309927832667111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879.83807024051168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36.588054995910099</v>
      </c>
      <c r="K152" s="27">
        <f t="shared" si="26"/>
        <v>6.666666666666667</v>
      </c>
      <c r="L152" s="37">
        <f t="shared" si="28"/>
        <v>-1.3489673693196771</v>
      </c>
      <c r="M152" s="110">
        <f t="shared" si="27"/>
        <v>-11.760912373409578</v>
      </c>
      <c r="N152" s="110">
        <f t="shared" si="29"/>
        <v>0.73299879901156118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629.83807024051168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33.684578156041738</v>
      </c>
      <c r="K153" s="27">
        <f t="shared" si="26"/>
        <v>6.666666666666667</v>
      </c>
      <c r="L153" s="37">
        <f t="shared" si="28"/>
        <v>1.5545094705486839</v>
      </c>
      <c r="M153" s="110">
        <f t="shared" si="27"/>
        <v>-11.760912373409578</v>
      </c>
      <c r="N153" s="110">
        <f t="shared" si="29"/>
        <v>1.4303784124849024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630.03351481344055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33.687273049750864</v>
      </c>
      <c r="K154" s="27">
        <f t="shared" si="26"/>
        <v>6.666666666666667</v>
      </c>
      <c r="L154" s="37">
        <f t="shared" si="28"/>
        <v>1.5518145768395577</v>
      </c>
      <c r="M154" s="110">
        <f t="shared" si="27"/>
        <v>-11.760912373409578</v>
      </c>
      <c r="N154" s="110">
        <f t="shared" si="29"/>
        <v>1.4294911062389357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630.61737827845729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33.695318693491302</v>
      </c>
      <c r="K155" s="27">
        <f t="shared" si="26"/>
        <v>6.666666666666667</v>
      </c>
      <c r="L155" s="37">
        <f t="shared" si="28"/>
        <v>1.5437689330991198</v>
      </c>
      <c r="M155" s="110">
        <f t="shared" si="27"/>
        <v>-11.760912373409578</v>
      </c>
      <c r="N155" s="110">
        <f t="shared" si="29"/>
        <v>1.4268453140834183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631.58240340257544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33.70860043142369</v>
      </c>
      <c r="K156" s="27">
        <f t="shared" si="26"/>
        <v>6.666666666666667</v>
      </c>
      <c r="L156" s="37">
        <f t="shared" si="28"/>
        <v>1.5304871951667316</v>
      </c>
      <c r="M156" s="110">
        <f t="shared" si="27"/>
        <v>-11.760912373409578</v>
      </c>
      <c r="N156" s="110">
        <f t="shared" si="29"/>
        <v>1.4224883541007274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632.91698483254936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33.726935009401039</v>
      </c>
      <c r="K157" s="27">
        <f t="shared" si="26"/>
        <v>6.666666666666667</v>
      </c>
      <c r="L157" s="37">
        <f t="shared" si="28"/>
        <v>1.5121526171893827</v>
      </c>
      <c r="M157" s="110">
        <f t="shared" si="27"/>
        <v>-11.760912373409578</v>
      </c>
      <c r="N157" s="110">
        <f t="shared" si="29"/>
        <v>1.4164957040152653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634.60583346773524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33.750081198691703</v>
      </c>
      <c r="K158" s="27">
        <f t="shared" si="26"/>
        <v>6.666666666666667</v>
      </c>
      <c r="L158" s="37">
        <f t="shared" si="28"/>
        <v>1.489006427898719</v>
      </c>
      <c r="M158" s="110">
        <f t="shared" si="27"/>
        <v>-11.760912373409578</v>
      </c>
      <c r="N158" s="110">
        <f t="shared" si="29"/>
        <v>1.408966420419828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636.63078252233947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33.777752678045999</v>
      </c>
      <c r="K159" s="27">
        <f t="shared" si="26"/>
        <v>6.666666666666667</v>
      </c>
      <c r="L159" s="37">
        <f t="shared" ref="L159:L190" si="31">F159-J159+M159</f>
        <v>1.4613349485444225</v>
      </c>
      <c r="M159" s="110">
        <f t="shared" si="27"/>
        <v>-11.760912373409578</v>
      </c>
      <c r="N159" s="110">
        <f t="shared" ref="N159:N190" si="32">10^(L159/10)</f>
        <v>1.4000175984154548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638.97164527867596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33.809631730547359</v>
      </c>
      <c r="K160" s="27">
        <f t="shared" ref="K160:K223" si="35">4/60*100</f>
        <v>6.666666666666667</v>
      </c>
      <c r="L160" s="37">
        <f t="shared" si="31"/>
        <v>1.4294558960430628</v>
      </c>
      <c r="M160" s="110">
        <f t="shared" ref="M160:M223" si="36">10*LOG(6.666667/100)</f>
        <v>-11.760912373409578</v>
      </c>
      <c r="N160" s="110">
        <f t="shared" si="32"/>
        <v>1.3897785025091993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641.60704440909444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33.845382471208026</v>
      </c>
      <c r="K161" s="27">
        <f t="shared" si="35"/>
        <v>6.666666666666667</v>
      </c>
      <c r="L161" s="37">
        <f t="shared" si="31"/>
        <v>1.3937051553823956</v>
      </c>
      <c r="M161" s="110">
        <f t="shared" si="36"/>
        <v>-11.760912373409578</v>
      </c>
      <c r="N161" s="110">
        <f t="shared" si="32"/>
        <v>1.3783849276225415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644.51515306526835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33.884662648381713</v>
      </c>
      <c r="K162" s="27">
        <f t="shared" si="35"/>
        <v>6.666666666666667</v>
      </c>
      <c r="L162" s="37">
        <f t="shared" si="31"/>
        <v>1.3544249782087086</v>
      </c>
      <c r="M162" s="110">
        <f t="shared" si="36"/>
        <v>-11.760912373409578</v>
      </c>
      <c r="N162" s="110">
        <f t="shared" si="32"/>
        <v>1.3659742037319278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647.67431198247959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33.927133448705021</v>
      </c>
      <c r="K163" s="27">
        <f t="shared" si="35"/>
        <v>6.666666666666667</v>
      </c>
      <c r="L163" s="37">
        <f t="shared" si="31"/>
        <v>1.3119541778854007</v>
      </c>
      <c r="M163" s="110">
        <f t="shared" si="36"/>
        <v>-11.760912373409578</v>
      </c>
      <c r="N163" s="110">
        <f t="shared" si="32"/>
        <v>1.3526810868918513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651.06350907825697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33.972467092314545</v>
      </c>
      <c r="K164" s="27">
        <f t="shared" si="35"/>
        <v>6.666666666666667</v>
      </c>
      <c r="L164" s="37">
        <f t="shared" si="31"/>
        <v>1.2666205342758765</v>
      </c>
      <c r="M164" s="110">
        <f t="shared" si="36"/>
        <v>-11.760912373409578</v>
      </c>
      <c r="N164" s="110">
        <f t="shared" si="32"/>
        <v>1.3386346225148078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654.66272517259358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34.020352280095452</v>
      </c>
      <c r="K165" s="27">
        <f t="shared" si="35"/>
        <v>6.666666666666667</v>
      </c>
      <c r="L165" s="37">
        <f t="shared" si="31"/>
        <v>1.2187353464949702</v>
      </c>
      <c r="M165" s="110">
        <f t="shared" si="36"/>
        <v>-11.760912373409578</v>
      </c>
      <c r="N165" s="110">
        <f t="shared" si="32"/>
        <v>1.3239559467507866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658.45316050702854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34.070497731534161</v>
      </c>
      <c r="K166" s="27">
        <f t="shared" si="35"/>
        <v>6.666666666666667</v>
      </c>
      <c r="L166" s="37">
        <f t="shared" si="31"/>
        <v>1.168589895056261</v>
      </c>
      <c r="M166" s="110">
        <f t="shared" si="36"/>
        <v>-11.760912373409578</v>
      </c>
      <c r="N166" s="110">
        <f t="shared" si="32"/>
        <v>1.308756915473416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662.41736225969112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34.122634139629426</v>
      </c>
      <c r="K167" s="27">
        <f t="shared" si="35"/>
        <v>6.666666666666667</v>
      </c>
      <c r="L167" s="37">
        <f t="shared" si="31"/>
        <v>1.1164534869609959</v>
      </c>
      <c r="M167" s="110">
        <f t="shared" si="36"/>
        <v>-11.760912373409578</v>
      </c>
      <c r="N167" s="110">
        <f t="shared" si="32"/>
        <v>1.2931394133706611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666.53927458608109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34.176514889955882</v>
      </c>
      <c r="K168" s="27">
        <f t="shared" si="35"/>
        <v>6.666666666666667</v>
      </c>
      <c r="L168" s="37">
        <f t="shared" si="31"/>
        <v>1.0625727366345394</v>
      </c>
      <c r="M168" s="110">
        <f t="shared" si="36"/>
        <v>-11.760912373409578</v>
      </c>
      <c r="N168" s="110">
        <f t="shared" si="32"/>
        <v>1.277195188159556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670.804231349269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34.231915868360232</v>
      </c>
      <c r="K169" s="27">
        <f t="shared" si="35"/>
        <v>6.666666666666667</v>
      </c>
      <c r="L169" s="37">
        <f t="shared" si="31"/>
        <v>1.0071717582301893</v>
      </c>
      <c r="M169" s="110">
        <f t="shared" si="36"/>
        <v>-11.760912373409578</v>
      </c>
      <c r="N169" s="110">
        <f t="shared" si="32"/>
        <v>1.2610060662767264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675.19890891005389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34.288634636370766</v>
      </c>
      <c r="K170" s="27">
        <f t="shared" si="35"/>
        <v>6.666666666666667</v>
      </c>
      <c r="L170" s="37">
        <f t="shared" si="31"/>
        <v>0.9504529902196559</v>
      </c>
      <c r="M170" s="110">
        <f t="shared" si="36"/>
        <v>-11.760912373409578</v>
      </c>
      <c r="N170" s="110">
        <f t="shared" si="32"/>
        <v>1.2446444274547406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679.71125304825728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34.346489200013806</v>
      </c>
      <c r="K171" s="27">
        <f t="shared" si="35"/>
        <v>6.666666666666667</v>
      </c>
      <c r="L171" s="37">
        <f t="shared" si="31"/>
        <v>0.89259842657661537</v>
      </c>
      <c r="M171" s="110">
        <f t="shared" si="36"/>
        <v>-11.760912373409578</v>
      </c>
      <c r="N171" s="110">
        <f t="shared" si="32"/>
        <v>1.2281738398560933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684.33039085835162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34.405316545622732</v>
      </c>
      <c r="K172" s="27">
        <f t="shared" si="35"/>
        <v>6.666666666666667</v>
      </c>
      <c r="L172" s="37">
        <f t="shared" si="31"/>
        <v>0.83377108096768993</v>
      </c>
      <c r="M172" s="110">
        <f t="shared" si="36"/>
        <v>-11.760912373409578</v>
      </c>
      <c r="N172" s="110">
        <f t="shared" si="32"/>
        <v>1.2116497808561395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689.04653561199802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34.464971070286865</v>
      </c>
      <c r="K173" s="27">
        <f t="shared" si="35"/>
        <v>6.666666666666667</v>
      </c>
      <c r="L173" s="37">
        <f t="shared" si="31"/>
        <v>0.77411655630355725</v>
      </c>
      <c r="M173" s="110">
        <f t="shared" si="36"/>
        <v>-11.760912373409578</v>
      </c>
      <c r="N173" s="110">
        <f t="shared" si="32"/>
        <v>1.1951203890433189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693.8508902265628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34.525322996717875</v>
      </c>
      <c r="K174" s="27">
        <f t="shared" si="35"/>
        <v>6.666666666666667</v>
      </c>
      <c r="L174" s="37">
        <f t="shared" si="31"/>
        <v>0.71376462987254641</v>
      </c>
      <c r="M174" s="110">
        <f t="shared" si="36"/>
        <v>-11.760912373409578</v>
      </c>
      <c r="N174" s="110">
        <f t="shared" si="32"/>
        <v>1.1786272097605768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698.73555312946178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34.586256832601102</v>
      </c>
      <c r="K175" s="27">
        <f t="shared" si="35"/>
        <v>6.666666666666667</v>
      </c>
      <c r="L175" s="37">
        <f t="shared" si="31"/>
        <v>0.65283079398932031</v>
      </c>
      <c r="M175" s="110">
        <f t="shared" si="36"/>
        <v>-11.760912373409578</v>
      </c>
      <c r="N175" s="110">
        <f t="shared" si="32"/>
        <v>1.162205909557799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703.69342891185522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34.647669912102671</v>
      </c>
      <c r="K176" s="27">
        <f t="shared" si="35"/>
        <v>6.666666666666667</v>
      </c>
      <c r="L176" s="37">
        <f t="shared" si="31"/>
        <v>0.5914177144877506</v>
      </c>
      <c r="M176" s="110">
        <f t="shared" si="36"/>
        <v>-11.760912373409578</v>
      </c>
      <c r="N176" s="110">
        <f t="shared" si="32"/>
        <v>1.1458869446763273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708.7181451468623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34.709471040902002</v>
      </c>
      <c r="K177" s="27">
        <f t="shared" si="35"/>
        <v>6.666666666666667</v>
      </c>
      <c r="L177" s="37">
        <f t="shared" si="31"/>
        <v>0.52961658568841941</v>
      </c>
      <c r="M177" s="110">
        <f t="shared" si="36"/>
        <v>-11.760912373409578</v>
      </c>
      <c r="N177" s="110">
        <f t="shared" si="32"/>
        <v>1.1296961757122661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713.80397602910466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34.771579254648117</v>
      </c>
      <c r="K178" s="27">
        <f t="shared" si="35"/>
        <v>6.666666666666667</v>
      </c>
      <c r="L178" s="37">
        <f t="shared" si="31"/>
        <v>0.46750837194230499</v>
      </c>
      <c r="M178" s="110">
        <f t="shared" si="36"/>
        <v>-11.760912373409578</v>
      </c>
      <c r="N178" s="110">
        <f t="shared" si="32"/>
        <v>1.1136554254855686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718.94577300326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34.833922692954232</v>
      </c>
      <c r="K179" s="27">
        <f t="shared" si="35"/>
        <v>6.666666666666667</v>
      </c>
      <c r="L179" s="37">
        <f t="shared" si="31"/>
        <v>0.40516493363618977</v>
      </c>
      <c r="M179" s="110">
        <f t="shared" si="36"/>
        <v>-11.760912373409578</v>
      </c>
      <c r="N179" s="110">
        <f t="shared" si="32"/>
        <v>1.0977829803960095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724.13890223006558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34.89643758598821</v>
      </c>
      <c r="K180" s="27">
        <f t="shared" si="35"/>
        <v>6.666666666666667</v>
      </c>
      <c r="L180" s="37">
        <f t="shared" si="31"/>
        <v>0.34265004060221216</v>
      </c>
      <c r="M180" s="110">
        <f t="shared" si="36"/>
        <v>-11.760912373409578</v>
      </c>
      <c r="N180" s="110">
        <f t="shared" si="32"/>
        <v>1.0820940376075312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729.37918854151781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34.959067347624256</v>
      </c>
      <c r="K181" s="27">
        <f t="shared" si="35"/>
        <v>6.666666666666667</v>
      </c>
      <c r="L181" s="37">
        <f t="shared" si="31"/>
        <v>0.2800202789661661</v>
      </c>
      <c r="M181" s="110">
        <f t="shared" si="36"/>
        <v>-11.760912373409578</v>
      </c>
      <c r="N181" s="110">
        <f t="shared" si="32"/>
        <v>1.0666011016106345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734.66286542648413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35.021761767407519</v>
      </c>
      <c r="K182" s="27">
        <f t="shared" si="35"/>
        <v>6.666666666666667</v>
      </c>
      <c r="L182" s="37">
        <f t="shared" si="31"/>
        <v>0.21732585918290326</v>
      </c>
      <c r="M182" s="110">
        <f t="shared" si="36"/>
        <v>-11.760912373409578</v>
      </c>
      <c r="N182" s="110">
        <f t="shared" si="32"/>
        <v>1.0513143343293412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739.98653053640419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35.084476292809995</v>
      </c>
      <c r="K183" s="27">
        <f t="shared" si="35"/>
        <v>6.666666666666667</v>
      </c>
      <c r="L183" s="37">
        <f t="shared" si="31"/>
        <v>0.15461133378042646</v>
      </c>
      <c r="M183" s="110">
        <f t="shared" si="36"/>
        <v>-11.760912373409578</v>
      </c>
      <c r="N183" s="110">
        <f t="shared" si="32"/>
        <v>1.0362418631583041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745.34710618834697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35.147171393105594</v>
      </c>
      <c r="K184" s="27">
        <f t="shared" si="35"/>
        <v>6.666666666666667</v>
      </c>
      <c r="L184" s="37">
        <f t="shared" si="31"/>
        <v>9.1916233484827359E-2</v>
      </c>
      <c r="M184" s="110">
        <f t="shared" si="36"/>
        <v>-11.760912373409578</v>
      </c>
      <c r="N184" s="110">
        <f t="shared" si="32"/>
        <v>1.0213900512766421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750.74180435525193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35.209811996435555</v>
      </c>
      <c r="K185" s="27">
        <f t="shared" si="35"/>
        <v>6.666666666666667</v>
      </c>
      <c r="L185" s="37">
        <f t="shared" si="31"/>
        <v>2.9275630154867116E-2</v>
      </c>
      <c r="M185" s="110">
        <f t="shared" si="36"/>
        <v>-11.760912373409578</v>
      </c>
      <c r="N185" s="110">
        <f t="shared" si="32"/>
        <v>1.0067637343874269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756.16809566074562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35.272366992114911</v>
      </c>
      <c r="K186" s="27">
        <f t="shared" si="35"/>
        <v>6.666666666666667</v>
      </c>
      <c r="L186" s="37">
        <f t="shared" si="31"/>
        <v>-3.327936552448918E-2</v>
      </c>
      <c r="M186" s="110">
        <f t="shared" si="36"/>
        <v>-11.760912373409578</v>
      </c>
      <c r="N186" s="110">
        <f t="shared" si="32"/>
        <v>0.99236642774374917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761.62368193170153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35.334808790836064</v>
      </c>
      <c r="K187" s="27">
        <f t="shared" si="35"/>
        <v>6.666666666666667</v>
      </c>
      <c r="L187" s="37">
        <f t="shared" si="31"/>
        <v>-9.5721164245642143E-2</v>
      </c>
      <c r="M187" s="110">
        <f t="shared" si="36"/>
        <v>-11.760912373409578</v>
      </c>
      <c r="N187" s="110">
        <f t="shared" si="32"/>
        <v>0.97820050699070027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767.10647190109808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35.397112936084802</v>
      </c>
      <c r="K188" s="27">
        <f t="shared" si="35"/>
        <v>6.666666666666667</v>
      </c>
      <c r="L188" s="37">
        <f t="shared" si="31"/>
        <v>-0.15802530949438065</v>
      </c>
      <c r="M188" s="110">
        <f t="shared" si="36"/>
        <v>-11.760912373409578</v>
      </c>
      <c r="N188" s="110">
        <f t="shared" si="32"/>
        <v>0.96426736600771934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772.61455969377869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35.45925776074985</v>
      </c>
      <c r="K189" s="27">
        <f t="shared" si="35"/>
        <v>6.666666666666667</v>
      </c>
      <c r="L189" s="37">
        <f t="shared" si="31"/>
        <v>-0.22017013415942799</v>
      </c>
      <c r="M189" s="110">
        <f t="shared" si="36"/>
        <v>-11.760912373409578</v>
      </c>
      <c r="N189" s="110">
        <f t="shared" si="32"/>
        <v>0.95056755459697551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778.14620576654829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35.521224083549576</v>
      </c>
      <c r="K190" s="27">
        <f t="shared" si="35"/>
        <v>6.666666666666667</v>
      </c>
      <c r="L190" s="37">
        <f t="shared" si="31"/>
        <v>-0.28213645695915446</v>
      </c>
      <c r="M190" s="110">
        <f t="shared" si="36"/>
        <v>-11.760912373409578</v>
      </c>
      <c r="N190" s="110">
        <f t="shared" si="32"/>
        <v>0.93710089854244727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783.69982001058065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35.582994940502743</v>
      </c>
      <c r="K191" s="27">
        <f t="shared" si="35"/>
        <v>6.666666666666667</v>
      </c>
      <c r="L191" s="37">
        <f t="shared" ref="L191:L222" si="37">F191-J191+M191</f>
        <v>-0.34390731391232165</v>
      </c>
      <c r="M191" s="110">
        <f t="shared" si="36"/>
        <v>-11.760912373409578</v>
      </c>
      <c r="N191" s="110">
        <f t="shared" ref="N191:N222" si="38">10^(L191/10)</f>
        <v>0.92386660426724243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789.27394675776611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35.644555347223964</v>
      </c>
      <c r="K192" s="27">
        <f t="shared" si="35"/>
        <v>6.666666666666667</v>
      </c>
      <c r="L192" s="37">
        <f t="shared" si="37"/>
        <v>-0.40546772063354197</v>
      </c>
      <c r="M192" s="110">
        <f t="shared" si="36"/>
        <v>-11.760912373409578</v>
      </c>
      <c r="N192" s="110">
        <f t="shared" si="38"/>
        <v>0.91086335004663355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794.86725146318918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35.705892088327019</v>
      </c>
      <c r="K193" s="27">
        <f t="shared" si="35"/>
        <v>6.666666666666667</v>
      </c>
      <c r="L193" s="37">
        <f t="shared" si="37"/>
        <v>-0.46680446173659718</v>
      </c>
      <c r="M193" s="110">
        <f t="shared" si="36"/>
        <v>-11.760912373409578</v>
      </c>
      <c r="N193" s="110">
        <f t="shared" si="38"/>
        <v>0.89808936549152885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800.47850886335596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35.766993530669268</v>
      </c>
      <c r="K194" s="27">
        <f t="shared" si="35"/>
        <v>6.666666666666667</v>
      </c>
      <c r="L194" s="37">
        <f t="shared" si="37"/>
        <v>-0.52790590407884608</v>
      </c>
      <c r="M194" s="110">
        <f t="shared" si="36"/>
        <v>-11.760912373409578</v>
      </c>
      <c r="N194" s="110">
        <f t="shared" si="38"/>
        <v>0.8855425008011214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806.1065924342272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35.827849457570949</v>
      </c>
      <c r="K195" s="27">
        <f t="shared" si="35"/>
        <v>6.666666666666667</v>
      </c>
      <c r="L195" s="37">
        <f t="shared" si="37"/>
        <v>-0.58876183098052692</v>
      </c>
      <c r="M195" s="110">
        <f t="shared" si="36"/>
        <v>-11.760912373409578</v>
      </c>
      <c r="N195" s="110">
        <f t="shared" si="38"/>
        <v>0.87322028709250754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811.75046499474695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35.888450921497459</v>
      </c>
      <c r="K196" s="27">
        <f t="shared" si="35"/>
        <v>6.666666666666667</v>
      </c>
      <c r="L196" s="37">
        <f t="shared" si="37"/>
        <v>-0.6493632949070367</v>
      </c>
      <c r="M196" s="110">
        <f t="shared" si="36"/>
        <v>-11.760912373409578</v>
      </c>
      <c r="N196" s="110">
        <f t="shared" si="38"/>
        <v>0.86111998894713915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817.40917032061657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35.948790113004549</v>
      </c>
      <c r="K197" s="27">
        <f t="shared" si="35"/>
        <v>6.666666666666667</v>
      </c>
      <c r="L197" s="37">
        <f t="shared" si="37"/>
        <v>-0.70970248641412681</v>
      </c>
      <c r="M197" s="110">
        <f t="shared" si="36"/>
        <v>-11.760912373409578</v>
      </c>
      <c r="N197" s="110">
        <f t="shared" si="38"/>
        <v>0.84923865016691213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823.08182564981075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36.00886024402007</v>
      </c>
      <c r="K198" s="27">
        <f t="shared" si="35"/>
        <v>6.666666666666667</v>
      </c>
      <c r="L198" s="37">
        <f t="shared" si="37"/>
        <v>-0.76977261742964842</v>
      </c>
      <c r="M198" s="110">
        <f t="shared" si="36"/>
        <v>-11.760912373409578</v>
      </c>
      <c r="N198" s="110">
        <f t="shared" si="38"/>
        <v>0.83757313360424124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828.76761497600251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36.068655443775803</v>
      </c>
      <c r="K199" s="27">
        <f t="shared" si="35"/>
        <v>6.666666666666667</v>
      </c>
      <c r="L199" s="37">
        <f t="shared" si="37"/>
        <v>-0.82956781718538153</v>
      </c>
      <c r="M199" s="110">
        <f t="shared" si="36"/>
        <v>-11.760912373409578</v>
      </c>
      <c r="N199" s="110">
        <f t="shared" si="38"/>
        <v>0.82612015581849052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834.46578303889464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36.128170665912009</v>
      </c>
      <c r="K200" s="27">
        <f t="shared" si="35"/>
        <v>6.666666666666667</v>
      </c>
      <c r="L200" s="37">
        <f t="shared" si="37"/>
        <v>-0.88908303932158717</v>
      </c>
      <c r="M200" s="110">
        <f t="shared" si="36"/>
        <v>-11.760912373409578</v>
      </c>
      <c r="N200" s="110">
        <f t="shared" si="38"/>
        <v>0.81487631721379383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840.17562993166212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36.187401605460614</v>
      </c>
      <c r="K201" s="27">
        <f t="shared" si="35"/>
        <v>6.666666666666667</v>
      </c>
      <c r="L201" s="37">
        <f t="shared" si="37"/>
        <v>-0.94831397887019264</v>
      </c>
      <c r="M201" s="110">
        <f t="shared" si="36"/>
        <v>-11.760912373409578</v>
      </c>
      <c r="N201" s="110">
        <f t="shared" si="38"/>
        <v>0.8038381282285656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845.89650625549893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36.246344624572217</v>
      </c>
      <c r="K202" s="27">
        <f t="shared" si="35"/>
        <v>6.666666666666667</v>
      </c>
      <c r="L202" s="37">
        <f t="shared" si="37"/>
        <v>-1.0072569979817949</v>
      </c>
      <c r="M202" s="110">
        <f t="shared" si="36"/>
        <v>-11.760912373409578</v>
      </c>
      <c r="N202" s="110">
        <f t="shared" si="38"/>
        <v>0.79300203207351549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851.62780875979468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36.304996685991341</v>
      </c>
      <c r="K203" s="27">
        <f t="shared" si="35"/>
        <v>6.666666666666667</v>
      </c>
      <c r="L203" s="37">
        <f t="shared" si="37"/>
        <v>-1.0659090594009193</v>
      </c>
      <c r="M203" s="110">
        <f t="shared" si="36"/>
        <v>-11.760912373409578</v>
      </c>
      <c r="N203" s="110">
        <f t="shared" si="38"/>
        <v>0.78236442445111065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857.36897641392079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36.36335529340586</v>
      </c>
      <c r="K204" s="27">
        <f t="shared" si="35"/>
        <v>6.666666666666667</v>
      </c>
      <c r="L204" s="37">
        <f t="shared" si="37"/>
        <v>-1.1242676668154381</v>
      </c>
      <c r="M204" s="110">
        <f t="shared" si="36"/>
        <v>-11.760912373409578</v>
      </c>
      <c r="N204" s="110">
        <f t="shared" si="38"/>
        <v>0.77192167063396455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863.11948686310325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36.421418437901977</v>
      </c>
      <c r="K205" s="27">
        <f t="shared" si="35"/>
        <v>6.666666666666667</v>
      </c>
      <c r="L205" s="37">
        <f t="shared" si="37"/>
        <v>-1.1823308113115552</v>
      </c>
      <c r="M205" s="110">
        <f t="shared" si="36"/>
        <v>-11.760912373409578</v>
      </c>
      <c r="N205" s="110">
        <f t="shared" si="38"/>
        <v>0.76167012023156033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868.87885322653597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36.47918454984891</v>
      </c>
      <c r="K206" s="27">
        <f t="shared" si="35"/>
        <v>6.666666666666667</v>
      </c>
      <c r="L206" s="37">
        <f t="shared" si="37"/>
        <v>-1.2400969232584877</v>
      </c>
      <c r="M206" s="110">
        <f t="shared" si="36"/>
        <v>-11.760912373409578</v>
      </c>
      <c r="N206" s="110">
        <f t="shared" si="38"/>
        <v>0.75160611993283821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874.64662120084586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36.536652455617805</v>
      </c>
      <c r="K207" s="27">
        <f t="shared" si="35"/>
        <v>6.666666666666667</v>
      </c>
      <c r="L207" s="37">
        <f t="shared" si="37"/>
        <v>-1.2975648290273831</v>
      </c>
      <c r="M207" s="110">
        <f t="shared" si="36"/>
        <v>-11.760912373409578</v>
      </c>
      <c r="N207" s="110">
        <f t="shared" si="38"/>
        <v>0.74172602447588554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880.42236643635306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36.593821338609928</v>
      </c>
      <c r="K208" s="27">
        <f t="shared" si="35"/>
        <v>6.666666666666667</v>
      </c>
      <c r="L208" s="37">
        <f t="shared" si="37"/>
        <v>-1.354733712019506</v>
      </c>
      <c r="M208" s="110">
        <f t="shared" si="36"/>
        <v>-11.760912373409578</v>
      </c>
      <c r="N208" s="110">
        <f t="shared" si="38"/>
        <v>0.73202620606437541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886.20569215735975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36.650690704130604</v>
      </c>
      <c r="K209" s="27">
        <f t="shared" si="35"/>
        <v>6.666666666666667</v>
      </c>
      <c r="L209" s="37">
        <f t="shared" si="37"/>
        <v>-1.4116030775401818</v>
      </c>
      <c r="M209" s="110">
        <f t="shared" si="36"/>
        <v>-11.760912373409578</v>
      </c>
      <c r="N209" s="110">
        <f t="shared" si="38"/>
        <v>0.72250306242294793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891.99622700101895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36.707260347699524</v>
      </c>
      <c r="K210" s="27">
        <f t="shared" si="35"/>
        <v>6.666666666666667</v>
      </c>
      <c r="L210" s="37">
        <f t="shared" si="37"/>
        <v>-1.4681727211091022</v>
      </c>
      <c r="M210" s="110">
        <f t="shared" si="36"/>
        <v>-11.760912373409578</v>
      </c>
      <c r="N210" s="110">
        <f t="shared" si="38"/>
        <v>0.71315302365976874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721.83807024051168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34.868795666394732</v>
      </c>
      <c r="K211" s="27">
        <f t="shared" si="35"/>
        <v>6.666666666666667</v>
      </c>
      <c r="L211" s="37">
        <f t="shared" si="37"/>
        <v>0.37029196019569</v>
      </c>
      <c r="M211" s="110">
        <f t="shared" si="36"/>
        <v>-11.760912373409578</v>
      </c>
      <c r="N211" s="110">
        <f t="shared" si="38"/>
        <v>1.0890033005564281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721.93587033600443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34.869972416872727</v>
      </c>
      <c r="K212" s="27">
        <f t="shared" si="35"/>
        <v>6.666666666666667</v>
      </c>
      <c r="L212" s="37">
        <f t="shared" si="37"/>
        <v>0.36911520971769463</v>
      </c>
      <c r="M212" s="110">
        <f t="shared" si="36"/>
        <v>-11.760912373409578</v>
      </c>
      <c r="N212" s="110">
        <f t="shared" si="38"/>
        <v>1.0887082676674613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722.22895938636941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34.873497968981674</v>
      </c>
      <c r="K213" s="27">
        <f t="shared" si="35"/>
        <v>6.666666666666667</v>
      </c>
      <c r="L213" s="37">
        <f t="shared" si="37"/>
        <v>0.36558965760874784</v>
      </c>
      <c r="M213" s="110">
        <f t="shared" si="36"/>
        <v>-11.760912373409578</v>
      </c>
      <c r="N213" s="110">
        <f t="shared" si="38"/>
        <v>1.0878248255866312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722.71640861469768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34.879358301774587</v>
      </c>
      <c r="K214" s="27">
        <f t="shared" si="35"/>
        <v>6.666666666666667</v>
      </c>
      <c r="L214" s="37">
        <f t="shared" si="37"/>
        <v>0.35972932481583442</v>
      </c>
      <c r="M214" s="110">
        <f t="shared" si="36"/>
        <v>-11.760912373409578</v>
      </c>
      <c r="N214" s="110">
        <f t="shared" si="38"/>
        <v>1.0863579139628443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723.39668631640291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34.887530300903592</v>
      </c>
      <c r="K215" s="27">
        <f t="shared" si="35"/>
        <v>6.666666666666667</v>
      </c>
      <c r="L215" s="37">
        <f t="shared" si="37"/>
        <v>0.35155732568683007</v>
      </c>
      <c r="M215" s="110">
        <f t="shared" si="36"/>
        <v>-11.760912373409578</v>
      </c>
      <c r="N215" s="110">
        <f t="shared" si="38"/>
        <v>1.0843156663505806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724.26768162239489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34.897982129633405</v>
      </c>
      <c r="K216" s="27">
        <f t="shared" si="35"/>
        <v>6.666666666666667</v>
      </c>
      <c r="L216" s="37">
        <f t="shared" si="37"/>
        <v>0.34110549695701664</v>
      </c>
      <c r="M216" s="110">
        <f t="shared" si="36"/>
        <v>-11.760912373409578</v>
      </c>
      <c r="N216" s="110">
        <f t="shared" si="38"/>
        <v>1.0817092654373557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725.32673656463908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34.910673729256331</v>
      </c>
      <c r="K217" s="27">
        <f t="shared" si="35"/>
        <v>6.666666666666667</v>
      </c>
      <c r="L217" s="37">
        <f t="shared" si="37"/>
        <v>0.32841389733409088</v>
      </c>
      <c r="M217" s="110">
        <f t="shared" si="36"/>
        <v>-11.760912373409578</v>
      </c>
      <c r="N217" s="110">
        <f t="shared" si="38"/>
        <v>1.0785527481216857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726.57068533392896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34.92555743137784</v>
      </c>
      <c r="K218" s="27">
        <f t="shared" si="35"/>
        <v>6.666666666666667</v>
      </c>
      <c r="L218" s="37">
        <f t="shared" si="37"/>
        <v>0.31353019521258219</v>
      </c>
      <c r="M218" s="110">
        <f t="shared" si="36"/>
        <v>-11.760912373409578</v>
      </c>
      <c r="N218" s="110">
        <f t="shared" si="38"/>
        <v>1.0748627675848099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727.99589942458715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34.94257866147256</v>
      </c>
      <c r="K219" s="27">
        <f t="shared" si="35"/>
        <v>6.666666666666667</v>
      </c>
      <c r="L219" s="37">
        <f t="shared" si="37"/>
        <v>0.29650896511786229</v>
      </c>
      <c r="M219" s="110">
        <f t="shared" si="36"/>
        <v>-11.760912373409578</v>
      </c>
      <c r="N219" s="110">
        <f t="shared" si="38"/>
        <v>1.0706583207299831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729.59833724074292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34.961676711231952</v>
      </c>
      <c r="K220" s="27">
        <f t="shared" si="35"/>
        <v>6.666666666666667</v>
      </c>
      <c r="L220" s="37">
        <f t="shared" si="37"/>
        <v>0.27741091535846962</v>
      </c>
      <c r="M220" s="110">
        <f t="shared" si="36"/>
        <v>-11.760912373409578</v>
      </c>
      <c r="N220" s="110">
        <f t="shared" si="38"/>
        <v>1.0659604500978161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731.37359669495879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34.982785556555079</v>
      </c>
      <c r="K221" s="27">
        <f t="shared" si="35"/>
        <v>6.666666666666667</v>
      </c>
      <c r="L221" s="37">
        <f t="shared" si="37"/>
        <v>0.25630207003534267</v>
      </c>
      <c r="M221" s="110">
        <f t="shared" si="36"/>
        <v>-11.760912373409578</v>
      </c>
      <c r="N221" s="110">
        <f t="shared" si="38"/>
        <v>1.0607919295992634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733.31696935752632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35.00583469849574</v>
      </c>
      <c r="K222" s="27">
        <f t="shared" si="35"/>
        <v>6.666666666666667</v>
      </c>
      <c r="L222" s="37">
        <f t="shared" si="37"/>
        <v>0.23325292809468223</v>
      </c>
      <c r="M222" s="110">
        <f t="shared" si="36"/>
        <v>-11.760912373409578</v>
      </c>
      <c r="N222" s="110">
        <f t="shared" si="38"/>
        <v>1.0551769431736115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735.42349480416715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35.030750005919636</v>
      </c>
      <c r="K223" s="27">
        <f t="shared" si="35"/>
        <v>6.666666666666667</v>
      </c>
      <c r="L223" s="37">
        <f t="shared" ref="L223:L254" si="40">F223-J223+M223</f>
        <v>0.20833762067078609</v>
      </c>
      <c r="M223" s="110">
        <f t="shared" si="36"/>
        <v>-11.760912373409578</v>
      </c>
      <c r="N223" s="110">
        <f t="shared" ref="N223:N254" si="41">10^(L223/10)</f>
        <v>1.0491407648432924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737.68801394828461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35.057454540838755</v>
      </c>
      <c r="K224" s="27">
        <f t="shared" ref="K224:K268" si="44">4/60*100</f>
        <v>6.666666666666667</v>
      </c>
      <c r="L224" s="37">
        <f t="shared" si="40"/>
        <v>0.18163308575166681</v>
      </c>
      <c r="M224" s="110">
        <f t="shared" ref="M224:M268" si="45">10*LOG(6.666667/100)</f>
        <v>-11.760912373409578</v>
      </c>
      <c r="N224" s="110">
        <f t="shared" si="41"/>
        <v>1.0427094476880978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740.10522031684013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35.085869350146673</v>
      </c>
      <c r="K225" s="27">
        <f t="shared" si="44"/>
        <v>6.666666666666667</v>
      </c>
      <c r="L225" s="37">
        <f t="shared" si="40"/>
        <v>0.15321827644374864</v>
      </c>
      <c r="M225" s="110">
        <f t="shared" si="45"/>
        <v>-11.760912373409578</v>
      </c>
      <c r="N225" s="110">
        <f t="shared" si="41"/>
        <v>1.0359095280960562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742.66970842172623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35.115914210543608</v>
      </c>
      <c r="K226" s="27">
        <f t="shared" si="44"/>
        <v>6.666666666666667</v>
      </c>
      <c r="L226" s="37">
        <f t="shared" si="40"/>
        <v>0.12317341604681431</v>
      </c>
      <c r="M226" s="110">
        <f t="shared" si="45"/>
        <v>-11.760912373409578</v>
      </c>
      <c r="N226" s="110">
        <f t="shared" si="41"/>
        <v>1.0287677503652051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745.3760185776772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35.147508316600984</v>
      </c>
      <c r="K227" s="27">
        <f t="shared" si="44"/>
        <v>6.666666666666667</v>
      </c>
      <c r="L227" s="37">
        <f t="shared" si="40"/>
        <v>9.1579309989437974E-2</v>
      </c>
      <c r="M227" s="110">
        <f t="shared" si="45"/>
        <v>-11.760912373409578</v>
      </c>
      <c r="N227" s="110">
        <f t="shared" si="41"/>
        <v>1.0213108154189032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748.21867771182781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35.180570904988599</v>
      </c>
      <c r="K228" s="27">
        <f t="shared" si="44"/>
        <v>6.666666666666667</v>
      </c>
      <c r="L228" s="37">
        <f t="shared" si="40"/>
        <v>5.8516721601822752E-2</v>
      </c>
      <c r="M228" s="110">
        <f t="shared" si="45"/>
        <v>-11.760912373409578</v>
      </c>
      <c r="N228" s="110">
        <f t="shared" si="41"/>
        <v>1.0135651561328685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751.19223589002513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35.215021810732324</v>
      </c>
      <c r="K229" s="27">
        <f t="shared" si="44"/>
        <v>6.666666666666667</v>
      </c>
      <c r="L229" s="37">
        <f t="shared" si="40"/>
        <v>2.406581585809775E-2</v>
      </c>
      <c r="M229" s="110">
        <f t="shared" si="45"/>
        <v>-11.760912373409578</v>
      </c>
      <c r="N229" s="110">
        <f t="shared" si="41"/>
        <v>1.0055567406124699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754.29129844466672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35.250781953887682</v>
      </c>
      <c r="K230" s="27">
        <f t="shared" si="44"/>
        <v>6.666666666666667</v>
      </c>
      <c r="L230" s="37">
        <f t="shared" si="40"/>
        <v>-1.1694327297259832E-2</v>
      </c>
      <c r="M230" s="110">
        <f t="shared" si="45"/>
        <v>-11.760912373409578</v>
      </c>
      <c r="N230" s="110">
        <f t="shared" si="41"/>
        <v>0.99731090374354503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757.51055372444739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35.287773757146589</v>
      </c>
      <c r="K231" s="27">
        <f t="shared" si="44"/>
        <v>6.666666666666667</v>
      </c>
      <c r="L231" s="37">
        <f t="shared" si="40"/>
        <v>-4.8686130556166773E-2</v>
      </c>
      <c r="M231" s="110">
        <f t="shared" si="45"/>
        <v>-11.760912373409578</v>
      </c>
      <c r="N231" s="110">
        <f t="shared" si="41"/>
        <v>0.98885220649138483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760.84479659646718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35.325921496618555</v>
      </c>
      <c r="K232" s="27">
        <f t="shared" si="44"/>
        <v>6.666666666666667</v>
      </c>
      <c r="L232" s="37">
        <f t="shared" si="40"/>
        <v>-8.6833870028133475E-2</v>
      </c>
      <c r="M232" s="110">
        <f t="shared" si="45"/>
        <v>-11.760912373409578</v>
      </c>
      <c r="N232" s="110">
        <f t="shared" si="41"/>
        <v>0.98020432174790217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764.28894791600226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35.365151589349672</v>
      </c>
      <c r="K233" s="27">
        <f t="shared" si="44"/>
        <v>6.666666666666667</v>
      </c>
      <c r="L233" s="37">
        <f t="shared" si="40"/>
        <v>-0.12606396275925036</v>
      </c>
      <c r="M233" s="110">
        <f t="shared" si="45"/>
        <v>-11.760912373409578</v>
      </c>
      <c r="N233" s="110">
        <f t="shared" si="41"/>
        <v>0.97138994502183773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767.83807024051168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35.405392822090164</v>
      </c>
      <c r="K234" s="27">
        <f t="shared" si="44"/>
        <v>6.666666666666667</v>
      </c>
      <c r="L234" s="37">
        <f t="shared" si="40"/>
        <v>-0.1663051954997421</v>
      </c>
      <c r="M234" s="110">
        <f t="shared" si="45"/>
        <v>-11.760912373409578</v>
      </c>
      <c r="N234" s="110">
        <f t="shared" si="41"/>
        <v>0.96243072791800299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771.48738010467537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35.446576526434981</v>
      </c>
      <c r="K235" s="27">
        <f t="shared" si="44"/>
        <v>6.666666666666667</v>
      </c>
      <c r="L235" s="37">
        <f t="shared" si="40"/>
        <v>-0.20748889984455943</v>
      </c>
      <c r="M235" s="110">
        <f t="shared" si="45"/>
        <v>-11.760912373409578</v>
      </c>
      <c r="N235" s="110">
        <f t="shared" si="41"/>
        <v>0.95334723214039052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775.23225719545803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35.488636705790384</v>
      </c>
      <c r="K236" s="27">
        <f t="shared" si="44"/>
        <v>6.666666666666667</v>
      </c>
      <c r="L236" s="37">
        <f t="shared" si="40"/>
        <v>-0.24954907919996216</v>
      </c>
      <c r="M236" s="110">
        <f t="shared" si="45"/>
        <v>-11.760912373409578</v>
      </c>
      <c r="N236" s="110">
        <f t="shared" si="41"/>
        <v>0.94415890165898608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779.06825077354529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35.531510119714241</v>
      </c>
      <c r="K237" s="27">
        <f t="shared" si="44"/>
        <v>6.666666666666667</v>
      </c>
      <c r="L237" s="37">
        <f t="shared" si="40"/>
        <v>-0.29242249312381929</v>
      </c>
      <c r="M237" s="110">
        <f t="shared" si="45"/>
        <v>-11.760912373409578</v>
      </c>
      <c r="N237" s="110">
        <f t="shared" si="41"/>
        <v>0.93488405067899993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782.99108368313694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35.575136331088366</v>
      </c>
      <c r="K238" s="27">
        <f t="shared" si="44"/>
        <v>6.666666666666667</v>
      </c>
      <c r="L238" s="37">
        <f t="shared" si="40"/>
        <v>-0.33604870449794433</v>
      </c>
      <c r="M238" s="110">
        <f t="shared" si="45"/>
        <v>-11.760912373409578</v>
      </c>
      <c r="N238" s="110">
        <f t="shared" si="41"/>
        <v>0.92553986512263808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786.99665427887066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35.619457721353768</v>
      </c>
      <c r="K239" s="27">
        <f t="shared" si="44"/>
        <v>6.666666666666667</v>
      </c>
      <c r="L239" s="37">
        <f t="shared" si="40"/>
        <v>-0.3803700947633466</v>
      </c>
      <c r="M239" s="110">
        <f t="shared" si="45"/>
        <v>-11.760912373409578</v>
      </c>
      <c r="N239" s="110">
        <f t="shared" si="41"/>
        <v>0.9161424154579465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791.08103657916445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35.664419478715047</v>
      </c>
      <c r="K240" s="27">
        <f t="shared" si="44"/>
        <v>6.666666666666667</v>
      </c>
      <c r="L240" s="37">
        <f t="shared" si="40"/>
        <v>-0.42533185212462499</v>
      </c>
      <c r="M240" s="110">
        <f t="shared" si="45"/>
        <v>-11.760912373409578</v>
      </c>
      <c r="N240" s="110">
        <f t="shared" si="41"/>
        <v>0.90670667886960443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795.24047893165039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35.709969563831997</v>
      </c>
      <c r="K241" s="27">
        <f t="shared" si="44"/>
        <v>6.666666666666667</v>
      </c>
      <c r="L241" s="37">
        <f t="shared" si="40"/>
        <v>-0.47088193724157534</v>
      </c>
      <c r="M241" s="110">
        <f t="shared" si="45"/>
        <v>-11.760912373409578</v>
      </c>
      <c r="N241" s="110">
        <f t="shared" si="41"/>
        <v>0.89724656894872334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799.47140145043227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35.756058657094442</v>
      </c>
      <c r="K242" s="27">
        <f t="shared" si="44"/>
        <v>6.666666666666667</v>
      </c>
      <c r="L242" s="37">
        <f t="shared" si="40"/>
        <v>-0.51697103050402049</v>
      </c>
      <c r="M242" s="110">
        <f t="shared" si="45"/>
        <v>-11.760912373409578</v>
      </c>
      <c r="N242" s="110">
        <f t="shared" si="41"/>
        <v>0.88777497127092442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803.77039245802621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35.802640091140631</v>
      </c>
      <c r="K243" s="27">
        <f t="shared" si="44"/>
        <v>6.666666666666667</v>
      </c>
      <c r="L243" s="37">
        <f t="shared" si="40"/>
        <v>-0.56355246455020946</v>
      </c>
      <c r="M243" s="110">
        <f t="shared" si="45"/>
        <v>-11.760912373409578</v>
      </c>
      <c r="N243" s="110">
        <f t="shared" si="41"/>
        <v>0.87830378342568849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808.13420413813151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35.849669771849328</v>
      </c>
      <c r="K244" s="27">
        <f t="shared" si="44"/>
        <v>6.666666666666667</v>
      </c>
      <c r="L244" s="37">
        <f t="shared" si="40"/>
        <v>-0.61058214525890619</v>
      </c>
      <c r="M244" s="110">
        <f t="shared" si="45"/>
        <v>-11.760912373409578</v>
      </c>
      <c r="N244" s="110">
        <f t="shared" si="41"/>
        <v>0.86884395824812954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812.55974757959609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35.897106090621236</v>
      </c>
      <c r="K245" s="27">
        <f t="shared" si="44"/>
        <v>6.666666666666667</v>
      </c>
      <c r="L245" s="37">
        <f t="shared" si="40"/>
        <v>-0.65801846403081399</v>
      </c>
      <c r="M245" s="110">
        <f t="shared" si="45"/>
        <v>-11.760912373409578</v>
      </c>
      <c r="N245" s="110">
        <f t="shared" si="41"/>
        <v>0.85940554918264234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817.04408736765026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35.944909830376673</v>
      </c>
      <c r="K246" s="27">
        <f t="shared" si="44"/>
        <v>6.666666666666667</v>
      </c>
      <c r="L246" s="37">
        <f t="shared" si="40"/>
        <v>-0.70582220378625138</v>
      </c>
      <c r="M246" s="110">
        <f t="shared" si="45"/>
        <v>-11.760912373409578</v>
      </c>
      <c r="N246" s="110">
        <f t="shared" si="41"/>
        <v>0.84999775687296197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821.58443585600287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35.993044067337543</v>
      </c>
      <c r="K247" s="27">
        <f t="shared" si="44"/>
        <v>6.666666666666667</v>
      </c>
      <c r="L247" s="37">
        <f t="shared" si="40"/>
        <v>-0.75395644074712109</v>
      </c>
      <c r="M247" s="110">
        <f t="shared" si="45"/>
        <v>-11.760912373409578</v>
      </c>
      <c r="N247" s="110">
        <f t="shared" si="41"/>
        <v>0.84062897622350241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826.17814723294089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36.041474070335887</v>
      </c>
      <c r="K248" s="27">
        <f t="shared" si="44"/>
        <v>6.666666666666667</v>
      </c>
      <c r="L248" s="37">
        <f t="shared" si="40"/>
        <v>-0.80238644374546553</v>
      </c>
      <c r="M248" s="110">
        <f t="shared" si="45"/>
        <v>-11.760912373409578</v>
      </c>
      <c r="N248" s="110">
        <f t="shared" si="41"/>
        <v>0.83130684331155813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830.82271147619144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36.090167199099703</v>
      </c>
      <c r="K249" s="27">
        <f t="shared" si="44"/>
        <v>6.666666666666667</v>
      </c>
      <c r="L249" s="37">
        <f t="shared" si="40"/>
        <v>-0.85107957250928123</v>
      </c>
      <c r="M249" s="110">
        <f t="shared" si="45"/>
        <v>-11.760912373409578</v>
      </c>
      <c r="N249" s="110">
        <f t="shared" si="41"/>
        <v>0.82203828164904824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835.51574827499246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36.139092802708419</v>
      </c>
      <c r="K250" s="27">
        <f t="shared" si="44"/>
        <v>6.666666666666667</v>
      </c>
      <c r="L250" s="37">
        <f t="shared" si="40"/>
        <v>-0.9000051761179968</v>
      </c>
      <c r="M250" s="110">
        <f t="shared" si="45"/>
        <v>-11.760912373409578</v>
      </c>
      <c r="N250" s="110">
        <f t="shared" si="41"/>
        <v>0.81282954739651614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840.25500098348448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36.188222119184204</v>
      </c>
      <c r="K251" s="27">
        <f t="shared" si="44"/>
        <v>6.666666666666667</v>
      </c>
      <c r="L251" s="37">
        <f t="shared" si="40"/>
        <v>-0.94913449259378169</v>
      </c>
      <c r="M251" s="110">
        <f t="shared" si="45"/>
        <v>-11.760912373409578</v>
      </c>
      <c r="N251" s="110">
        <f t="shared" si="41"/>
        <v>0.80368627322194763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845.03833065706795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36.237528176989123</v>
      </c>
      <c r="K252" s="27">
        <f t="shared" si="44"/>
        <v>6.666666666666667</v>
      </c>
      <c r="L252" s="37">
        <f t="shared" si="40"/>
        <v>-0.99844055039870128</v>
      </c>
      <c r="M252" s="110">
        <f t="shared" si="45"/>
        <v>-11.760912373409578</v>
      </c>
      <c r="N252" s="110">
        <f t="shared" si="41"/>
        <v>0.7946135105737131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849.86371021261402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36.286985699029607</v>
      </c>
      <c r="K253" s="27">
        <f t="shared" si="44"/>
        <v>6.666666666666667</v>
      </c>
      <c r="L253" s="37">
        <f t="shared" si="40"/>
        <v>-1.0478980724391853</v>
      </c>
      <c r="M253" s="110">
        <f t="shared" si="45"/>
        <v>-11.760912373409578</v>
      </c>
      <c r="N253" s="110">
        <f t="shared" si="41"/>
        <v>0.78561577020180162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854.72921874422104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36.336571009625899</v>
      </c>
      <c r="K254" s="27">
        <f t="shared" si="44"/>
        <v>6.666666666666667</v>
      </c>
      <c r="L254" s="37">
        <f t="shared" si="40"/>
        <v>-1.0974833830354775</v>
      </c>
      <c r="M254" s="110">
        <f t="shared" si="45"/>
        <v>-11.760912373409578</v>
      </c>
      <c r="N254" s="110">
        <f t="shared" si="41"/>
        <v>0.77669706081580481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859.63303601841199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36.386261944782945</v>
      </c>
      <c r="K255" s="27">
        <f t="shared" si="44"/>
        <v>6.666666666666667</v>
      </c>
      <c r="L255" s="37">
        <f t="shared" ref="L255:L268" si="46">F255-J255+M255</f>
        <v>-1.1471743181925227</v>
      </c>
      <c r="M255" s="110">
        <f t="shared" si="45"/>
        <v>-11.760912373409578</v>
      </c>
      <c r="N255" s="110">
        <f t="shared" ref="N255:N268" si="47">10^(L255/10)</f>
        <v>0.76786092581297349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864.57343716610171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36.436037765997554</v>
      </c>
      <c r="K256" s="27">
        <f t="shared" si="44"/>
        <v>6.666666666666667</v>
      </c>
      <c r="L256" s="37">
        <f t="shared" si="46"/>
        <v>-1.1969501394071322</v>
      </c>
      <c r="M256" s="110">
        <f t="shared" si="45"/>
        <v>-11.760912373409578</v>
      </c>
      <c r="N256" s="110">
        <f t="shared" si="47"/>
        <v>0.75911047804637488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869.54878758319865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36.485879077752365</v>
      </c>
      <c r="K257" s="27">
        <f t="shared" si="44"/>
        <v>6.666666666666667</v>
      </c>
      <c r="L257" s="37">
        <f t="shared" si="46"/>
        <v>-1.2467914511619433</v>
      </c>
      <c r="M257" s="110">
        <f t="shared" si="45"/>
        <v>-11.760912373409578</v>
      </c>
      <c r="N257" s="110">
        <f t="shared" si="47"/>
        <v>0.75044843263279648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874.55753804717119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36.535767748777836</v>
      </c>
      <c r="K258" s="27">
        <f t="shared" si="44"/>
        <v>6.666666666666667</v>
      </c>
      <c r="L258" s="37">
        <f t="shared" si="46"/>
        <v>-1.2966801221874142</v>
      </c>
      <c r="M258" s="110">
        <f t="shared" si="45"/>
        <v>-11.760912373409578</v>
      </c>
      <c r="N258" s="110">
        <f t="shared" si="47"/>
        <v>0.741877137823584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879.59822005321291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36.585686837107261</v>
      </c>
      <c r="K259" s="27">
        <f t="shared" si="44"/>
        <v>6.666666666666667</v>
      </c>
      <c r="L259" s="37">
        <f t="shared" si="46"/>
        <v>-1.346599210516839</v>
      </c>
      <c r="M259" s="110">
        <f t="shared" si="45"/>
        <v>-11.760912373409578</v>
      </c>
      <c r="N259" s="110">
        <f t="shared" si="47"/>
        <v>0.73339860397996504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884.66944137063308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36.635620518904517</v>
      </c>
      <c r="K260" s="27">
        <f t="shared" si="44"/>
        <v>6.666666666666667</v>
      </c>
      <c r="L260" s="37">
        <f t="shared" si="46"/>
        <v>-1.3965328923140952</v>
      </c>
      <c r="M260" s="110">
        <f t="shared" si="45"/>
        <v>-11.760912373409578</v>
      </c>
      <c r="N260" s="110">
        <f t="shared" si="47"/>
        <v>0.72501453070844668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889.76988181769775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36.685554021008457</v>
      </c>
      <c r="K261" s="27">
        <f t="shared" si="44"/>
        <v>6.666666666666667</v>
      </c>
      <c r="L261" s="37">
        <f t="shared" si="46"/>
        <v>-1.4464663944180352</v>
      </c>
      <c r="M261" s="110">
        <f t="shared" si="45"/>
        <v>-11.760912373409578</v>
      </c>
      <c r="N261" s="110">
        <f t="shared" si="47"/>
        <v>0.71672633222224724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894.89828925125505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36.735473557109977</v>
      </c>
      <c r="K262" s="27">
        <f t="shared" si="44"/>
        <v>6.666666666666667</v>
      </c>
      <c r="L262" s="37">
        <f t="shared" si="46"/>
        <v>-1.4963859305195548</v>
      </c>
      <c r="M262" s="110">
        <f t="shared" si="45"/>
        <v>-11.760912373409578</v>
      </c>
      <c r="N262" s="110">
        <f t="shared" si="47"/>
        <v>0.70853516100210578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900.05347576600843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36.785366267456659</v>
      </c>
      <c r="K263" s="27">
        <f t="shared" si="44"/>
        <v>6.666666666666667</v>
      </c>
      <c r="L263" s="37">
        <f t="shared" si="46"/>
        <v>-1.5462786408662375</v>
      </c>
      <c r="M263" s="110">
        <f t="shared" si="45"/>
        <v>-11.760912373409578</v>
      </c>
      <c r="N263" s="110">
        <f t="shared" si="47"/>
        <v>0.70044192983468134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905.23431409719569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36.835220161964301</v>
      </c>
      <c r="K264" s="27">
        <f t="shared" si="44"/>
        <v>6.666666666666667</v>
      </c>
      <c r="L264" s="37">
        <f t="shared" si="46"/>
        <v>-1.5961325353738793</v>
      </c>
      <c r="M264" s="110">
        <f t="shared" si="45"/>
        <v>-11.760912373409578</v>
      </c>
      <c r="N264" s="110">
        <f t="shared" si="47"/>
        <v>0.69244733230962074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910.4397342196196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36.885024066603393</v>
      </c>
      <c r="K265" s="27">
        <f t="shared" si="44"/>
        <v>6.666666666666667</v>
      </c>
      <c r="L265" s="37">
        <f t="shared" si="46"/>
        <v>-1.6459364400129708</v>
      </c>
      <c r="M265" s="110">
        <f t="shared" si="45"/>
        <v>-11.760912373409578</v>
      </c>
      <c r="N265" s="110">
        <f t="shared" si="47"/>
        <v>0.68455186185765171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915.66872013540842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36.934767572921743</v>
      </c>
      <c r="K266" s="27">
        <f t="shared" si="44"/>
        <v>6.666666666666667</v>
      </c>
      <c r="L266" s="37">
        <f t="shared" si="46"/>
        <v>-1.695679946331321</v>
      </c>
      <c r="M266" s="110">
        <f t="shared" si="45"/>
        <v>-11.760912373409578</v>
      </c>
      <c r="N266" s="110">
        <f t="shared" si="47"/>
        <v>0.67675582941194357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920.92030684252381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36.984440990559783</v>
      </c>
      <c r="K267" s="27">
        <f t="shared" si="44"/>
        <v>6.666666666666667</v>
      </c>
      <c r="L267" s="37">
        <f t="shared" si="46"/>
        <v>-1.745353363969361</v>
      </c>
      <c r="M267" s="110">
        <f t="shared" si="45"/>
        <v>-11.760912373409578</v>
      </c>
      <c r="N267" s="110">
        <f t="shared" si="47"/>
        <v>0.66905937977399021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926.19357747582831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37.034035302613795</v>
      </c>
      <c r="K268" s="40">
        <f t="shared" si="44"/>
        <v>6.666666666666667</v>
      </c>
      <c r="L268" s="41">
        <f t="shared" si="46"/>
        <v>-1.7949476760233729</v>
      </c>
      <c r="M268" s="110">
        <f t="shared" si="45"/>
        <v>-11.760912373409578</v>
      </c>
      <c r="N268" s="110">
        <f t="shared" si="47"/>
        <v>0.66146250676336105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22.715265332033674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6D8F2-71B0-44B2-9E9E-D4A7D85F51F0}">
  <sheetPr codeName="Sheet27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169</v>
      </c>
      <c r="B2" s="29" t="s">
        <v>119</v>
      </c>
      <c r="C2" s="29">
        <f>NSAs!B27</f>
        <v>253711.15</v>
      </c>
      <c r="D2" s="30">
        <f>NSAs!C27</f>
        <v>4258114.3099999996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25 (dBA)</v>
      </c>
      <c r="V5" s="143" t="str">
        <f>INDEX(A7:A45,MATCH(W5,H7:H45,0))</f>
        <v>A-3</v>
      </c>
      <c r="W5" s="144">
        <f>MAX(H7:H45)</f>
        <v>34.909326952366818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A-7</v>
      </c>
      <c r="W6" s="146">
        <f>LARGE(H7:H45,2)</f>
        <v>34.432202434568026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1508.9026100447645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41.27322419531184</v>
      </c>
      <c r="H7" s="36">
        <f>C7-G7</f>
        <v>27.737075761327972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593.89213806691748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956.83748865764778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37.316763650574863</v>
      </c>
      <c r="H8" s="37">
        <f t="shared" ref="H8:H44" si="2">C8-G8</f>
        <v>31.693536306064949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1476.9086381605289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660.76746386354614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34.100973004272994</v>
      </c>
      <c r="H9" s="37">
        <f t="shared" si="2"/>
        <v>34.909326952366818</v>
      </c>
      <c r="O9" s="147" t="s">
        <v>7</v>
      </c>
      <c r="P9" s="10" t="s">
        <v>7</v>
      </c>
      <c r="Q9" s="7">
        <v>253286.17</v>
      </c>
      <c r="R9" s="8">
        <v>4258620.28</v>
      </c>
      <c r="U9">
        <f t="shared" si="0"/>
        <v>3096.9393140257603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1796.6326529650123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42.789185770349683</v>
      </c>
      <c r="H10" s="37">
        <f t="shared" si="2"/>
        <v>26.22111418629013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418.9010207565085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2174.3971401977165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44.44677736395338</v>
      </c>
      <c r="H11" s="37">
        <f t="shared" si="2"/>
        <v>24.563522592686432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285.99092951494828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2613.0961135404295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46.043107680291456</v>
      </c>
      <c r="H12" s="37">
        <f t="shared" si="2"/>
        <v>22.967192276348356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198.02463781150286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698.07948637659206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34.578097522071786</v>
      </c>
      <c r="H13" s="37">
        <f t="shared" si="2"/>
        <v>34.432202434568026</v>
      </c>
      <c r="O13" s="147" t="s">
        <v>11</v>
      </c>
      <c r="P13" s="10" t="s">
        <v>11</v>
      </c>
      <c r="Q13" s="7">
        <v>254374.57</v>
      </c>
      <c r="R13" s="8">
        <v>4257897.08</v>
      </c>
      <c r="U13">
        <f t="shared" si="0"/>
        <v>2774.726893218176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1174.8305687629347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39.099504764375538</v>
      </c>
      <c r="H14" s="37">
        <f t="shared" si="2"/>
        <v>29.910795192264274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979.66934623477096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1844.9013194476263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43.019462829245718</v>
      </c>
      <c r="H15" s="37">
        <f t="shared" si="2"/>
        <v>25.990837127394094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397.26811778617218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2201.8177102112209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44.555627212547151</v>
      </c>
      <c r="H16" s="37">
        <f t="shared" si="2"/>
        <v>24.454672744092662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278.91204785501566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2579.4783869030075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45.930637866608834</v>
      </c>
      <c r="H17" s="37">
        <f t="shared" si="2"/>
        <v>23.079662090030979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203.21988862059047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2873.2375963884242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46.867430811059883</v>
      </c>
      <c r="H18" s="37">
        <f t="shared" si="2"/>
        <v>22.14286914557993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163.78982336547492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3257.536462604804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47.957785712063512</v>
      </c>
      <c r="H19" s="37">
        <f t="shared" si="2"/>
        <v>21.052514244576301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127.42405587784306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3553.5424666802305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48.713230197086794</v>
      </c>
      <c r="H20" s="37">
        <f t="shared" si="2"/>
        <v>20.297069759553018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107.07965812928693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3891.472515809377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49.502279350330376</v>
      </c>
      <c r="H21" s="37">
        <f t="shared" si="2"/>
        <v>19.508020606309437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89.289843265985482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1158.2248861510113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38.97585784295984</v>
      </c>
      <c r="H22" s="37">
        <f t="shared" si="2"/>
        <v>30.034442113679972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1007.9621201764905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1559.3213956395339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41.558712758775442</v>
      </c>
      <c r="H23" s="37">
        <f t="shared" si="2"/>
        <v>27.45158719786437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556.10745840168352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1892.614425734921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43.241242920250585</v>
      </c>
      <c r="H24" s="37">
        <f t="shared" si="2"/>
        <v>25.769057036389228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377.49021931357345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2284.2297766424517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44.874795771761789</v>
      </c>
      <c r="H25" s="37">
        <f t="shared" si="2"/>
        <v>24.135504184878023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259.14952579839292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2607.1791574035865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46.023417511731566</v>
      </c>
      <c r="H26" s="37">
        <f t="shared" si="2"/>
        <v>22.986882444908247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198.92448596685239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2932.8943797040934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47.045928466309803</v>
      </c>
      <c r="H27" s="37">
        <f t="shared" si="2"/>
        <v>21.964371490330009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157.19442846960945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3251.2430120954323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47.940988635494776</v>
      </c>
      <c r="H28" s="37">
        <f t="shared" si="2"/>
        <v>21.069311321145037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127.9178443418206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3574.110014478998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48.763358327386996</v>
      </c>
      <c r="H29" s="37">
        <f t="shared" si="2"/>
        <v>20.246941629252817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105.85080444643174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3937.5193793173385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49.604454085463601</v>
      </c>
      <c r="H30" s="37">
        <f t="shared" si="2"/>
        <v>19.405845871176211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87.213674998004009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1866.8092035340489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43.121998666570043</v>
      </c>
      <c r="H31" s="37">
        <f t="shared" si="2"/>
        <v>25.888301290069769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387.9985736067751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2234.9709153587833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44.685437516863573</v>
      </c>
      <c r="H32" s="37">
        <f t="shared" si="2"/>
        <v>24.32486243977624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270.6987460327162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2691.8666024339773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46.301070685613254</v>
      </c>
      <c r="H33" s="37">
        <f t="shared" si="2"/>
        <v>22.709229271026558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186.60484995969296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3610.4254774747305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48.851167703658859</v>
      </c>
      <c r="H34" s="37">
        <f t="shared" si="2"/>
        <v>20.159132252980953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103.73211319842189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3858.5263470137002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49.428429401418029</v>
      </c>
      <c r="H35" s="37">
        <f t="shared" si="2"/>
        <v>19.581870555221784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90.821162291778293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4937.8043864251222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51.57067762289892</v>
      </c>
      <c r="H36" s="37">
        <f t="shared" si="2"/>
        <v>17.439622333740893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55.45774843205119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2719.3357822266466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46.389256747295249</v>
      </c>
      <c r="H37" s="37">
        <f t="shared" si="2"/>
        <v>22.621043209344563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182.85393928707973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3947.3757678358616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49.626169414810626</v>
      </c>
      <c r="H38" s="37">
        <f t="shared" si="2"/>
        <v>19.384130541829187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86.778682885409609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4182.98171892969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50.129719331367291</v>
      </c>
      <c r="H39" s="37">
        <f t="shared" si="2"/>
        <v>18.880580625272522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77.278389468986092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1304.0462394028748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40.005859821192288</v>
      </c>
      <c r="H40" s="37">
        <f t="shared" si="2"/>
        <v>25.994140178807712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397.57037724345844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952.62785766502475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37.278465548409613</v>
      </c>
      <c r="H41" s="37">
        <f t="shared" si="2"/>
        <v>28.721534451590387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744.99514949596528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2020.962101697563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43.811163388782617</v>
      </c>
      <c r="H42" s="37">
        <f t="shared" si="2"/>
        <v>22.188836611217383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165.53264749390397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1514.9461893083183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41.30794414057501</v>
      </c>
      <c r="H43" s="37">
        <f t="shared" si="2"/>
        <v>24.69205585942499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294.58157914964397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4319.9393188561407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50.409552928562022</v>
      </c>
      <c r="H44" s="37">
        <f t="shared" si="2"/>
        <v>3.5904470714379784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2.2858340996047071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21.333855302786759</v>
      </c>
      <c r="O45" s="108"/>
      <c r="P45" s="108"/>
      <c r="Q45" s="109"/>
      <c r="R45" s="109"/>
      <c r="U45">
        <f t="shared" ref="U45" si="4">10^(H45/10)</f>
        <v>135.95197788981415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42.368643374982895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42.368643374982895</v>
      </c>
      <c r="D51" s="77">
        <f>10*LOG10(SUM(U7:U44))</f>
        <v>42.334285820069375</v>
      </c>
      <c r="E51" s="77">
        <f>P85</f>
        <v>42.355791123173802</v>
      </c>
      <c r="F51" s="78">
        <f>S85</f>
        <v>48.748991288379258</v>
      </c>
    </row>
    <row r="52" spans="1:19" ht="14.45" customHeight="1" thickBot="1" x14ac:dyDescent="0.3">
      <c r="B52" s="72" t="s">
        <v>141</v>
      </c>
      <c r="C52" s="79">
        <f>10*LOG10(10^(C50/10)+10^(C51/10))</f>
        <v>44.354141359077161</v>
      </c>
      <c r="D52" s="79">
        <f>10*LOG10(10^(D50/10)+10^(D51/10))</f>
        <v>42.928964744485171</v>
      </c>
      <c r="E52" s="79">
        <f>J85</f>
        <v>43.872823804344314</v>
      </c>
      <c r="F52" s="80">
        <f>M85</f>
        <v>49.573274657916343</v>
      </c>
    </row>
    <row r="53" spans="1:19" ht="16.149999999999999" customHeight="1" thickBot="1" x14ac:dyDescent="0.3">
      <c r="B53" s="74" t="s">
        <v>145</v>
      </c>
      <c r="C53" s="81">
        <f>C52-C50</f>
        <v>4.3541413590771612</v>
      </c>
      <c r="D53" s="81">
        <f>D52-D50</f>
        <v>8.928964744485171</v>
      </c>
      <c r="E53" s="81">
        <f>E52-E50</f>
        <v>5.3043527343729409</v>
      </c>
      <c r="F53" s="82">
        <f>F52-F50</f>
        <v>7.6227027281035191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25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42.928964744485171</v>
      </c>
      <c r="J61" s="62">
        <f>10^(I61/10)</f>
        <v>19628.923138757418</v>
      </c>
      <c r="K61" s="63"/>
      <c r="L61" s="152">
        <f>I61+10</f>
        <v>52.928964744485171</v>
      </c>
      <c r="M61" s="62">
        <f>10^(L61/10)</f>
        <v>196289.2313875744</v>
      </c>
      <c r="N61" s="62"/>
      <c r="O61" s="62">
        <f>D51</f>
        <v>42.334285820069375</v>
      </c>
      <c r="P61" s="62">
        <f>10^(O61/10)</f>
        <v>17117.036707247851</v>
      </c>
      <c r="Q61" s="62"/>
      <c r="R61" s="62">
        <f>O61+10</f>
        <v>52.334285820069375</v>
      </c>
      <c r="S61" s="63">
        <f>10^(R61/10)</f>
        <v>171170.36707247869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42.928964744485171</v>
      </c>
      <c r="J62" s="26">
        <f t="shared" ref="J62:J84" si="9">10^(I62/10)</f>
        <v>19628.923138757418</v>
      </c>
      <c r="K62" s="64"/>
      <c r="L62" s="155">
        <f t="shared" ref="L62:L67" si="10">I62+10</f>
        <v>52.928964744485171</v>
      </c>
      <c r="M62" s="26">
        <f t="shared" ref="M62:M84" si="11">10^(L62/10)</f>
        <v>196289.2313875744</v>
      </c>
      <c r="N62" s="26"/>
      <c r="O62" s="26">
        <f>O61</f>
        <v>42.334285820069375</v>
      </c>
      <c r="P62" s="26">
        <f t="shared" ref="P62:P84" si="12">10^(O62/10)</f>
        <v>17117.036707247851</v>
      </c>
      <c r="Q62" s="26"/>
      <c r="R62" s="26">
        <f t="shared" ref="R62:R67" si="13">O62+10</f>
        <v>52.334285820069375</v>
      </c>
      <c r="S62" s="64">
        <f t="shared" ref="S62:S84" si="14">10^(R62/10)</f>
        <v>171170.36707247869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42.928964744485171</v>
      </c>
      <c r="J63" s="26">
        <f t="shared" si="9"/>
        <v>19628.923138757418</v>
      </c>
      <c r="K63" s="64"/>
      <c r="L63" s="155">
        <f t="shared" si="10"/>
        <v>52.928964744485171</v>
      </c>
      <c r="M63" s="26">
        <f t="shared" si="11"/>
        <v>196289.2313875744</v>
      </c>
      <c r="N63" s="26"/>
      <c r="O63" s="26">
        <f t="shared" ref="O63:O84" si="16">O62</f>
        <v>42.334285820069375</v>
      </c>
      <c r="P63" s="26">
        <f t="shared" si="12"/>
        <v>17117.036707247851</v>
      </c>
      <c r="Q63" s="26"/>
      <c r="R63" s="26">
        <f t="shared" si="13"/>
        <v>52.334285820069375</v>
      </c>
      <c r="S63" s="64">
        <f t="shared" si="14"/>
        <v>171170.36707247869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42.928964744485171</v>
      </c>
      <c r="J64" s="26">
        <f t="shared" si="9"/>
        <v>19628.923138757418</v>
      </c>
      <c r="K64" s="64"/>
      <c r="L64" s="155">
        <f t="shared" si="10"/>
        <v>52.928964744485171</v>
      </c>
      <c r="M64" s="26">
        <f t="shared" si="11"/>
        <v>196289.2313875744</v>
      </c>
      <c r="N64" s="26"/>
      <c r="O64" s="26">
        <f t="shared" si="16"/>
        <v>42.334285820069375</v>
      </c>
      <c r="P64" s="26">
        <f t="shared" si="12"/>
        <v>17117.036707247851</v>
      </c>
      <c r="Q64" s="26"/>
      <c r="R64" s="26">
        <f t="shared" si="13"/>
        <v>52.334285820069375</v>
      </c>
      <c r="S64" s="64">
        <f t="shared" si="14"/>
        <v>171170.36707247869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42.928964744485171</v>
      </c>
      <c r="J65" s="26">
        <f t="shared" si="9"/>
        <v>19628.923138757418</v>
      </c>
      <c r="K65" s="64"/>
      <c r="L65" s="155">
        <f t="shared" si="10"/>
        <v>52.928964744485171</v>
      </c>
      <c r="M65" s="26">
        <f t="shared" si="11"/>
        <v>196289.2313875744</v>
      </c>
      <c r="N65" s="26"/>
      <c r="O65" s="26">
        <f t="shared" si="16"/>
        <v>42.334285820069375</v>
      </c>
      <c r="P65" s="26">
        <f t="shared" si="12"/>
        <v>17117.036707247851</v>
      </c>
      <c r="Q65" s="26"/>
      <c r="R65" s="26">
        <f t="shared" si="13"/>
        <v>52.334285820069375</v>
      </c>
      <c r="S65" s="64">
        <f t="shared" si="14"/>
        <v>171170.36707247869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42.928964744485171</v>
      </c>
      <c r="J66" s="26">
        <f t="shared" si="9"/>
        <v>19628.923138757418</v>
      </c>
      <c r="K66" s="64"/>
      <c r="L66" s="155">
        <f t="shared" si="10"/>
        <v>52.928964744485171</v>
      </c>
      <c r="M66" s="26">
        <f t="shared" si="11"/>
        <v>196289.2313875744</v>
      </c>
      <c r="N66" s="26"/>
      <c r="O66" s="26">
        <f t="shared" si="16"/>
        <v>42.334285820069375</v>
      </c>
      <c r="P66" s="26">
        <f t="shared" si="12"/>
        <v>17117.036707247851</v>
      </c>
      <c r="Q66" s="26"/>
      <c r="R66" s="26">
        <f t="shared" si="13"/>
        <v>52.334285820069375</v>
      </c>
      <c r="S66" s="64">
        <f t="shared" si="14"/>
        <v>171170.36707247869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42.928964744485171</v>
      </c>
      <c r="J67" s="26">
        <f t="shared" si="9"/>
        <v>19628.923138757418</v>
      </c>
      <c r="K67" s="64"/>
      <c r="L67" s="155">
        <f t="shared" si="10"/>
        <v>52.928964744485171</v>
      </c>
      <c r="M67" s="26">
        <f t="shared" si="11"/>
        <v>196289.2313875744</v>
      </c>
      <c r="N67" s="26"/>
      <c r="O67" s="26">
        <f t="shared" si="16"/>
        <v>42.334285820069375</v>
      </c>
      <c r="P67" s="26">
        <f t="shared" si="12"/>
        <v>17117.036707247851</v>
      </c>
      <c r="Q67" s="26"/>
      <c r="R67" s="26">
        <f t="shared" si="13"/>
        <v>52.334285820069375</v>
      </c>
      <c r="S67" s="64">
        <f t="shared" si="14"/>
        <v>171170.36707247869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44.354141359077161</v>
      </c>
      <c r="J68" s="26">
        <f t="shared" si="9"/>
        <v>27252.988685137661</v>
      </c>
      <c r="K68" s="64"/>
      <c r="L68" s="155">
        <f>I68</f>
        <v>44.354141359077161</v>
      </c>
      <c r="M68" s="26">
        <f t="shared" si="11"/>
        <v>27252.988685137661</v>
      </c>
      <c r="N68" s="26"/>
      <c r="O68" s="26">
        <f>H46</f>
        <v>42.368643374982895</v>
      </c>
      <c r="P68" s="26">
        <f t="shared" si="12"/>
        <v>17252.988685137643</v>
      </c>
      <c r="Q68" s="26"/>
      <c r="R68" s="26">
        <f>O68</f>
        <v>42.368643374982895</v>
      </c>
      <c r="S68" s="64">
        <f t="shared" si="14"/>
        <v>17252.988685137643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44.354141359077161</v>
      </c>
      <c r="J69" s="26">
        <f t="shared" si="9"/>
        <v>27252.988685137661</v>
      </c>
      <c r="K69" s="64"/>
      <c r="L69" s="155">
        <f t="shared" ref="L69:L82" si="19">I69</f>
        <v>44.354141359077161</v>
      </c>
      <c r="M69" s="26">
        <f t="shared" si="11"/>
        <v>27252.988685137661</v>
      </c>
      <c r="N69" s="26"/>
      <c r="O69" s="26">
        <f t="shared" si="16"/>
        <v>42.368643374982895</v>
      </c>
      <c r="P69" s="26">
        <f t="shared" si="12"/>
        <v>17252.988685137643</v>
      </c>
      <c r="Q69" s="26"/>
      <c r="R69" s="26">
        <f t="shared" ref="R69:R82" si="20">O69</f>
        <v>42.368643374982895</v>
      </c>
      <c r="S69" s="64">
        <f t="shared" si="14"/>
        <v>17252.988685137643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44.354141359077161</v>
      </c>
      <c r="J70" s="26">
        <f t="shared" si="9"/>
        <v>27252.988685137661</v>
      </c>
      <c r="K70" s="64"/>
      <c r="L70" s="155">
        <f t="shared" si="19"/>
        <v>44.354141359077161</v>
      </c>
      <c r="M70" s="26">
        <f t="shared" si="11"/>
        <v>27252.988685137661</v>
      </c>
      <c r="N70" s="26"/>
      <c r="O70" s="26">
        <f t="shared" si="16"/>
        <v>42.368643374982895</v>
      </c>
      <c r="P70" s="26">
        <f t="shared" si="12"/>
        <v>17252.988685137643</v>
      </c>
      <c r="Q70" s="26"/>
      <c r="R70" s="26">
        <f t="shared" si="20"/>
        <v>42.368643374982895</v>
      </c>
      <c r="S70" s="64">
        <f t="shared" si="14"/>
        <v>17252.988685137643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44.354141359077161</v>
      </c>
      <c r="J71" s="26">
        <f t="shared" si="9"/>
        <v>27252.988685137661</v>
      </c>
      <c r="K71" s="64"/>
      <c r="L71" s="155">
        <f t="shared" si="19"/>
        <v>44.354141359077161</v>
      </c>
      <c r="M71" s="26">
        <f t="shared" si="11"/>
        <v>27252.988685137661</v>
      </c>
      <c r="N71" s="26"/>
      <c r="O71" s="26">
        <f t="shared" si="16"/>
        <v>42.368643374982895</v>
      </c>
      <c r="P71" s="26">
        <f t="shared" si="12"/>
        <v>17252.988685137643</v>
      </c>
      <c r="Q71" s="26"/>
      <c r="R71" s="26">
        <f t="shared" si="20"/>
        <v>42.368643374982895</v>
      </c>
      <c r="S71" s="64">
        <f t="shared" si="14"/>
        <v>17252.988685137643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44.354141359077161</v>
      </c>
      <c r="J72" s="26">
        <f t="shared" si="9"/>
        <v>27252.988685137661</v>
      </c>
      <c r="K72" s="64"/>
      <c r="L72" s="155">
        <f t="shared" si="19"/>
        <v>44.354141359077161</v>
      </c>
      <c r="M72" s="26">
        <f t="shared" si="11"/>
        <v>27252.988685137661</v>
      </c>
      <c r="N72" s="26"/>
      <c r="O72" s="26">
        <f t="shared" si="16"/>
        <v>42.368643374982895</v>
      </c>
      <c r="P72" s="26">
        <f t="shared" si="12"/>
        <v>17252.988685137643</v>
      </c>
      <c r="Q72" s="26"/>
      <c r="R72" s="26">
        <f t="shared" si="20"/>
        <v>42.368643374982895</v>
      </c>
      <c r="S72" s="64">
        <f t="shared" si="14"/>
        <v>17252.988685137643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44.354141359077161</v>
      </c>
      <c r="J73" s="26">
        <f t="shared" si="9"/>
        <v>27252.988685137661</v>
      </c>
      <c r="K73" s="64"/>
      <c r="L73" s="155">
        <f t="shared" si="19"/>
        <v>44.354141359077161</v>
      </c>
      <c r="M73" s="26">
        <f t="shared" si="11"/>
        <v>27252.988685137661</v>
      </c>
      <c r="N73" s="26"/>
      <c r="O73" s="26">
        <f t="shared" si="16"/>
        <v>42.368643374982895</v>
      </c>
      <c r="P73" s="26">
        <f t="shared" si="12"/>
        <v>17252.988685137643</v>
      </c>
      <c r="Q73" s="26"/>
      <c r="R73" s="26">
        <f t="shared" si="20"/>
        <v>42.368643374982895</v>
      </c>
      <c r="S73" s="64">
        <f t="shared" si="14"/>
        <v>17252.988685137643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44.354141359077161</v>
      </c>
      <c r="J74" s="26">
        <f t="shared" si="9"/>
        <v>27252.988685137661</v>
      </c>
      <c r="K74" s="64"/>
      <c r="L74" s="155">
        <f t="shared" si="19"/>
        <v>44.354141359077161</v>
      </c>
      <c r="M74" s="26">
        <f t="shared" si="11"/>
        <v>27252.988685137661</v>
      </c>
      <c r="N74" s="26"/>
      <c r="O74" s="26">
        <f t="shared" si="16"/>
        <v>42.368643374982895</v>
      </c>
      <c r="P74" s="26">
        <f t="shared" si="12"/>
        <v>17252.988685137643</v>
      </c>
      <c r="Q74" s="26"/>
      <c r="R74" s="26">
        <f t="shared" si="20"/>
        <v>42.368643374982895</v>
      </c>
      <c r="S74" s="64">
        <f t="shared" si="14"/>
        <v>17252.988685137643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44.354141359077161</v>
      </c>
      <c r="J75" s="26">
        <f t="shared" si="9"/>
        <v>27252.988685137661</v>
      </c>
      <c r="K75" s="64"/>
      <c r="L75" s="155">
        <f t="shared" si="19"/>
        <v>44.354141359077161</v>
      </c>
      <c r="M75" s="26">
        <f t="shared" si="11"/>
        <v>27252.988685137661</v>
      </c>
      <c r="N75" s="26"/>
      <c r="O75" s="26">
        <f t="shared" si="16"/>
        <v>42.368643374982895</v>
      </c>
      <c r="P75" s="26">
        <f t="shared" si="12"/>
        <v>17252.988685137643</v>
      </c>
      <c r="Q75" s="26"/>
      <c r="R75" s="26">
        <f t="shared" si="20"/>
        <v>42.368643374982895</v>
      </c>
      <c r="S75" s="64">
        <f t="shared" si="14"/>
        <v>17252.988685137643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44.354141359077161</v>
      </c>
      <c r="J76" s="26">
        <f t="shared" si="9"/>
        <v>27252.988685137661</v>
      </c>
      <c r="K76" s="64"/>
      <c r="L76" s="155">
        <f t="shared" si="19"/>
        <v>44.354141359077161</v>
      </c>
      <c r="M76" s="26">
        <f t="shared" si="11"/>
        <v>27252.988685137661</v>
      </c>
      <c r="N76" s="26"/>
      <c r="O76" s="26">
        <f t="shared" si="16"/>
        <v>42.368643374982895</v>
      </c>
      <c r="P76" s="26">
        <f t="shared" si="12"/>
        <v>17252.988685137643</v>
      </c>
      <c r="Q76" s="26"/>
      <c r="R76" s="26">
        <f t="shared" si="20"/>
        <v>42.368643374982895</v>
      </c>
      <c r="S76" s="64">
        <f t="shared" si="14"/>
        <v>17252.988685137643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44.354141359077161</v>
      </c>
      <c r="J77" s="26">
        <f t="shared" si="9"/>
        <v>27252.988685137661</v>
      </c>
      <c r="K77" s="64"/>
      <c r="L77" s="155">
        <f t="shared" si="19"/>
        <v>44.354141359077161</v>
      </c>
      <c r="M77" s="26">
        <f t="shared" si="11"/>
        <v>27252.988685137661</v>
      </c>
      <c r="N77" s="26"/>
      <c r="O77" s="26">
        <f t="shared" si="16"/>
        <v>42.368643374982895</v>
      </c>
      <c r="P77" s="26">
        <f t="shared" si="12"/>
        <v>17252.988685137643</v>
      </c>
      <c r="Q77" s="26"/>
      <c r="R77" s="26">
        <f t="shared" si="20"/>
        <v>42.368643374982895</v>
      </c>
      <c r="S77" s="64">
        <f t="shared" si="14"/>
        <v>17252.988685137643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44.354141359077161</v>
      </c>
      <c r="J78" s="26">
        <f t="shared" si="9"/>
        <v>27252.988685137661</v>
      </c>
      <c r="K78" s="64"/>
      <c r="L78" s="155">
        <f t="shared" si="19"/>
        <v>44.354141359077161</v>
      </c>
      <c r="M78" s="26">
        <f t="shared" si="11"/>
        <v>27252.988685137661</v>
      </c>
      <c r="N78" s="26"/>
      <c r="O78" s="26">
        <f t="shared" si="16"/>
        <v>42.368643374982895</v>
      </c>
      <c r="P78" s="26">
        <f t="shared" si="12"/>
        <v>17252.988685137643</v>
      </c>
      <c r="Q78" s="26"/>
      <c r="R78" s="26">
        <f t="shared" si="20"/>
        <v>42.368643374982895</v>
      </c>
      <c r="S78" s="64">
        <f t="shared" si="14"/>
        <v>17252.988685137643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44.354141359077161</v>
      </c>
      <c r="J79" s="26">
        <f t="shared" si="9"/>
        <v>27252.988685137661</v>
      </c>
      <c r="K79" s="64"/>
      <c r="L79" s="155">
        <f t="shared" si="19"/>
        <v>44.354141359077161</v>
      </c>
      <c r="M79" s="26">
        <f t="shared" si="11"/>
        <v>27252.988685137661</v>
      </c>
      <c r="N79" s="26"/>
      <c r="O79" s="26">
        <f t="shared" si="16"/>
        <v>42.368643374982895</v>
      </c>
      <c r="P79" s="26">
        <f t="shared" si="12"/>
        <v>17252.988685137643</v>
      </c>
      <c r="Q79" s="26"/>
      <c r="R79" s="26">
        <f t="shared" si="20"/>
        <v>42.368643374982895</v>
      </c>
      <c r="S79" s="64">
        <f t="shared" si="14"/>
        <v>17252.988685137643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44.354141359077161</v>
      </c>
      <c r="J80" s="26">
        <f t="shared" si="9"/>
        <v>27252.988685137661</v>
      </c>
      <c r="K80" s="64"/>
      <c r="L80" s="155">
        <f t="shared" si="19"/>
        <v>44.354141359077161</v>
      </c>
      <c r="M80" s="26">
        <f t="shared" si="11"/>
        <v>27252.988685137661</v>
      </c>
      <c r="N80" s="26"/>
      <c r="O80" s="26">
        <f t="shared" si="16"/>
        <v>42.368643374982895</v>
      </c>
      <c r="P80" s="26">
        <f t="shared" si="12"/>
        <v>17252.988685137643</v>
      </c>
      <c r="Q80" s="26"/>
      <c r="R80" s="26">
        <f t="shared" si="20"/>
        <v>42.368643374982895</v>
      </c>
      <c r="S80" s="64">
        <f t="shared" si="14"/>
        <v>17252.988685137643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44.354141359077161</v>
      </c>
      <c r="J81" s="26">
        <f t="shared" si="9"/>
        <v>27252.988685137661</v>
      </c>
      <c r="K81" s="64"/>
      <c r="L81" s="155">
        <f t="shared" si="19"/>
        <v>44.354141359077161</v>
      </c>
      <c r="M81" s="26">
        <f t="shared" si="11"/>
        <v>27252.988685137661</v>
      </c>
      <c r="N81" s="26"/>
      <c r="O81" s="26">
        <f t="shared" si="16"/>
        <v>42.368643374982895</v>
      </c>
      <c r="P81" s="26">
        <f t="shared" si="12"/>
        <v>17252.988685137643</v>
      </c>
      <c r="Q81" s="26"/>
      <c r="R81" s="26">
        <f t="shared" si="20"/>
        <v>42.368643374982895</v>
      </c>
      <c r="S81" s="64">
        <f t="shared" si="14"/>
        <v>17252.988685137643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44.354141359077161</v>
      </c>
      <c r="J82" s="26">
        <f t="shared" si="9"/>
        <v>27252.988685137661</v>
      </c>
      <c r="K82" s="64"/>
      <c r="L82" s="155">
        <f t="shared" si="19"/>
        <v>44.354141359077161</v>
      </c>
      <c r="M82" s="26">
        <f t="shared" si="11"/>
        <v>27252.988685137661</v>
      </c>
      <c r="N82" s="26"/>
      <c r="O82" s="26">
        <f t="shared" si="16"/>
        <v>42.368643374982895</v>
      </c>
      <c r="P82" s="26">
        <f t="shared" si="12"/>
        <v>17252.988685137643</v>
      </c>
      <c r="Q82" s="26"/>
      <c r="R82" s="26">
        <f t="shared" si="20"/>
        <v>42.368643374982895</v>
      </c>
      <c r="S82" s="64">
        <f t="shared" si="14"/>
        <v>17252.988685137643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42.928964744485171</v>
      </c>
      <c r="J83" s="26">
        <f t="shared" si="9"/>
        <v>19628.923138757418</v>
      </c>
      <c r="K83" s="64"/>
      <c r="L83" s="155">
        <f>I83+10</f>
        <v>52.928964744485171</v>
      </c>
      <c r="M83" s="26">
        <f t="shared" si="11"/>
        <v>196289.2313875744</v>
      </c>
      <c r="N83" s="26"/>
      <c r="O83" s="26">
        <f>D51</f>
        <v>42.334285820069375</v>
      </c>
      <c r="P83" s="26">
        <f t="shared" si="12"/>
        <v>17117.036707247851</v>
      </c>
      <c r="Q83" s="26"/>
      <c r="R83" s="26">
        <f>O83+10</f>
        <v>52.334285820069375</v>
      </c>
      <c r="S83" s="64">
        <f t="shared" si="14"/>
        <v>171170.36707247869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42.928964744485171</v>
      </c>
      <c r="J84" s="65">
        <f t="shared" si="9"/>
        <v>19628.923138757418</v>
      </c>
      <c r="K84" s="66"/>
      <c r="L84" s="158">
        <f>I84+10</f>
        <v>52.928964744485171</v>
      </c>
      <c r="M84" s="65">
        <f t="shared" si="11"/>
        <v>196289.2313875744</v>
      </c>
      <c r="N84" s="65"/>
      <c r="O84" s="65">
        <f t="shared" si="16"/>
        <v>42.334285820069375</v>
      </c>
      <c r="P84" s="65">
        <f t="shared" si="12"/>
        <v>17117.036707247851</v>
      </c>
      <c r="Q84" s="65"/>
      <c r="R84" s="65">
        <f>O84+10</f>
        <v>52.334285820069375</v>
      </c>
      <c r="S84" s="66">
        <f t="shared" si="14"/>
        <v>171170.36707247869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43.872823804344314</v>
      </c>
      <c r="K85" s="67"/>
      <c r="L85" s="67" t="s">
        <v>134</v>
      </c>
      <c r="M85" s="67">
        <f>10*LOG10(SUM(M61:M84)/24)</f>
        <v>49.573274657916343</v>
      </c>
      <c r="N85" s="67"/>
      <c r="O85" s="67" t="s">
        <v>135</v>
      </c>
      <c r="P85" s="67">
        <f>10*LOG10(SUM(P61:P84)/24)</f>
        <v>42.355791123173802</v>
      </c>
      <c r="Q85" s="67"/>
      <c r="R85" s="67" t="s">
        <v>134</v>
      </c>
      <c r="S85" s="68">
        <f>10*LOG10(SUM(S61:S84)/24)</f>
        <v>48.748991288379258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25</v>
      </c>
      <c r="C89" s="22">
        <f>C2</f>
        <v>253711.15</v>
      </c>
      <c r="D89" s="23">
        <f>D2</f>
        <v>4258114.3099999996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42.368643374982895</v>
      </c>
      <c r="J89" s="86">
        <f>D51</f>
        <v>42.334285820069375</v>
      </c>
      <c r="K89" s="86">
        <f>E51</f>
        <v>42.355791123173802</v>
      </c>
      <c r="L89" s="87">
        <f>F51</f>
        <v>48.748991288379258</v>
      </c>
      <c r="M89" s="89">
        <f>C52</f>
        <v>44.354141359077161</v>
      </c>
      <c r="N89" s="86">
        <f>D52</f>
        <v>42.928964744485171</v>
      </c>
      <c r="O89" s="86">
        <f>E52</f>
        <v>43.872823804344314</v>
      </c>
      <c r="P89" s="87">
        <f>F52</f>
        <v>49.573274657916343</v>
      </c>
      <c r="Q89" s="89">
        <f>C53</f>
        <v>4.3541413590771612</v>
      </c>
      <c r="R89" s="86">
        <f>D53</f>
        <v>8.928964744485171</v>
      </c>
      <c r="S89" s="86">
        <f>E53</f>
        <v>5.3043527343729409</v>
      </c>
      <c r="T89" s="87">
        <f>F53</f>
        <v>7.6227027281035191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25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660.76746386354614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30.441273664201358</v>
      </c>
      <c r="K95" s="35">
        <f>4/60*100</f>
        <v>6.666666666666667</v>
      </c>
      <c r="L95" s="36">
        <f t="shared" ref="L95:L126" si="22">F95-J95+M95</f>
        <v>4.7978139623890641</v>
      </c>
      <c r="M95" s="110">
        <f>10*LOG(6.666667/100)</f>
        <v>-11.760912373409578</v>
      </c>
      <c r="N95" s="110">
        <f t="shared" ref="N95:N126" si="23">10^(L95/10)</f>
        <v>3.0184319988546688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666.76746386354614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34.179487989607814</v>
      </c>
      <c r="K96" s="27">
        <f t="shared" ref="K96:K159" si="26">4/60*100</f>
        <v>6.666666666666667</v>
      </c>
      <c r="L96" s="37">
        <f t="shared" si="22"/>
        <v>1.0595996369826075</v>
      </c>
      <c r="M96" s="110">
        <f t="shared" ref="M96:M159" si="27">10*LOG(6.666667/100)</f>
        <v>-11.760912373409578</v>
      </c>
      <c r="N96" s="110">
        <f t="shared" si="23"/>
        <v>1.2763211431813484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672.76746386354614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34.257299602105078</v>
      </c>
      <c r="K97" s="27">
        <f t="shared" si="26"/>
        <v>6.666666666666667</v>
      </c>
      <c r="L97" s="37">
        <f t="shared" si="22"/>
        <v>0.98178802448534341</v>
      </c>
      <c r="M97" s="110">
        <f t="shared" si="27"/>
        <v>-11.760912373409578</v>
      </c>
      <c r="N97" s="110">
        <f t="shared" si="23"/>
        <v>1.2536572092239322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678.76746386354614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34.334420332218009</v>
      </c>
      <c r="K98" s="27">
        <f t="shared" si="26"/>
        <v>6.666666666666667</v>
      </c>
      <c r="L98" s="37">
        <f t="shared" si="22"/>
        <v>0.90466729437241256</v>
      </c>
      <c r="M98" s="110">
        <f t="shared" si="27"/>
        <v>-11.760912373409578</v>
      </c>
      <c r="N98" s="110">
        <f t="shared" si="23"/>
        <v>1.2315916319787696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684.76746386354614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34.410862340618721</v>
      </c>
      <c r="K99" s="27">
        <f t="shared" si="26"/>
        <v>6.666666666666667</v>
      </c>
      <c r="L99" s="37">
        <f t="shared" si="22"/>
        <v>0.8282252859717012</v>
      </c>
      <c r="M99" s="110">
        <f t="shared" si="27"/>
        <v>-11.760912373409578</v>
      </c>
      <c r="N99" s="110">
        <f t="shared" si="23"/>
        <v>1.2101035321540012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690.76746386354614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34.48663746970643</v>
      </c>
      <c r="K100" s="27">
        <f t="shared" si="26"/>
        <v>6.666666666666667</v>
      </c>
      <c r="L100" s="37">
        <f t="shared" si="22"/>
        <v>0.75245015688399164</v>
      </c>
      <c r="M100" s="110">
        <f t="shared" si="27"/>
        <v>-11.760912373409578</v>
      </c>
      <c r="N100" s="110">
        <f t="shared" si="23"/>
        <v>1.1891729332888288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696.76746386354614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34.561757254618101</v>
      </c>
      <c r="K101" s="27">
        <f t="shared" si="26"/>
        <v>6.666666666666667</v>
      </c>
      <c r="L101" s="37">
        <f t="shared" si="22"/>
        <v>0.67733037197232093</v>
      </c>
      <c r="M101" s="110">
        <f t="shared" si="27"/>
        <v>-11.760912373409578</v>
      </c>
      <c r="N101" s="110">
        <f t="shared" si="23"/>
        <v>1.1687807153088072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702.76746386354614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34.636232933766948</v>
      </c>
      <c r="K102" s="27">
        <f t="shared" si="26"/>
        <v>6.666666666666667</v>
      </c>
      <c r="L102" s="37">
        <f t="shared" si="22"/>
        <v>0.60285469282347393</v>
      </c>
      <c r="M102" s="110">
        <f t="shared" si="27"/>
        <v>-11.760912373409578</v>
      </c>
      <c r="N102" s="110">
        <f t="shared" si="23"/>
        <v>1.1489085708449278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708.76746386354614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34.710075458932991</v>
      </c>
      <c r="K103" s="27">
        <f t="shared" si="26"/>
        <v>6.666666666666667</v>
      </c>
      <c r="L103" s="37">
        <f t="shared" si="22"/>
        <v>0.52901216765743087</v>
      </c>
      <c r="M103" s="110">
        <f t="shared" si="27"/>
        <v>-11.760912373409578</v>
      </c>
      <c r="N103" s="110">
        <f t="shared" si="23"/>
        <v>1.1295389641300955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714.76746386354614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34.783295504928333</v>
      </c>
      <c r="K104" s="27">
        <f t="shared" si="26"/>
        <v>6.666666666666667</v>
      </c>
      <c r="L104" s="37">
        <f t="shared" si="22"/>
        <v>0.45579212166208904</v>
      </c>
      <c r="M104" s="110">
        <f t="shared" si="27"/>
        <v>-11.760912373409578</v>
      </c>
      <c r="N104" s="110">
        <f t="shared" si="23"/>
        <v>1.1106550923006424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720.76746386354614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34.855903478858359</v>
      </c>
      <c r="K105" s="27">
        <f t="shared" si="26"/>
        <v>6.666666666666667</v>
      </c>
      <c r="L105" s="37">
        <f t="shared" si="22"/>
        <v>0.383184147732063</v>
      </c>
      <c r="M105" s="110">
        <f t="shared" si="27"/>
        <v>-11.760912373409578</v>
      </c>
      <c r="N105" s="110">
        <f t="shared" si="23"/>
        <v>1.0922408489434206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726.76746386354614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34.927909528999145</v>
      </c>
      <c r="K106" s="27">
        <f t="shared" si="26"/>
        <v>6.666666666666667</v>
      </c>
      <c r="L106" s="37">
        <f t="shared" si="22"/>
        <v>0.31117809759127724</v>
      </c>
      <c r="M106" s="110">
        <f t="shared" si="27"/>
        <v>-11.760912373409578</v>
      </c>
      <c r="N106" s="110">
        <f t="shared" si="23"/>
        <v>1.0742807897407312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732.76746386354614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34.999323553309864</v>
      </c>
      <c r="K107" s="27">
        <f t="shared" si="26"/>
        <v>6.666666666666667</v>
      </c>
      <c r="L107" s="37">
        <f t="shared" si="22"/>
        <v>0.23976407328055771</v>
      </c>
      <c r="M107" s="110">
        <f t="shared" si="27"/>
        <v>-11.760912373409578</v>
      </c>
      <c r="N107" s="110">
        <f t="shared" si="23"/>
        <v>1.0567601000762756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738.76746386354614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35.070155207598077</v>
      </c>
      <c r="K108" s="27">
        <f t="shared" si="26"/>
        <v>6.666666666666667</v>
      </c>
      <c r="L108" s="37">
        <f t="shared" si="22"/>
        <v>0.16893241899234468</v>
      </c>
      <c r="M108" s="110">
        <f t="shared" si="27"/>
        <v>-11.760912373409578</v>
      </c>
      <c r="N108" s="110">
        <f t="shared" si="23"/>
        <v>1.0396645644752298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744.76746386354614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35.140413913354841</v>
      </c>
      <c r="K109" s="27">
        <f t="shared" si="26"/>
        <v>6.666666666666667</v>
      </c>
      <c r="L109" s="37">
        <f t="shared" si="22"/>
        <v>9.8673713235580607E-2</v>
      </c>
      <c r="M109" s="110">
        <f t="shared" si="27"/>
        <v>-11.760912373409578</v>
      </c>
      <c r="N109" s="110">
        <f t="shared" si="23"/>
        <v>1.0229805377606909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750.76746386354614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35.210108865275394</v>
      </c>
      <c r="K110" s="27">
        <f t="shared" si="26"/>
        <v>6.666666666666667</v>
      </c>
      <c r="L110" s="37">
        <f t="shared" si="22"/>
        <v>2.8978761315027413E-2</v>
      </c>
      <c r="M110" s="110">
        <f t="shared" si="27"/>
        <v>-11.760912373409578</v>
      </c>
      <c r="N110" s="110">
        <f t="shared" si="23"/>
        <v>1.0066949178172402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756.76746386354614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35.279249038480565</v>
      </c>
      <c r="K111" s="27">
        <f t="shared" si="26"/>
        <v>6.666666666666667</v>
      </c>
      <c r="L111" s="37">
        <f t="shared" si="22"/>
        <v>-4.0161411890142773E-2</v>
      </c>
      <c r="M111" s="110">
        <f t="shared" si="27"/>
        <v>-11.760912373409578</v>
      </c>
      <c r="N111" s="110">
        <f t="shared" si="23"/>
        <v>0.99079511986005697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762.76746386354614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35.347843195452988</v>
      </c>
      <c r="K112" s="27">
        <f t="shared" si="26"/>
        <v>6.666666666666667</v>
      </c>
      <c r="L112" s="37">
        <f t="shared" si="22"/>
        <v>-0.10875556886256632</v>
      </c>
      <c r="M112" s="110">
        <f t="shared" si="27"/>
        <v>-11.760912373409578</v>
      </c>
      <c r="N112" s="110">
        <f t="shared" si="23"/>
        <v>0.97526905211524395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768.76746386354614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35.41589989270161</v>
      </c>
      <c r="K113" s="27">
        <f t="shared" si="26"/>
        <v>6.666666666666667</v>
      </c>
      <c r="L113" s="37">
        <f t="shared" si="22"/>
        <v>-0.17681226611118817</v>
      </c>
      <c r="M113" s="110">
        <f t="shared" si="27"/>
        <v>-11.760912373409578</v>
      </c>
      <c r="N113" s="110">
        <f t="shared" si="23"/>
        <v>0.96010509282358236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774.76746386354614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35.483427487167113</v>
      </c>
      <c r="K114" s="27">
        <f t="shared" si="26"/>
        <v>6.666666666666667</v>
      </c>
      <c r="L114" s="37">
        <f t="shared" si="22"/>
        <v>-0.24433986057669088</v>
      </c>
      <c r="M114" s="110">
        <f t="shared" si="27"/>
        <v>-11.760912373409578</v>
      </c>
      <c r="N114" s="110">
        <f t="shared" si="23"/>
        <v>0.94529206848604841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780.76746386354614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35.550434142380233</v>
      </c>
      <c r="K115" s="27">
        <f t="shared" si="26"/>
        <v>6.666666666666667</v>
      </c>
      <c r="L115" s="37">
        <f t="shared" si="22"/>
        <v>-0.31134651578981121</v>
      </c>
      <c r="M115" s="110">
        <f t="shared" si="27"/>
        <v>-11.760912373409578</v>
      </c>
      <c r="N115" s="110">
        <f t="shared" si="23"/>
        <v>0.93081923327505733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786.76746386354614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35.616927834384384</v>
      </c>
      <c r="K116" s="27">
        <f t="shared" si="26"/>
        <v>6.666666666666667</v>
      </c>
      <c r="L116" s="37">
        <f t="shared" si="22"/>
        <v>-0.37784020779396243</v>
      </c>
      <c r="M116" s="110">
        <f t="shared" si="27"/>
        <v>-11.760912373409578</v>
      </c>
      <c r="N116" s="110">
        <f t="shared" si="23"/>
        <v>0.9166762495405697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792.76746386354614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35.682916357433335</v>
      </c>
      <c r="K117" s="27">
        <f t="shared" si="26"/>
        <v>6.666666666666667</v>
      </c>
      <c r="L117" s="37">
        <f t="shared" si="22"/>
        <v>-0.44382873084291319</v>
      </c>
      <c r="M117" s="110">
        <f t="shared" si="27"/>
        <v>-11.760912373409578</v>
      </c>
      <c r="N117" s="110">
        <f t="shared" si="23"/>
        <v>0.90285316934502391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798.76746386354614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35.748407329473956</v>
      </c>
      <c r="K118" s="27">
        <f t="shared" si="26"/>
        <v>6.666666666666667</v>
      </c>
      <c r="L118" s="37">
        <f t="shared" si="22"/>
        <v>-0.50931970288353412</v>
      </c>
      <c r="M118" s="110">
        <f t="shared" si="27"/>
        <v>-11.760912373409578</v>
      </c>
      <c r="N118" s="110">
        <f t="shared" si="23"/>
        <v>0.88934041696553534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804.76746386354614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35.813408197423968</v>
      </c>
      <c r="K119" s="27">
        <f t="shared" si="26"/>
        <v>6.666666666666667</v>
      </c>
      <c r="L119" s="37">
        <f t="shared" si="22"/>
        <v>-0.57432057083354593</v>
      </c>
      <c r="M119" s="110">
        <f t="shared" si="27"/>
        <v>-11.760912373409578</v>
      </c>
      <c r="N119" s="110">
        <f t="shared" si="23"/>
        <v>0.87612877230583164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810.76746386354614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35.877926242253544</v>
      </c>
      <c r="K120" s="27">
        <f t="shared" si="26"/>
        <v>6.666666666666667</v>
      </c>
      <c r="L120" s="37">
        <f t="shared" si="22"/>
        <v>-0.63883861566312206</v>
      </c>
      <c r="M120" s="110">
        <f t="shared" si="27"/>
        <v>-11.760912373409578</v>
      </c>
      <c r="N120" s="110">
        <f t="shared" si="23"/>
        <v>0.86320935516431951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816.76746386354614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35.941968583879678</v>
      </c>
      <c r="K121" s="27">
        <f t="shared" si="26"/>
        <v>6.666666666666667</v>
      </c>
      <c r="L121" s="37">
        <f t="shared" si="22"/>
        <v>-0.70288095728925626</v>
      </c>
      <c r="M121" s="110">
        <f t="shared" si="27"/>
        <v>-11.760912373409578</v>
      </c>
      <c r="N121" s="110">
        <f t="shared" si="23"/>
        <v>0.85057361030811429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822.76746386354614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36.005542185881303</v>
      </c>
      <c r="K122" s="27">
        <f t="shared" si="26"/>
        <v>6.666666666666667</v>
      </c>
      <c r="L122" s="37">
        <f t="shared" si="22"/>
        <v>-0.76645455929088158</v>
      </c>
      <c r="M122" s="110">
        <f t="shared" si="27"/>
        <v>-11.760912373409578</v>
      </c>
      <c r="N122" s="110">
        <f t="shared" si="23"/>
        <v>0.83821329330622574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828.76746386354614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36.068653860043263</v>
      </c>
      <c r="K123" s="27">
        <f t="shared" si="26"/>
        <v>6.666666666666667</v>
      </c>
      <c r="L123" s="37">
        <f t="shared" si="22"/>
        <v>-0.82956623345284086</v>
      </c>
      <c r="M123" s="110">
        <f t="shared" si="27"/>
        <v>-11.760912373409578</v>
      </c>
      <c r="N123" s="110">
        <f t="shared" si="23"/>
        <v>0.82612045707804294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834.76746386354614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36.131310270736243</v>
      </c>
      <c r="K124" s="27">
        <f t="shared" si="26"/>
        <v>6.666666666666667</v>
      </c>
      <c r="L124" s="37">
        <f t="shared" si="22"/>
        <v>-0.89222264414582142</v>
      </c>
      <c r="M124" s="110">
        <f t="shared" si="27"/>
        <v>-11.760912373409578</v>
      </c>
      <c r="N124" s="110">
        <f t="shared" si="23"/>
        <v>0.81428743911618784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840.76746386354614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36.193517939139959</v>
      </c>
      <c r="K125" s="27">
        <f t="shared" si="26"/>
        <v>6.666666666666667</v>
      </c>
      <c r="L125" s="37">
        <f t="shared" si="22"/>
        <v>-0.95443031254953681</v>
      </c>
      <c r="M125" s="110">
        <f t="shared" si="27"/>
        <v>-11.760912373409578</v>
      </c>
      <c r="N125" s="110">
        <f t="shared" si="23"/>
        <v>0.80270684934533632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846.76746386354614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36.25528324731615</v>
      </c>
      <c r="K126" s="27">
        <f t="shared" si="26"/>
        <v>6.666666666666667</v>
      </c>
      <c r="L126" s="37">
        <f t="shared" si="22"/>
        <v>-1.0161956207257283</v>
      </c>
      <c r="M126" s="110">
        <f t="shared" si="27"/>
        <v>-11.760912373409578</v>
      </c>
      <c r="N126" s="110">
        <f t="shared" si="23"/>
        <v>0.79137155858110175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852.76746386354614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36.316612442137725</v>
      </c>
      <c r="K127" s="27">
        <f t="shared" si="26"/>
        <v>6.666666666666667</v>
      </c>
      <c r="L127" s="37">
        <f t="shared" ref="L127:L158" si="28">F127-J127+M127</f>
        <v>-1.0775248155473029</v>
      </c>
      <c r="M127" s="110">
        <f t="shared" si="27"/>
        <v>-11.760912373409578</v>
      </c>
      <c r="N127" s="110">
        <f t="shared" ref="N127:N158" si="29">10^(L127/10)</f>
        <v>0.78027468755533758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858.76746386354614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36.377511639080268</v>
      </c>
      <c r="K128" s="27">
        <f t="shared" si="26"/>
        <v>6.666666666666667</v>
      </c>
      <c r="L128" s="37">
        <f t="shared" si="28"/>
        <v>-1.1384240124898461</v>
      </c>
      <c r="M128" s="110">
        <f t="shared" si="27"/>
        <v>-11.760912373409578</v>
      </c>
      <c r="N128" s="110">
        <f t="shared" si="29"/>
        <v>0.76940959647627327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864.76746386354614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36.437986825881481</v>
      </c>
      <c r="K129" s="27">
        <f t="shared" si="26"/>
        <v>6.666666666666667</v>
      </c>
      <c r="L129" s="37">
        <f t="shared" si="28"/>
        <v>-1.1988991992910591</v>
      </c>
      <c r="M129" s="110">
        <f t="shared" si="27"/>
        <v>-11.760912373409578</v>
      </c>
      <c r="N129" s="110">
        <f t="shared" si="29"/>
        <v>0.75876987509393967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870.76746386354614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36.498043866074084</v>
      </c>
      <c r="K130" s="27">
        <f t="shared" si="26"/>
        <v>6.666666666666667</v>
      </c>
      <c r="L130" s="37">
        <f t="shared" si="28"/>
        <v>-1.2589562394836626</v>
      </c>
      <c r="M130" s="110">
        <f t="shared" si="27"/>
        <v>-11.760912373409578</v>
      </c>
      <c r="N130" s="110">
        <f t="shared" si="29"/>
        <v>0.74834933324311348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876.76746386354614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36.557688502397518</v>
      </c>
      <c r="K131" s="27">
        <f t="shared" si="26"/>
        <v>6.666666666666667</v>
      </c>
      <c r="L131" s="37">
        <f t="shared" si="28"/>
        <v>-1.3186008758070962</v>
      </c>
      <c r="M131" s="110">
        <f t="shared" si="27"/>
        <v>-11.760912373409578</v>
      </c>
      <c r="N131" s="110">
        <f t="shared" si="29"/>
        <v>0.73814199183771001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882.76746386354614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36.616926360093203</v>
      </c>
      <c r="K132" s="27">
        <f t="shared" si="26"/>
        <v>6.666666666666667</v>
      </c>
      <c r="L132" s="37">
        <f t="shared" si="28"/>
        <v>-1.3778387335027809</v>
      </c>
      <c r="M132" s="110">
        <f t="shared" si="27"/>
        <v>-11.760912373409578</v>
      </c>
      <c r="N132" s="110">
        <f t="shared" si="29"/>
        <v>0.72814207429219269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888.76746386354614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36.675762950088213</v>
      </c>
      <c r="K133" s="27">
        <f t="shared" si="26"/>
        <v>6.666666666666667</v>
      </c>
      <c r="L133" s="37">
        <f t="shared" si="28"/>
        <v>-1.4366753234977914</v>
      </c>
      <c r="M133" s="110">
        <f t="shared" si="27"/>
        <v>-11.760912373409578</v>
      </c>
      <c r="N133" s="110">
        <f t="shared" si="29"/>
        <v>0.71834399834699736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894.76746386354614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36.734203672071899</v>
      </c>
      <c r="K134" s="27">
        <f t="shared" si="26"/>
        <v>6.666666666666667</v>
      </c>
      <c r="L134" s="37">
        <f t="shared" si="28"/>
        <v>-1.4951160454814776</v>
      </c>
      <c r="M134" s="110">
        <f t="shared" si="27"/>
        <v>-11.760912373409578</v>
      </c>
      <c r="N134" s="110">
        <f t="shared" si="29"/>
        <v>0.70874236827636394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900.76746386354614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36.792253817469643</v>
      </c>
      <c r="K135" s="27">
        <f t="shared" si="26"/>
        <v>6.666666666666667</v>
      </c>
      <c r="L135" s="37">
        <f t="shared" si="28"/>
        <v>-1.5531661908792209</v>
      </c>
      <c r="M135" s="110">
        <f t="shared" si="27"/>
        <v>-11.760912373409578</v>
      </c>
      <c r="N135" s="110">
        <f t="shared" si="29"/>
        <v>0.69933196745828619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906.76746386354614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36.849918572317904</v>
      </c>
      <c r="K136" s="27">
        <f t="shared" si="26"/>
        <v>6.666666666666667</v>
      </c>
      <c r="L136" s="37">
        <f t="shared" si="28"/>
        <v>-1.6108309457274821</v>
      </c>
      <c r="M136" s="110">
        <f t="shared" si="27"/>
        <v>-11.760912373409578</v>
      </c>
      <c r="N136" s="110">
        <f t="shared" si="29"/>
        <v>0.6901077512874616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912.76746386354614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36.907203020044484</v>
      </c>
      <c r="K137" s="27">
        <f t="shared" si="26"/>
        <v>6.666666666666667</v>
      </c>
      <c r="L137" s="37">
        <f t="shared" si="28"/>
        <v>-1.6681153934540625</v>
      </c>
      <c r="M137" s="110">
        <f t="shared" si="27"/>
        <v>-11.760912373409578</v>
      </c>
      <c r="N137" s="110">
        <f t="shared" si="29"/>
        <v>0.68106484041326454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918.76746386354614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36.964112144157696</v>
      </c>
      <c r="K138" s="27">
        <f t="shared" si="26"/>
        <v>6.666666666666667</v>
      </c>
      <c r="L138" s="37">
        <f t="shared" si="28"/>
        <v>-1.7250245175672738</v>
      </c>
      <c r="M138" s="110">
        <f t="shared" si="27"/>
        <v>-11.760912373409578</v>
      </c>
      <c r="N138" s="110">
        <f t="shared" si="29"/>
        <v>0.67219851428582023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924.76746386354614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37.02065083084797</v>
      </c>
      <c r="K139" s="27">
        <f t="shared" si="26"/>
        <v>6.666666666666667</v>
      </c>
      <c r="L139" s="37">
        <f t="shared" si="28"/>
        <v>-1.781563204257548</v>
      </c>
      <c r="M139" s="110">
        <f t="shared" si="27"/>
        <v>-11.760912373409578</v>
      </c>
      <c r="N139" s="110">
        <f t="shared" si="29"/>
        <v>0.66350420499424512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930.76746386354614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37.076823871505454</v>
      </c>
      <c r="K140" s="27">
        <f t="shared" si="26"/>
        <v>6.666666666666667</v>
      </c>
      <c r="L140" s="37">
        <f t="shared" si="28"/>
        <v>-1.8377362449150318</v>
      </c>
      <c r="M140" s="110">
        <f t="shared" si="27"/>
        <v>-11.760912373409578</v>
      </c>
      <c r="N140" s="110">
        <f t="shared" si="29"/>
        <v>0.65497749138201344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936.76746386354614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37.132635965156545</v>
      </c>
      <c r="K141" s="27">
        <f t="shared" si="26"/>
        <v>6.666666666666667</v>
      </c>
      <c r="L141" s="37">
        <f t="shared" si="28"/>
        <v>-1.8935483385661236</v>
      </c>
      <c r="M141" s="110">
        <f t="shared" si="27"/>
        <v>-11.760912373409578</v>
      </c>
      <c r="N141" s="110">
        <f t="shared" si="29"/>
        <v>0.64661409342533716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942.76746386354614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37.188091720822804</v>
      </c>
      <c r="K142" s="27">
        <f t="shared" si="26"/>
        <v>6.666666666666667</v>
      </c>
      <c r="L142" s="37">
        <f t="shared" si="28"/>
        <v>-1.9490040942323823</v>
      </c>
      <c r="M142" s="110">
        <f t="shared" si="27"/>
        <v>-11.760912373409578</v>
      </c>
      <c r="N142" s="110">
        <f t="shared" si="29"/>
        <v>0.63840986686116241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948.76746386354614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37.243195659804961</v>
      </c>
      <c r="K143" s="27">
        <f t="shared" si="26"/>
        <v>6.666666666666667</v>
      </c>
      <c r="L143" s="37">
        <f t="shared" si="28"/>
        <v>-2.0041080332145391</v>
      </c>
      <c r="M143" s="110">
        <f t="shared" si="27"/>
        <v>-11.760912373409578</v>
      </c>
      <c r="N143" s="110">
        <f t="shared" si="29"/>
        <v>0.63036079805222911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954.76746386354614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37.297952217894931</v>
      </c>
      <c r="K144" s="27">
        <f t="shared" si="26"/>
        <v>6.666666666666667</v>
      </c>
      <c r="L144" s="37">
        <f t="shared" si="28"/>
        <v>-2.0588645913045092</v>
      </c>
      <c r="M144" s="110">
        <f t="shared" si="27"/>
        <v>-11.760912373409578</v>
      </c>
      <c r="N144" s="110">
        <f t="shared" si="29"/>
        <v>0.62246299907730274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960.76746386354614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37.352365747518554</v>
      </c>
      <c r="K145" s="27">
        <f t="shared" si="26"/>
        <v>6.666666666666667</v>
      </c>
      <c r="L145" s="37">
        <f t="shared" si="28"/>
        <v>-2.1132781209281326</v>
      </c>
      <c r="M145" s="110">
        <f t="shared" si="27"/>
        <v>-11.760912373409578</v>
      </c>
      <c r="N145" s="110">
        <f t="shared" si="29"/>
        <v>0.61471270303535919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966.76746386354614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37.406440519811646</v>
      </c>
      <c r="K146" s="27">
        <f t="shared" si="26"/>
        <v>6.666666666666667</v>
      </c>
      <c r="L146" s="37">
        <f t="shared" si="28"/>
        <v>-2.1673528932212243</v>
      </c>
      <c r="M146" s="110">
        <f t="shared" si="27"/>
        <v>-11.760912373409578</v>
      </c>
      <c r="N146" s="110">
        <f t="shared" si="29"/>
        <v>0.60710625955313724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972.76746386354614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37.460180726631812</v>
      </c>
      <c r="K147" s="27">
        <f t="shared" si="26"/>
        <v>6.666666666666667</v>
      </c>
      <c r="L147" s="37">
        <f t="shared" si="28"/>
        <v>-2.22109310004139</v>
      </c>
      <c r="M147" s="110">
        <f t="shared" si="27"/>
        <v>-11.760912373409578</v>
      </c>
      <c r="N147" s="110">
        <f t="shared" si="29"/>
        <v>0.59964013048605525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978.76746386354614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37.513590482508384</v>
      </c>
      <c r="K148" s="27">
        <f t="shared" si="26"/>
        <v>6.666666666666667</v>
      </c>
      <c r="L148" s="37">
        <f t="shared" si="28"/>
        <v>-2.2745028559179623</v>
      </c>
      <c r="M148" s="110">
        <f t="shared" si="27"/>
        <v>-11.760912373409578</v>
      </c>
      <c r="N148" s="110">
        <f t="shared" si="29"/>
        <v>0.59231088580304159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984.76746386354614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37.566673826532835</v>
      </c>
      <c r="K149" s="27">
        <f t="shared" si="26"/>
        <v>6.666666666666667</v>
      </c>
      <c r="L149" s="37">
        <f t="shared" si="28"/>
        <v>-2.327586199942413</v>
      </c>
      <c r="M149" s="110">
        <f t="shared" si="27"/>
        <v>-11.760912373409578</v>
      </c>
      <c r="N149" s="110">
        <f t="shared" si="29"/>
        <v>0.58511519964633041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990.76746386354614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37.619434724191692</v>
      </c>
      <c r="K150" s="27">
        <f t="shared" si="26"/>
        <v>6.666666666666667</v>
      </c>
      <c r="L150" s="37">
        <f t="shared" si="28"/>
        <v>-2.3803470976012697</v>
      </c>
      <c r="M150" s="110">
        <f t="shared" si="27"/>
        <v>-11.760912373409578</v>
      </c>
      <c r="N150" s="110">
        <f t="shared" si="29"/>
        <v>0.57804984655778879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996.76746386354614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37.671877069144195</v>
      </c>
      <c r="K151" s="27">
        <f t="shared" si="26"/>
        <v>6.666666666666667</v>
      </c>
      <c r="L151" s="37">
        <f t="shared" si="28"/>
        <v>-2.4327894425537728</v>
      </c>
      <c r="M151" s="110">
        <f t="shared" si="27"/>
        <v>-11.760912373409578</v>
      </c>
      <c r="N151" s="110">
        <f t="shared" si="29"/>
        <v>0.57111169786376315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1002.7674638635461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37.724004684946564</v>
      </c>
      <c r="K152" s="27">
        <f t="shared" si="26"/>
        <v>6.666666666666667</v>
      </c>
      <c r="L152" s="37">
        <f t="shared" si="28"/>
        <v>-2.4849170583561424</v>
      </c>
      <c r="M152" s="110">
        <f t="shared" si="27"/>
        <v>-11.760912373409578</v>
      </c>
      <c r="N152" s="110">
        <f t="shared" si="29"/>
        <v>0.56429771821089336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752.76746386354614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35.233216794731263</v>
      </c>
      <c r="K153" s="27">
        <f t="shared" si="26"/>
        <v>6.666666666666667</v>
      </c>
      <c r="L153" s="37">
        <f t="shared" si="28"/>
        <v>5.8708318591591535E-3</v>
      </c>
      <c r="M153" s="110">
        <f t="shared" si="27"/>
        <v>-11.760912373409578</v>
      </c>
      <c r="N153" s="110">
        <f t="shared" si="29"/>
        <v>1.0013527230978656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752.962908436475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35.235471660584523</v>
      </c>
      <c r="K154" s="27">
        <f t="shared" si="26"/>
        <v>6.666666666666667</v>
      </c>
      <c r="L154" s="37">
        <f t="shared" si="28"/>
        <v>3.615966005899196E-3</v>
      </c>
      <c r="M154" s="110">
        <f t="shared" si="27"/>
        <v>-11.760912373409578</v>
      </c>
      <c r="N154" s="110">
        <f t="shared" si="29"/>
        <v>1.0008329536555745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753.54677190149175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35.242204274308726</v>
      </c>
      <c r="K155" s="27">
        <f t="shared" si="26"/>
        <v>6.666666666666667</v>
      </c>
      <c r="L155" s="37">
        <f t="shared" si="28"/>
        <v>-3.1166477183042218E-3</v>
      </c>
      <c r="M155" s="110">
        <f t="shared" si="27"/>
        <v>-11.760912373409578</v>
      </c>
      <c r="N155" s="110">
        <f t="shared" si="29"/>
        <v>0.99928262278053692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754.51179702560989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35.253320689868289</v>
      </c>
      <c r="K156" s="27">
        <f t="shared" si="26"/>
        <v>6.666666666666667</v>
      </c>
      <c r="L156" s="37">
        <f t="shared" si="28"/>
        <v>-1.423306327786733E-2</v>
      </c>
      <c r="M156" s="110">
        <f t="shared" si="27"/>
        <v>-11.760912373409578</v>
      </c>
      <c r="N156" s="110">
        <f t="shared" si="29"/>
        <v>0.9967280805000065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755.84637845558382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35.268670730963038</v>
      </c>
      <c r="K157" s="27">
        <f t="shared" si="26"/>
        <v>6.666666666666667</v>
      </c>
      <c r="L157" s="37">
        <f t="shared" si="28"/>
        <v>-2.958310437261602E-2</v>
      </c>
      <c r="M157" s="110">
        <f t="shared" si="27"/>
        <v>-11.760912373409578</v>
      </c>
      <c r="N157" s="110">
        <f t="shared" si="29"/>
        <v>0.99321138594602443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757.53522709076969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35.288056666270009</v>
      </c>
      <c r="K158" s="27">
        <f t="shared" si="26"/>
        <v>6.666666666666667</v>
      </c>
      <c r="L158" s="37">
        <f t="shared" si="28"/>
        <v>-4.8969039679587212E-2</v>
      </c>
      <c r="M158" s="110">
        <f t="shared" si="27"/>
        <v>-11.760912373409578</v>
      </c>
      <c r="N158" s="110">
        <f t="shared" si="29"/>
        <v>0.98878779254857818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759.56017614537393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35.31124373073348</v>
      </c>
      <c r="K159" s="27">
        <f t="shared" si="26"/>
        <v>6.666666666666667</v>
      </c>
      <c r="L159" s="37">
        <f t="shared" ref="L159:L190" si="31">F159-J159+M159</f>
        <v>-7.2156104143058286E-2</v>
      </c>
      <c r="M159" s="110">
        <f t="shared" si="27"/>
        <v>-11.760912373409578</v>
      </c>
      <c r="N159" s="110">
        <f t="shared" ref="N159:N190" si="32">10^(L159/10)</f>
        <v>0.98352270354932825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761.90103890171042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35.337971315244779</v>
      </c>
      <c r="K160" s="27">
        <f t="shared" ref="K160:K223" si="35">4/60*100</f>
        <v>6.666666666666667</v>
      </c>
      <c r="L160" s="37">
        <f t="shared" si="31"/>
        <v>-9.8883688654357371E-2</v>
      </c>
      <c r="M160" s="110">
        <f t="shared" ref="M160:M223" si="36">10*LOG(6.666667/100)</f>
        <v>-11.760912373409578</v>
      </c>
      <c r="N160" s="110">
        <f t="shared" si="32"/>
        <v>0.97748844247883504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764.5364380321289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35.367963776894072</v>
      </c>
      <c r="K161" s="27">
        <f t="shared" si="35"/>
        <v>6.666666666666667</v>
      </c>
      <c r="L161" s="37">
        <f t="shared" si="31"/>
        <v>-0.12887615030365041</v>
      </c>
      <c r="M161" s="110">
        <f t="shared" si="36"/>
        <v>-11.760912373409578</v>
      </c>
      <c r="N161" s="110">
        <f t="shared" si="32"/>
        <v>0.97076114438773708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767.44454668830281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35.400940088526156</v>
      </c>
      <c r="K162" s="27">
        <f t="shared" si="35"/>
        <v>6.666666666666667</v>
      </c>
      <c r="L162" s="37">
        <f t="shared" si="31"/>
        <v>-0.16185246193573377</v>
      </c>
      <c r="M162" s="110">
        <f t="shared" si="36"/>
        <v>-11.760912373409578</v>
      </c>
      <c r="N162" s="110">
        <f t="shared" si="32"/>
        <v>0.96341799472113199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770.60370560551405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35.436621861516741</v>
      </c>
      <c r="K163" s="27">
        <f t="shared" si="35"/>
        <v>6.666666666666667</v>
      </c>
      <c r="L163" s="37">
        <f t="shared" si="31"/>
        <v>-0.19753423492631939</v>
      </c>
      <c r="M163" s="110">
        <f t="shared" si="36"/>
        <v>-11.760912373409578</v>
      </c>
      <c r="N163" s="110">
        <f t="shared" si="32"/>
        <v>0.95553494980222176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773.99290270129143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35.474739566841379</v>
      </c>
      <c r="K164" s="27">
        <f t="shared" si="35"/>
        <v>6.666666666666667</v>
      </c>
      <c r="L164" s="37">
        <f t="shared" si="31"/>
        <v>-0.23565194025095693</v>
      </c>
      <c r="M164" s="110">
        <f t="shared" si="36"/>
        <v>-11.760912373409578</v>
      </c>
      <c r="N164" s="110">
        <f t="shared" si="32"/>
        <v>0.94718498735578127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777.59211879562804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35.515037003875811</v>
      </c>
      <c r="K165" s="27">
        <f t="shared" si="35"/>
        <v>6.666666666666667</v>
      </c>
      <c r="L165" s="37">
        <f t="shared" si="31"/>
        <v>-0.27594937728538937</v>
      </c>
      <c r="M165" s="110">
        <f t="shared" si="36"/>
        <v>-11.760912373409578</v>
      </c>
      <c r="N165" s="110">
        <f t="shared" si="32"/>
        <v>0.9384368698850899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781.382554130063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35.557274210730867</v>
      </c>
      <c r="K166" s="27">
        <f t="shared" si="35"/>
        <v>6.666666666666667</v>
      </c>
      <c r="L166" s="37">
        <f t="shared" si="31"/>
        <v>-0.31818658414044521</v>
      </c>
      <c r="M166" s="110">
        <f t="shared" si="36"/>
        <v>-11.760912373409578</v>
      </c>
      <c r="N166" s="110">
        <f t="shared" si="32"/>
        <v>0.92935436180714559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785.34675588272557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35.601229081795609</v>
      </c>
      <c r="K167" s="27">
        <f t="shared" si="35"/>
        <v>6.666666666666667</v>
      </c>
      <c r="L167" s="37">
        <f t="shared" si="31"/>
        <v>-0.3621414552051867</v>
      </c>
      <c r="M167" s="110">
        <f t="shared" si="36"/>
        <v>-11.760912373409578</v>
      </c>
      <c r="N167" s="110">
        <f t="shared" si="32"/>
        <v>0.91999582073284114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789.46866820911555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35.646697975197803</v>
      </c>
      <c r="K168" s="27">
        <f t="shared" si="35"/>
        <v>6.666666666666667</v>
      </c>
      <c r="L168" s="37">
        <f t="shared" si="31"/>
        <v>-0.40761034860738121</v>
      </c>
      <c r="M168" s="110">
        <f t="shared" si="36"/>
        <v>-11.760912373409578</v>
      </c>
      <c r="N168" s="110">
        <f t="shared" si="32"/>
        <v>0.91041407886650516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793.73362497230346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35.6934955746299</v>
      </c>
      <c r="K169" s="27">
        <f t="shared" si="35"/>
        <v>6.666666666666667</v>
      </c>
      <c r="L169" s="37">
        <f t="shared" si="31"/>
        <v>-0.45440794803947782</v>
      </c>
      <c r="M169" s="110">
        <f t="shared" si="36"/>
        <v>-11.760912373409578</v>
      </c>
      <c r="N169" s="110">
        <f t="shared" si="32"/>
        <v>0.90065653638589593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798.12830253308834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35.741454233109664</v>
      </c>
      <c r="K170" s="27">
        <f t="shared" si="35"/>
        <v>6.666666666666667</v>
      </c>
      <c r="L170" s="37">
        <f t="shared" si="31"/>
        <v>-0.50236660651924225</v>
      </c>
      <c r="M170" s="110">
        <f t="shared" si="36"/>
        <v>-11.760912373409578</v>
      </c>
      <c r="N170" s="110">
        <f t="shared" si="32"/>
        <v>0.89076539991550929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802.64064667129173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35.790422982814796</v>
      </c>
      <c r="K171" s="27">
        <f t="shared" si="35"/>
        <v>6.666666666666667</v>
      </c>
      <c r="L171" s="37">
        <f t="shared" si="31"/>
        <v>-0.55133535622437435</v>
      </c>
      <c r="M171" s="110">
        <f t="shared" si="36"/>
        <v>-11.760912373409578</v>
      </c>
      <c r="N171" s="110">
        <f t="shared" si="32"/>
        <v>0.88077801226984853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807.25978448138608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35.840266352706799</v>
      </c>
      <c r="K172" s="27">
        <f t="shared" si="35"/>
        <v>6.666666666666667</v>
      </c>
      <c r="L172" s="37">
        <f t="shared" si="31"/>
        <v>-0.60117872611637679</v>
      </c>
      <c r="M172" s="110">
        <f t="shared" si="36"/>
        <v>-11.760912373409578</v>
      </c>
      <c r="N172" s="110">
        <f t="shared" si="32"/>
        <v>0.87072723230801008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811.97592923503248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35.890863098238562</v>
      </c>
      <c r="K173" s="27">
        <f t="shared" si="35"/>
        <v>6.666666666666667</v>
      </c>
      <c r="L173" s="37">
        <f t="shared" si="31"/>
        <v>-0.65177547164813987</v>
      </c>
      <c r="M173" s="110">
        <f t="shared" si="36"/>
        <v>-11.760912373409578</v>
      </c>
      <c r="N173" s="110">
        <f t="shared" si="32"/>
        <v>0.86064183484993406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816.78028384959725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35.942104916575381</v>
      </c>
      <c r="K174" s="27">
        <f t="shared" si="35"/>
        <v>6.666666666666667</v>
      </c>
      <c r="L174" s="37">
        <f t="shared" si="31"/>
        <v>-0.7030172899849596</v>
      </c>
      <c r="M174" s="110">
        <f t="shared" si="36"/>
        <v>-11.760912373409578</v>
      </c>
      <c r="N174" s="110">
        <f t="shared" si="32"/>
        <v>0.8505469097217776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821.66494675249623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35.993895196532613</v>
      </c>
      <c r="K175" s="27">
        <f t="shared" si="35"/>
        <v>6.666666666666667</v>
      </c>
      <c r="L175" s="37">
        <f t="shared" si="31"/>
        <v>-0.75480756994219078</v>
      </c>
      <c r="M175" s="110">
        <f t="shared" si="36"/>
        <v>-11.760912373409578</v>
      </c>
      <c r="N175" s="110">
        <f t="shared" si="32"/>
        <v>0.84046424611798531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826.62282253488968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36.046147834160259</v>
      </c>
      <c r="K176" s="27">
        <f t="shared" si="35"/>
        <v>6.666666666666667</v>
      </c>
      <c r="L176" s="37">
        <f t="shared" si="31"/>
        <v>-0.80706020756983676</v>
      </c>
      <c r="M176" s="110">
        <f t="shared" si="36"/>
        <v>-11.760912373409578</v>
      </c>
      <c r="N176" s="110">
        <f t="shared" si="32"/>
        <v>0.83041269380783433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831.64753876989676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36.098786131595354</v>
      </c>
      <c r="K177" s="27">
        <f t="shared" si="35"/>
        <v>6.666666666666667</v>
      </c>
      <c r="L177" s="37">
        <f t="shared" si="31"/>
        <v>-0.85969850500493195</v>
      </c>
      <c r="M177" s="110">
        <f t="shared" si="36"/>
        <v>-11.760912373409578</v>
      </c>
      <c r="N177" s="110">
        <f t="shared" si="32"/>
        <v>0.82040849657775772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836.73336965213912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36.151741787430311</v>
      </c>
      <c r="K178" s="27">
        <f t="shared" si="35"/>
        <v>6.666666666666667</v>
      </c>
      <c r="L178" s="37">
        <f t="shared" si="31"/>
        <v>-0.91265416083988882</v>
      </c>
      <c r="M178" s="110">
        <f t="shared" si="36"/>
        <v>-11.760912373409578</v>
      </c>
      <c r="N178" s="110">
        <f t="shared" si="32"/>
        <v>0.81046559599848833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841.87516662629446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36.204953980477029</v>
      </c>
      <c r="K179" s="27">
        <f t="shared" si="35"/>
        <v>6.666666666666667</v>
      </c>
      <c r="L179" s="37">
        <f t="shared" si="31"/>
        <v>-0.96586635388660724</v>
      </c>
      <c r="M179" s="110">
        <f t="shared" si="36"/>
        <v>-11.760912373409578</v>
      </c>
      <c r="N179" s="110">
        <f t="shared" si="32"/>
        <v>0.80059590541805381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847.06829585310004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36.258368544663725</v>
      </c>
      <c r="K180" s="27">
        <f t="shared" si="35"/>
        <v>6.666666666666667</v>
      </c>
      <c r="L180" s="37">
        <f t="shared" si="31"/>
        <v>-1.0192809180733029</v>
      </c>
      <c r="M180" s="110">
        <f t="shared" si="36"/>
        <v>-11.760912373409578</v>
      </c>
      <c r="N180" s="110">
        <f t="shared" si="32"/>
        <v>0.79080955524097629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852.30858216455226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36.311937230260924</v>
      </c>
      <c r="K181" s="27">
        <f t="shared" si="35"/>
        <v>6.666666666666667</v>
      </c>
      <c r="L181" s="37">
        <f t="shared" si="31"/>
        <v>-1.0728496036705018</v>
      </c>
      <c r="M181" s="110">
        <f t="shared" si="36"/>
        <v>-11.760912373409578</v>
      </c>
      <c r="N181" s="110">
        <f t="shared" si="32"/>
        <v>0.78111511124604627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857.59225904951859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36.365617045218968</v>
      </c>
      <c r="K182" s="27">
        <f t="shared" si="35"/>
        <v>6.666666666666667</v>
      </c>
      <c r="L182" s="37">
        <f t="shared" si="31"/>
        <v>-1.1265294186285466</v>
      </c>
      <c r="M182" s="110">
        <f t="shared" si="36"/>
        <v>-11.760912373409578</v>
      </c>
      <c r="N182" s="110">
        <f t="shared" si="32"/>
        <v>0.77151976806106082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862.91592415943865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36.419369669753465</v>
      </c>
      <c r="K183" s="27">
        <f t="shared" si="35"/>
        <v>6.666666666666667</v>
      </c>
      <c r="L183" s="37">
        <f t="shared" si="31"/>
        <v>-1.180282043163043</v>
      </c>
      <c r="M183" s="110">
        <f t="shared" si="36"/>
        <v>-11.760912373409578</v>
      </c>
      <c r="N183" s="110">
        <f t="shared" si="32"/>
        <v>0.76202952005853386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868.27649981138143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36.473160937179287</v>
      </c>
      <c r="K184" s="27">
        <f t="shared" si="35"/>
        <v>6.666666666666667</v>
      </c>
      <c r="L184" s="37">
        <f t="shared" si="31"/>
        <v>-1.2340733105888653</v>
      </c>
      <c r="M184" s="110">
        <f t="shared" si="36"/>
        <v>-11.760912373409578</v>
      </c>
      <c r="N184" s="110">
        <f t="shared" si="32"/>
        <v>0.75264931193765772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873.67119797828639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36.526960374180781</v>
      </c>
      <c r="K185" s="27">
        <f t="shared" si="35"/>
        <v>6.666666666666667</v>
      </c>
      <c r="L185" s="37">
        <f t="shared" si="31"/>
        <v>-1.2878727475903595</v>
      </c>
      <c r="M185" s="110">
        <f t="shared" si="36"/>
        <v>-11.760912373409578</v>
      </c>
      <c r="N185" s="110">
        <f t="shared" si="32"/>
        <v>0.74338317116930719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879.09748928378008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36.580740794086729</v>
      </c>
      <c r="K186" s="27">
        <f t="shared" si="35"/>
        <v>6.666666666666667</v>
      </c>
      <c r="L186" s="37">
        <f t="shared" si="31"/>
        <v>-1.3416531674963075</v>
      </c>
      <c r="M186" s="110">
        <f t="shared" si="36"/>
        <v>-11.760912373409578</v>
      </c>
      <c r="N186" s="110">
        <f t="shared" si="32"/>
        <v>0.73423432434019398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884.55307555473598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36.634477937204011</v>
      </c>
      <c r="K187" s="27">
        <f t="shared" si="35"/>
        <v>6.666666666666667</v>
      </c>
      <c r="L187" s="37">
        <f t="shared" si="31"/>
        <v>-1.395390310613589</v>
      </c>
      <c r="M187" s="110">
        <f t="shared" si="36"/>
        <v>-11.760912373409578</v>
      </c>
      <c r="N187" s="110">
        <f t="shared" si="32"/>
        <v>0.72520529926514343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890.03586552413253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36.688150152794492</v>
      </c>
      <c r="K188" s="27">
        <f t="shared" si="35"/>
        <v>6.666666666666667</v>
      </c>
      <c r="L188" s="37">
        <f t="shared" si="31"/>
        <v>-1.4490625262040702</v>
      </c>
      <c r="M188" s="110">
        <f t="shared" si="36"/>
        <v>-11.760912373409578</v>
      </c>
      <c r="N188" s="110">
        <f t="shared" si="32"/>
        <v>0.71629801455979925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895.54395331681314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36.741738117816233</v>
      </c>
      <c r="K189" s="27">
        <f t="shared" si="35"/>
        <v>6.666666666666667</v>
      </c>
      <c r="L189" s="37">
        <f t="shared" si="31"/>
        <v>-1.5026504912258112</v>
      </c>
      <c r="M189" s="110">
        <f t="shared" si="36"/>
        <v>-11.760912373409578</v>
      </c>
      <c r="N189" s="110">
        <f t="shared" si="32"/>
        <v>0.70751385819085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901.07559938958275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36.79522458806936</v>
      </c>
      <c r="K190" s="27">
        <f t="shared" si="35"/>
        <v>6.666666666666667</v>
      </c>
      <c r="L190" s="37">
        <f t="shared" si="31"/>
        <v>-1.5561369614789378</v>
      </c>
      <c r="M190" s="110">
        <f t="shared" si="36"/>
        <v>-11.760912373409578</v>
      </c>
      <c r="N190" s="110">
        <f t="shared" si="32"/>
        <v>0.69885375635356806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906.62921363361511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36.848594177874212</v>
      </c>
      <c r="K191" s="27">
        <f t="shared" si="35"/>
        <v>6.666666666666667</v>
      </c>
      <c r="L191" s="37">
        <f t="shared" ref="L191:L222" si="37">F191-J191+M191</f>
        <v>-1.6095065512837898</v>
      </c>
      <c r="M191" s="110">
        <f t="shared" si="36"/>
        <v>-11.760912373409578</v>
      </c>
      <c r="N191" s="110">
        <f t="shared" ref="N191:N222" si="38">10^(L191/10)</f>
        <v>0.69031823387090274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912.20334038080057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36.90183316485772</v>
      </c>
      <c r="K192" s="27">
        <f t="shared" si="35"/>
        <v>6.666666666666667</v>
      </c>
      <c r="L192" s="37">
        <f t="shared" si="37"/>
        <v>-1.6627455382672984</v>
      </c>
      <c r="M192" s="110">
        <f t="shared" si="36"/>
        <v>-11.760912373409578</v>
      </c>
      <c r="N192" s="110">
        <f t="shared" si="38"/>
        <v>0.6819074671662857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917.79664508622363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36.954929316830615</v>
      </c>
      <c r="K193" s="27">
        <f t="shared" si="35"/>
        <v>6.666666666666667</v>
      </c>
      <c r="L193" s="37">
        <f t="shared" si="37"/>
        <v>-1.7158416902401932</v>
      </c>
      <c r="M193" s="110">
        <f t="shared" si="36"/>
        <v>-11.760912373409578</v>
      </c>
      <c r="N193" s="110">
        <f t="shared" si="38"/>
        <v>0.67362133073419994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923.40790248639041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37.007871738102473</v>
      </c>
      <c r="K194" s="27">
        <f t="shared" si="35"/>
        <v>6.666666666666667</v>
      </c>
      <c r="L194" s="37">
        <f t="shared" si="37"/>
        <v>-1.7687841115120513</v>
      </c>
      <c r="M194" s="110">
        <f t="shared" si="36"/>
        <v>-11.760912373409578</v>
      </c>
      <c r="N194" s="110">
        <f t="shared" si="38"/>
        <v>0.66545943791824724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929.03598605726165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37.060650732906332</v>
      </c>
      <c r="K195" s="27">
        <f t="shared" si="35"/>
        <v>6.666666666666667</v>
      </c>
      <c r="L195" s="37">
        <f t="shared" si="37"/>
        <v>-1.8215631063159101</v>
      </c>
      <c r="M195" s="110">
        <f t="shared" si="36"/>
        <v>-11.760912373409578</v>
      </c>
      <c r="N195" s="110">
        <f t="shared" si="38"/>
        <v>0.65742117670507105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934.67985861778141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37.113257683891696</v>
      </c>
      <c r="K196" s="27">
        <f t="shared" si="35"/>
        <v>6.666666666666667</v>
      </c>
      <c r="L196" s="37">
        <f t="shared" si="37"/>
        <v>-1.8741700573012743</v>
      </c>
      <c r="M196" s="110">
        <f t="shared" si="36"/>
        <v>-11.760912373409578</v>
      </c>
      <c r="N196" s="110">
        <f t="shared" si="38"/>
        <v>0.64950574115313464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940.33856394365102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37.165684943897631</v>
      </c>
      <c r="K197" s="27">
        <f t="shared" si="35"/>
        <v>6.666666666666667</v>
      </c>
      <c r="L197" s="37">
        <f t="shared" si="37"/>
        <v>-1.9265973173072091</v>
      </c>
      <c r="M197" s="110">
        <f t="shared" si="36"/>
        <v>-11.760912373409578</v>
      </c>
      <c r="N197" s="110">
        <f t="shared" si="38"/>
        <v>0.64171215899691902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946.01121927284521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37.217925739439558</v>
      </c>
      <c r="K198" s="27">
        <f t="shared" si="35"/>
        <v>6.666666666666667</v>
      </c>
      <c r="L198" s="37">
        <f t="shared" si="37"/>
        <v>-1.9788381128491359</v>
      </c>
      <c r="M198" s="110">
        <f t="shared" si="36"/>
        <v>-11.760912373409578</v>
      </c>
      <c r="N198" s="110">
        <f t="shared" si="38"/>
        <v>0.63403931589844509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951.69700859903696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37.269974084538042</v>
      </c>
      <c r="K199" s="27">
        <f t="shared" si="35"/>
        <v>6.666666666666667</v>
      </c>
      <c r="L199" s="37">
        <f t="shared" si="37"/>
        <v>-2.03088645794762</v>
      </c>
      <c r="M199" s="110">
        <f t="shared" si="36"/>
        <v>-11.760912373409578</v>
      </c>
      <c r="N199" s="110">
        <f t="shared" si="38"/>
        <v>0.6264859767580252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957.3951766619291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37.321824703687653</v>
      </c>
      <c r="K200" s="27">
        <f t="shared" si="35"/>
        <v>6.666666666666667</v>
      </c>
      <c r="L200" s="37">
        <f t="shared" si="37"/>
        <v>-2.0827370770972315</v>
      </c>
      <c r="M200" s="110">
        <f t="shared" si="36"/>
        <v>-11.760912373409578</v>
      </c>
      <c r="N200" s="110">
        <f t="shared" si="38"/>
        <v>0.61905080444388216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963.10502355469657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37.373472962912466</v>
      </c>
      <c r="K201" s="27">
        <f t="shared" si="35"/>
        <v>6.666666666666667</v>
      </c>
      <c r="L201" s="37">
        <f t="shared" si="37"/>
        <v>-2.134385336322044</v>
      </c>
      <c r="M201" s="110">
        <f t="shared" si="36"/>
        <v>-11.760912373409578</v>
      </c>
      <c r="N201" s="110">
        <f t="shared" si="38"/>
        <v>0.61173237625472032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968.82589987853339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37.424914807984344</v>
      </c>
      <c r="K202" s="27">
        <f t="shared" si="35"/>
        <v>6.666666666666667</v>
      </c>
      <c r="L202" s="37">
        <f t="shared" si="37"/>
        <v>-2.1858271813939218</v>
      </c>
      <c r="M202" s="110">
        <f t="shared" si="36"/>
        <v>-11.760912373409578</v>
      </c>
      <c r="N202" s="110">
        <f t="shared" si="38"/>
        <v>0.60452919838967745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974.55720238282913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37.476146708993177</v>
      </c>
      <c r="K203" s="27">
        <f t="shared" si="35"/>
        <v>6.666666666666667</v>
      </c>
      <c r="L203" s="37">
        <f t="shared" si="37"/>
        <v>-2.2370590824027552</v>
      </c>
      <c r="M203" s="110">
        <f t="shared" si="36"/>
        <v>-11.760912373409578</v>
      </c>
      <c r="N203" s="110">
        <f t="shared" si="38"/>
        <v>0.59743971866558632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980.29837003695525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37.527165610556736</v>
      </c>
      <c r="K204" s="27">
        <f t="shared" si="35"/>
        <v>6.666666666666667</v>
      </c>
      <c r="L204" s="37">
        <f t="shared" si="37"/>
        <v>-2.2880779839663141</v>
      </c>
      <c r="M204" s="110">
        <f t="shared" si="36"/>
        <v>-11.760912373409578</v>
      </c>
      <c r="N204" s="110">
        <f t="shared" si="38"/>
        <v>0.59046233769145828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986.0488804861377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37.577968887043752</v>
      </c>
      <c r="K205" s="27">
        <f t="shared" si="35"/>
        <v>6.666666666666667</v>
      </c>
      <c r="L205" s="37">
        <f t="shared" si="37"/>
        <v>-2.3388812604533307</v>
      </c>
      <c r="M205" s="110">
        <f t="shared" si="36"/>
        <v>-11.760912373409578</v>
      </c>
      <c r="N205" s="110">
        <f t="shared" si="38"/>
        <v>0.58359541868398745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991.80824684957042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37.62855430225914</v>
      </c>
      <c r="K206" s="27">
        <f t="shared" si="35"/>
        <v>6.666666666666667</v>
      </c>
      <c r="L206" s="37">
        <f t="shared" si="37"/>
        <v>-2.389466675668718</v>
      </c>
      <c r="M206" s="110">
        <f t="shared" si="36"/>
        <v>-11.760912373409578</v>
      </c>
      <c r="N206" s="110">
        <f t="shared" si="38"/>
        <v>0.57683729608509515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997.57601482388031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37.678919973105373</v>
      </c>
      <c r="K207" s="27">
        <f t="shared" si="35"/>
        <v>6.666666666666667</v>
      </c>
      <c r="L207" s="37">
        <f t="shared" si="37"/>
        <v>-2.439832346514951</v>
      </c>
      <c r="M207" s="110">
        <f t="shared" si="36"/>
        <v>-11.760912373409578</v>
      </c>
      <c r="N207" s="110">
        <f t="shared" si="38"/>
        <v>0.57018628312278363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1003.3517600593875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37.729064336791787</v>
      </c>
      <c r="K208" s="27">
        <f t="shared" si="35"/>
        <v>6.666666666666667</v>
      </c>
      <c r="L208" s="37">
        <f t="shared" si="37"/>
        <v>-2.4899767102013648</v>
      </c>
      <c r="M208" s="110">
        <f t="shared" si="36"/>
        <v>-11.760912373409578</v>
      </c>
      <c r="N208" s="110">
        <f t="shared" si="38"/>
        <v>0.56364067843923926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1009.1350857803942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37.778986121213237</v>
      </c>
      <c r="K209" s="27">
        <f t="shared" si="35"/>
        <v>6.666666666666667</v>
      </c>
      <c r="L209" s="37">
        <f t="shared" si="37"/>
        <v>-2.5398984946228147</v>
      </c>
      <c r="M209" s="110">
        <f t="shared" si="36"/>
        <v>-11.760912373409578</v>
      </c>
      <c r="N209" s="110">
        <f t="shared" si="38"/>
        <v>0.55719877189512923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1014.9256206240534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37.82868431816361</v>
      </c>
      <c r="K210" s="27">
        <f t="shared" si="35"/>
        <v>6.666666666666667</v>
      </c>
      <c r="L210" s="37">
        <f t="shared" si="37"/>
        <v>-2.5895966915731883</v>
      </c>
      <c r="M210" s="110">
        <f t="shared" si="36"/>
        <v>-11.760912373409578</v>
      </c>
      <c r="N210" s="110">
        <f t="shared" si="38"/>
        <v>0.55085884964586052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844.76746386354614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36.234743574044892</v>
      </c>
      <c r="K211" s="27">
        <f t="shared" si="35"/>
        <v>6.666666666666667</v>
      </c>
      <c r="L211" s="37">
        <f t="shared" si="37"/>
        <v>-0.99565594745446973</v>
      </c>
      <c r="M211" s="110">
        <f t="shared" si="36"/>
        <v>-11.760912373409578</v>
      </c>
      <c r="N211" s="110">
        <f t="shared" si="38"/>
        <v>0.79512316306237718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844.86526395903888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36.235749095331272</v>
      </c>
      <c r="K212" s="27">
        <f t="shared" si="35"/>
        <v>6.666666666666667</v>
      </c>
      <c r="L212" s="37">
        <f t="shared" si="37"/>
        <v>-0.99666146874085015</v>
      </c>
      <c r="M212" s="110">
        <f t="shared" si="36"/>
        <v>-11.760912373409578</v>
      </c>
      <c r="N212" s="110">
        <f t="shared" si="38"/>
        <v>0.79493908963970639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845.15835300940387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36.238761762308883</v>
      </c>
      <c r="K213" s="27">
        <f t="shared" si="35"/>
        <v>6.666666666666667</v>
      </c>
      <c r="L213" s="37">
        <f t="shared" si="37"/>
        <v>-0.99967413571846109</v>
      </c>
      <c r="M213" s="110">
        <f t="shared" si="36"/>
        <v>-11.760912373409578</v>
      </c>
      <c r="N213" s="110">
        <f t="shared" si="38"/>
        <v>0.79438783780961586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845.64580223773214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36.24376994768101</v>
      </c>
      <c r="K214" s="27">
        <f t="shared" si="35"/>
        <v>6.666666666666667</v>
      </c>
      <c r="L214" s="37">
        <f t="shared" si="37"/>
        <v>-1.0046823210905877</v>
      </c>
      <c r="M214" s="110">
        <f t="shared" si="36"/>
        <v>-11.760912373409578</v>
      </c>
      <c r="N214" s="110">
        <f t="shared" si="38"/>
        <v>0.7934722957817818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846.32607993943736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36.250754481432288</v>
      </c>
      <c r="K215" s="27">
        <f t="shared" si="35"/>
        <v>6.666666666666667</v>
      </c>
      <c r="L215" s="37">
        <f t="shared" si="37"/>
        <v>-1.0116668548418666</v>
      </c>
      <c r="M215" s="110">
        <f t="shared" si="36"/>
        <v>-11.760912373409578</v>
      </c>
      <c r="N215" s="110">
        <f t="shared" si="38"/>
        <v>0.79219722088077871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847.19707524542935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36.259688955988494</v>
      </c>
      <c r="K216" s="27">
        <f t="shared" si="35"/>
        <v>6.666666666666667</v>
      </c>
      <c r="L216" s="37">
        <f t="shared" si="37"/>
        <v>-1.0206013293980725</v>
      </c>
      <c r="M216" s="110">
        <f t="shared" si="36"/>
        <v>-11.760912373409578</v>
      </c>
      <c r="N216" s="110">
        <f t="shared" si="38"/>
        <v>0.79056915725854071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848.25613018767353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36.270540137862348</v>
      </c>
      <c r="K217" s="27">
        <f t="shared" si="35"/>
        <v>6.666666666666667</v>
      </c>
      <c r="L217" s="37">
        <f t="shared" si="37"/>
        <v>-1.0314525112719259</v>
      </c>
      <c r="M217" s="110">
        <f t="shared" si="36"/>
        <v>-11.760912373409578</v>
      </c>
      <c r="N217" s="110">
        <f t="shared" si="38"/>
        <v>0.7885963250379382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849.50007895696342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36.283268471413166</v>
      </c>
      <c r="K218" s="27">
        <f t="shared" si="35"/>
        <v>6.666666666666667</v>
      </c>
      <c r="L218" s="37">
        <f t="shared" si="37"/>
        <v>-1.0441808448227441</v>
      </c>
      <c r="M218" s="110">
        <f t="shared" si="36"/>
        <v>-11.760912373409578</v>
      </c>
      <c r="N218" s="110">
        <f t="shared" si="38"/>
        <v>0.78628848489127934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850.92529304762161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36.297828657828497</v>
      </c>
      <c r="K219" s="27">
        <f t="shared" si="35"/>
        <v>6.666666666666667</v>
      </c>
      <c r="L219" s="37">
        <f t="shared" si="37"/>
        <v>-1.0587410312380747</v>
      </c>
      <c r="M219" s="110">
        <f t="shared" si="36"/>
        <v>-11.760912373409578</v>
      </c>
      <c r="N219" s="110">
        <f t="shared" si="38"/>
        <v>0.78365678275133221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852.52773086377738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36.31417029089171</v>
      </c>
      <c r="K220" s="27">
        <f t="shared" si="35"/>
        <v>6.666666666666667</v>
      </c>
      <c r="L220" s="37">
        <f t="shared" si="37"/>
        <v>-1.0750826643012878</v>
      </c>
      <c r="M220" s="110">
        <f t="shared" si="36"/>
        <v>-11.760912373409578</v>
      </c>
      <c r="N220" s="110">
        <f t="shared" si="38"/>
        <v>0.78071357977023548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854.30299031799325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36.332238530544522</v>
      </c>
      <c r="K221" s="27">
        <f t="shared" si="35"/>
        <v>6.666666666666667</v>
      </c>
      <c r="L221" s="37">
        <f t="shared" si="37"/>
        <v>-1.0931509039541005</v>
      </c>
      <c r="M221" s="110">
        <f t="shared" si="36"/>
        <v>-11.760912373409578</v>
      </c>
      <c r="N221" s="110">
        <f t="shared" si="38"/>
        <v>0.77747227278013809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856.24636298056078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36.351974795625345</v>
      </c>
      <c r="K222" s="27">
        <f t="shared" si="35"/>
        <v>6.666666666666667</v>
      </c>
      <c r="L222" s="37">
        <f t="shared" si="37"/>
        <v>-1.1128871690349236</v>
      </c>
      <c r="M222" s="110">
        <f t="shared" si="36"/>
        <v>-11.760912373409578</v>
      </c>
      <c r="N222" s="110">
        <f t="shared" si="38"/>
        <v>0.77394711038709418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858.35288842720161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36.373317458338185</v>
      </c>
      <c r="K223" s="27">
        <f t="shared" si="35"/>
        <v>6.666666666666667</v>
      </c>
      <c r="L223" s="37">
        <f t="shared" ref="L223:L254" si="40">F223-J223+M223</f>
        <v>-1.1342298317477635</v>
      </c>
      <c r="M223" s="110">
        <f t="shared" si="36"/>
        <v>-11.760912373409578</v>
      </c>
      <c r="N223" s="110">
        <f t="shared" ref="N223:N254" si="41">10^(L223/10)</f>
        <v>0.77015300948292487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860.61740757131906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36.396202524814747</v>
      </c>
      <c r="K224" s="27">
        <f t="shared" ref="K224:K268" si="44">4/60*100</f>
        <v>6.666666666666667</v>
      </c>
      <c r="L224" s="37">
        <f t="shared" si="40"/>
        <v>-1.1571148982243251</v>
      </c>
      <c r="M224" s="110">
        <f t="shared" ref="M224:M268" si="45">10*LOG(6.666667/100)</f>
        <v>-11.760912373409578</v>
      </c>
      <c r="N224" s="110">
        <f t="shared" si="41"/>
        <v>0.76610537643672605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863.03461393987459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36.420564288385805</v>
      </c>
      <c r="K225" s="27">
        <f t="shared" si="44"/>
        <v>6.666666666666667</v>
      </c>
      <c r="L225" s="37">
        <f t="shared" si="40"/>
        <v>-1.1814766617953829</v>
      </c>
      <c r="M225" s="110">
        <f t="shared" si="45"/>
        <v>-11.760912373409578</v>
      </c>
      <c r="N225" s="110">
        <f t="shared" si="41"/>
        <v>0.76181993658255598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865.59910204476068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36.446335944685941</v>
      </c>
      <c r="K226" s="27">
        <f t="shared" si="44"/>
        <v>6.666666666666667</v>
      </c>
      <c r="L226" s="37">
        <f t="shared" si="40"/>
        <v>-1.2072483180955196</v>
      </c>
      <c r="M226" s="110">
        <f t="shared" si="45"/>
        <v>-11.760912373409578</v>
      </c>
      <c r="N226" s="110">
        <f t="shared" si="41"/>
        <v>0.75731257490692516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868.30541220071166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36.473450160303379</v>
      </c>
      <c r="K227" s="27">
        <f t="shared" si="44"/>
        <v>6.666666666666667</v>
      </c>
      <c r="L227" s="37">
        <f t="shared" si="40"/>
        <v>-1.2343625337129573</v>
      </c>
      <c r="M227" s="110">
        <f t="shared" si="45"/>
        <v>-11.760912373409578</v>
      </c>
      <c r="N227" s="110">
        <f t="shared" si="41"/>
        <v>0.75259919010877474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871.14807133486227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36.501839589204266</v>
      </c>
      <c r="K228" s="27">
        <f t="shared" si="44"/>
        <v>6.666666666666667</v>
      </c>
      <c r="L228" s="37">
        <f t="shared" si="40"/>
        <v>-1.2627519626138444</v>
      </c>
      <c r="M228" s="110">
        <f t="shared" si="45"/>
        <v>-11.760912373409578</v>
      </c>
      <c r="N228" s="110">
        <f t="shared" si="41"/>
        <v>0.74769556349775679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874.12162951305959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36.53143733349269</v>
      </c>
      <c r="K229" s="27">
        <f t="shared" si="44"/>
        <v>6.666666666666667</v>
      </c>
      <c r="L229" s="37">
        <f t="shared" si="40"/>
        <v>-1.292349706902268</v>
      </c>
      <c r="M229" s="110">
        <f t="shared" si="45"/>
        <v>-11.760912373409578</v>
      </c>
      <c r="N229" s="110">
        <f t="shared" si="41"/>
        <v>0.74261724354620384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877.22069206770118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36.562177347132824</v>
      </c>
      <c r="K230" s="27">
        <f t="shared" si="44"/>
        <v>6.666666666666667</v>
      </c>
      <c r="L230" s="37">
        <f t="shared" si="40"/>
        <v>-1.3230897205424021</v>
      </c>
      <c r="M230" s="110">
        <f t="shared" si="45"/>
        <v>-11.760912373409578</v>
      </c>
      <c r="N230" s="110">
        <f t="shared" si="41"/>
        <v>0.73737944633852415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880.43994734748185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36.593994783010004</v>
      </c>
      <c r="K231" s="27">
        <f t="shared" si="44"/>
        <v>6.666666666666667</v>
      </c>
      <c r="L231" s="37">
        <f t="shared" si="40"/>
        <v>-1.354907156419582</v>
      </c>
      <c r="M231" s="110">
        <f t="shared" si="45"/>
        <v>-11.760912373409578</v>
      </c>
      <c r="N231" s="110">
        <f t="shared" si="41"/>
        <v>0.7319969716816801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883.77419021950163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36.626826285124665</v>
      </c>
      <c r="K232" s="27">
        <f t="shared" si="44"/>
        <v>6.666666666666667</v>
      </c>
      <c r="L232" s="37">
        <f t="shared" si="40"/>
        <v>-1.3877386585342428</v>
      </c>
      <c r="M232" s="110">
        <f t="shared" si="45"/>
        <v>-11.760912373409578</v>
      </c>
      <c r="N232" s="110">
        <f t="shared" si="41"/>
        <v>0.72648413425638447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887.21834153903671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36.660610228801687</v>
      </c>
      <c r="K233" s="27">
        <f t="shared" si="44"/>
        <v>6.666666666666667</v>
      </c>
      <c r="L233" s="37">
        <f t="shared" si="40"/>
        <v>-1.4215226022112653</v>
      </c>
      <c r="M233" s="110">
        <f t="shared" si="45"/>
        <v>-11.760912373409578</v>
      </c>
      <c r="N233" s="110">
        <f t="shared" si="41"/>
        <v>0.72085470889854975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890.76746386354614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36.695286912579441</v>
      </c>
      <c r="K234" s="27">
        <f t="shared" si="44"/>
        <v>6.666666666666667</v>
      </c>
      <c r="L234" s="37">
        <f t="shared" si="40"/>
        <v>-1.4561992859890189</v>
      </c>
      <c r="M234" s="110">
        <f t="shared" si="45"/>
        <v>-11.760912373409578</v>
      </c>
      <c r="N234" s="110">
        <f t="shared" si="41"/>
        <v>0.7151218888974723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894.41677372770982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36.730798705951543</v>
      </c>
      <c r="K235" s="27">
        <f t="shared" si="44"/>
        <v>6.666666666666667</v>
      </c>
      <c r="L235" s="37">
        <f t="shared" si="40"/>
        <v>-1.4917110793611208</v>
      </c>
      <c r="M235" s="110">
        <f t="shared" si="45"/>
        <v>-11.760912373409578</v>
      </c>
      <c r="N235" s="110">
        <f t="shared" si="41"/>
        <v>0.70929825607105834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898.16165081849249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36.767090157409264</v>
      </c>
      <c r="K236" s="27">
        <f t="shared" si="44"/>
        <v>6.666666666666667</v>
      </c>
      <c r="L236" s="37">
        <f t="shared" si="40"/>
        <v>-1.5280025308188421</v>
      </c>
      <c r="M236" s="110">
        <f t="shared" si="45"/>
        <v>-11.760912373409578</v>
      </c>
      <c r="N236" s="110">
        <f t="shared" si="41"/>
        <v>0.70339576131747139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901.99764439657974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36.804108067315489</v>
      </c>
      <c r="K237" s="27">
        <f t="shared" si="44"/>
        <v>6.666666666666667</v>
      </c>
      <c r="L237" s="37">
        <f t="shared" si="40"/>
        <v>-1.5650204407250676</v>
      </c>
      <c r="M237" s="110">
        <f t="shared" si="45"/>
        <v>-11.760912373409578</v>
      </c>
      <c r="N237" s="110">
        <f t="shared" si="41"/>
        <v>0.69742571433465472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905.92047730617139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36.841801530072971</v>
      </c>
      <c r="K238" s="27">
        <f t="shared" si="44"/>
        <v>6.666666666666667</v>
      </c>
      <c r="L238" s="37">
        <f t="shared" si="40"/>
        <v>-1.6027139034825488</v>
      </c>
      <c r="M238" s="110">
        <f t="shared" si="45"/>
        <v>-11.760912373409578</v>
      </c>
      <c r="N238" s="110">
        <f t="shared" si="41"/>
        <v>0.69139878123246867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909.92604790190512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36.880121949867835</v>
      </c>
      <c r="K239" s="27">
        <f t="shared" si="44"/>
        <v>6.666666666666667</v>
      </c>
      <c r="L239" s="37">
        <f t="shared" si="40"/>
        <v>-1.6410343232774132</v>
      </c>
      <c r="M239" s="110">
        <f t="shared" si="45"/>
        <v>-11.760912373409578</v>
      </c>
      <c r="N239" s="110">
        <f t="shared" si="41"/>
        <v>0.6853249888258981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914.0104302021989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36.91902303400736</v>
      </c>
      <c r="K240" s="27">
        <f t="shared" si="44"/>
        <v>6.666666666666667</v>
      </c>
      <c r="L240" s="37">
        <f t="shared" si="40"/>
        <v>-1.6799354074169379</v>
      </c>
      <c r="M240" s="110">
        <f t="shared" si="45"/>
        <v>-11.760912373409578</v>
      </c>
      <c r="N240" s="110">
        <f t="shared" si="41"/>
        <v>0.67921373448242484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918.16987255468484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36.958460767556389</v>
      </c>
      <c r="K241" s="27">
        <f t="shared" si="44"/>
        <v>6.666666666666667</v>
      </c>
      <c r="L241" s="37">
        <f t="shared" si="40"/>
        <v>-1.7193731409659669</v>
      </c>
      <c r="M241" s="110">
        <f t="shared" si="45"/>
        <v>-11.760912373409578</v>
      </c>
      <c r="N241" s="110">
        <f t="shared" si="41"/>
        <v>0.67307380049438614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922.40079507346672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36.998393372633778</v>
      </c>
      <c r="K242" s="27">
        <f t="shared" si="44"/>
        <v>6.666666666666667</v>
      </c>
      <c r="L242" s="37">
        <f t="shared" si="40"/>
        <v>-1.7593057460433563</v>
      </c>
      <c r="M242" s="110">
        <f t="shared" si="45"/>
        <v>-11.760912373409578</v>
      </c>
      <c r="N242" s="110">
        <f t="shared" si="41"/>
        <v>0.66691337205129786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926.69978608106067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37.038781255375852</v>
      </c>
      <c r="K243" s="27">
        <f t="shared" si="44"/>
        <v>6.666666666666667</v>
      </c>
      <c r="L243" s="37">
        <f t="shared" si="40"/>
        <v>-1.7996936287854304</v>
      </c>
      <c r="M243" s="110">
        <f t="shared" si="45"/>
        <v>-11.760912373409578</v>
      </c>
      <c r="N243" s="110">
        <f t="shared" si="41"/>
        <v>0.6607400579928604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931.06359776116597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37.079586943222886</v>
      </c>
      <c r="K244" s="27">
        <f t="shared" si="44"/>
        <v>6.666666666666667</v>
      </c>
      <c r="L244" s="37">
        <f t="shared" si="40"/>
        <v>-1.8404993166324637</v>
      </c>
      <c r="M244" s="110">
        <f t="shared" si="45"/>
        <v>-11.760912373409578</v>
      </c>
      <c r="N244" s="110">
        <f t="shared" si="41"/>
        <v>0.65456091362676994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935.48914120263055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37.120775014846764</v>
      </c>
      <c r="K245" s="27">
        <f t="shared" si="44"/>
        <v>6.666666666666667</v>
      </c>
      <c r="L245" s="37">
        <f t="shared" si="40"/>
        <v>-1.8816873882563421</v>
      </c>
      <c r="M245" s="110">
        <f t="shared" si="45"/>
        <v>-11.760912373409578</v>
      </c>
      <c r="N245" s="110">
        <f t="shared" si="41"/>
        <v>0.64838246499388863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939.97348099068472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37.162312024720102</v>
      </c>
      <c r="K246" s="27">
        <f t="shared" si="44"/>
        <v>6.666666666666667</v>
      </c>
      <c r="L246" s="37">
        <f t="shared" si="40"/>
        <v>-1.9232243981296797</v>
      </c>
      <c r="M246" s="110">
        <f t="shared" si="45"/>
        <v>-11.760912373409578</v>
      </c>
      <c r="N246" s="110">
        <f t="shared" si="41"/>
        <v>0.64221073405499829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944.51382947903733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37.204166424033986</v>
      </c>
      <c r="K247" s="27">
        <f t="shared" si="44"/>
        <v>6.666666666666667</v>
      </c>
      <c r="L247" s="37">
        <f t="shared" si="40"/>
        <v>-1.9650787974435637</v>
      </c>
      <c r="M247" s="110">
        <f t="shared" si="45"/>
        <v>-11.760912373409578</v>
      </c>
      <c r="N247" s="110">
        <f t="shared" si="41"/>
        <v>0.6360512643571542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949.10754085597534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37.246308479404725</v>
      </c>
      <c r="K248" s="27">
        <f t="shared" si="44"/>
        <v>6.666666666666667</v>
      </c>
      <c r="L248" s="37">
        <f t="shared" si="40"/>
        <v>-2.007220852814303</v>
      </c>
      <c r="M248" s="110">
        <f t="shared" si="45"/>
        <v>-11.760912373409578</v>
      </c>
      <c r="N248" s="110">
        <f t="shared" si="41"/>
        <v>0.62990914681316323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953.7521050992259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37.288710190571322</v>
      </c>
      <c r="K249" s="27">
        <f t="shared" si="44"/>
        <v>6.666666666666667</v>
      </c>
      <c r="L249" s="37">
        <f t="shared" si="40"/>
        <v>-2.0496225639809005</v>
      </c>
      <c r="M249" s="110">
        <f t="shared" si="45"/>
        <v>-11.760912373409578</v>
      </c>
      <c r="N249" s="110">
        <f t="shared" si="41"/>
        <v>0.6237890452947259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958.44514189802692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37.331345208073394</v>
      </c>
      <c r="K250" s="27">
        <f t="shared" si="44"/>
        <v>6.666666666666667</v>
      </c>
      <c r="L250" s="37">
        <f t="shared" si="40"/>
        <v>-2.092257581482972</v>
      </c>
      <c r="M250" s="110">
        <f t="shared" si="45"/>
        <v>-11.760912373409578</v>
      </c>
      <c r="N250" s="110">
        <f t="shared" si="41"/>
        <v>0.61769522179867131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963.18439460651894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37.374188751713959</v>
      </c>
      <c r="K251" s="27">
        <f t="shared" si="44"/>
        <v>6.666666666666667</v>
      </c>
      <c r="L251" s="37">
        <f t="shared" si="40"/>
        <v>-2.135101125123537</v>
      </c>
      <c r="M251" s="110">
        <f t="shared" si="45"/>
        <v>-11.760912373409578</v>
      </c>
      <c r="N251" s="110">
        <f t="shared" si="41"/>
        <v>0.61163156099676264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967.9677242801024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37.417217530450088</v>
      </c>
      <c r="K252" s="27">
        <f t="shared" si="44"/>
        <v>6.666666666666667</v>
      </c>
      <c r="L252" s="37">
        <f t="shared" si="40"/>
        <v>-2.1781299038596664</v>
      </c>
      <c r="M252" s="110">
        <f t="shared" si="45"/>
        <v>-11.760912373409578</v>
      </c>
      <c r="N252" s="110">
        <f t="shared" si="41"/>
        <v>0.60560159402348734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972.79310383564848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37.460409664215881</v>
      </c>
      <c r="K253" s="27">
        <f t="shared" si="44"/>
        <v>6.666666666666667</v>
      </c>
      <c r="L253" s="37">
        <f t="shared" si="40"/>
        <v>-2.221322037625459</v>
      </c>
      <c r="M253" s="110">
        <f t="shared" si="45"/>
        <v>-11.760912373409578</v>
      </c>
      <c r="N253" s="110">
        <f t="shared" si="41"/>
        <v>0.59960852139355736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977.6586123672555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37.503744608064061</v>
      </c>
      <c r="K254" s="27">
        <f t="shared" si="44"/>
        <v>6.666666666666667</v>
      </c>
      <c r="L254" s="37">
        <f t="shared" si="40"/>
        <v>-2.2646569814736388</v>
      </c>
      <c r="M254" s="110">
        <f t="shared" si="45"/>
        <v>-11.760912373409578</v>
      </c>
      <c r="N254" s="110">
        <f t="shared" si="41"/>
        <v>0.59365523497228245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982.56242964144644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37.547203078912176</v>
      </c>
      <c r="K255" s="27">
        <f t="shared" si="44"/>
        <v>6.666666666666667</v>
      </c>
      <c r="L255" s="37">
        <f t="shared" ref="L255:L268" si="46">F255-J255+M255</f>
        <v>-2.3081154523217542</v>
      </c>
      <c r="M255" s="110">
        <f t="shared" si="45"/>
        <v>-11.760912373409578</v>
      </c>
      <c r="N255" s="110">
        <f t="shared" ref="N255:N268" si="47">10^(L255/10)</f>
        <v>0.58774433894823308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987.50283078913617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37.590766985095811</v>
      </c>
      <c r="K256" s="27">
        <f t="shared" si="44"/>
        <v>6.666666666666667</v>
      </c>
      <c r="L256" s="37">
        <f t="shared" si="46"/>
        <v>-2.3516793585053897</v>
      </c>
      <c r="M256" s="110">
        <f t="shared" si="45"/>
        <v>-11.760912373409578</v>
      </c>
      <c r="N256" s="110">
        <f t="shared" si="47"/>
        <v>0.58187816977919837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992.4781812062331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37.634419358861393</v>
      </c>
      <c r="K257" s="27">
        <f t="shared" si="44"/>
        <v>6.666666666666667</v>
      </c>
      <c r="L257" s="37">
        <f t="shared" si="46"/>
        <v>-2.3953317322709715</v>
      </c>
      <c r="M257" s="110">
        <f t="shared" si="45"/>
        <v>-11.760912373409578</v>
      </c>
      <c r="N257" s="110">
        <f t="shared" si="47"/>
        <v>0.57605881510010681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997.48693167020565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37.678144291873558</v>
      </c>
      <c r="K258" s="27">
        <f t="shared" si="44"/>
        <v>6.666666666666667</v>
      </c>
      <c r="L258" s="37">
        <f t="shared" si="46"/>
        <v>-2.439056665283136</v>
      </c>
      <c r="M258" s="110">
        <f t="shared" si="45"/>
        <v>-11.760912373409578</v>
      </c>
      <c r="N258" s="110">
        <f t="shared" si="47"/>
        <v>0.57028813159580982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1002.5276136762474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37.721926873765746</v>
      </c>
      <c r="K259" s="27">
        <f t="shared" si="44"/>
        <v>6.666666666666667</v>
      </c>
      <c r="L259" s="37">
        <f t="shared" si="46"/>
        <v>-2.482839247175324</v>
      </c>
      <c r="M259" s="110">
        <f t="shared" si="45"/>
        <v>-11.760912373409578</v>
      </c>
      <c r="N259" s="110">
        <f t="shared" si="47"/>
        <v>0.56456776185283586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1007.5988349936675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37.765753133724488</v>
      </c>
      <c r="K260" s="27">
        <f t="shared" si="44"/>
        <v>6.666666666666667</v>
      </c>
      <c r="L260" s="37">
        <f t="shared" si="46"/>
        <v>-2.5266655071340658</v>
      </c>
      <c r="M260" s="110">
        <f t="shared" si="45"/>
        <v>-11.760912373409578</v>
      </c>
      <c r="N260" s="110">
        <f t="shared" si="47"/>
        <v>0.55889915021307635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1012.6992754407322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37.809609985068334</v>
      </c>
      <c r="K261" s="27">
        <f t="shared" si="44"/>
        <v>6.666666666666667</v>
      </c>
      <c r="L261" s="37">
        <f t="shared" si="46"/>
        <v>-2.5705223584779127</v>
      </c>
      <c r="M261" s="110">
        <f t="shared" si="45"/>
        <v>-11.760912373409578</v>
      </c>
      <c r="N261" s="110">
        <f t="shared" si="47"/>
        <v>0.55328355765899051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1017.8276828742895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37.853485172758717</v>
      </c>
      <c r="K262" s="27">
        <f t="shared" si="44"/>
        <v>6.666666666666667</v>
      </c>
      <c r="L262" s="37">
        <f t="shared" si="46"/>
        <v>-2.6143975461682949</v>
      </c>
      <c r="M262" s="110">
        <f t="shared" si="45"/>
        <v>-11.760912373409578</v>
      </c>
      <c r="N262" s="110">
        <f t="shared" si="47"/>
        <v>0.54772207576489484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1022.9828693890429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37.897367223762231</v>
      </c>
      <c r="K263" s="27">
        <f t="shared" si="44"/>
        <v>6.666666666666667</v>
      </c>
      <c r="L263" s="37">
        <f t="shared" si="46"/>
        <v>-2.6582795971718092</v>
      </c>
      <c r="M263" s="110">
        <f t="shared" si="45"/>
        <v>-11.760912373409578</v>
      </c>
      <c r="N263" s="110">
        <f t="shared" si="47"/>
        <v>0.5422156397523733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1028.1637077202301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37.941245400170729</v>
      </c>
      <c r="K264" s="27">
        <f t="shared" si="44"/>
        <v>6.666666666666667</v>
      </c>
      <c r="L264" s="37">
        <f t="shared" si="46"/>
        <v>-2.7021577735803071</v>
      </c>
      <c r="M264" s="110">
        <f t="shared" si="45"/>
        <v>-11.760912373409578</v>
      </c>
      <c r="N264" s="110">
        <f t="shared" si="47"/>
        <v>0.53676504069011965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1033.3691278426541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37.985109654975602</v>
      </c>
      <c r="K265" s="27">
        <f t="shared" si="44"/>
        <v>6.666666666666667</v>
      </c>
      <c r="L265" s="37">
        <f t="shared" si="46"/>
        <v>-2.7460220283851804</v>
      </c>
      <c r="M265" s="110">
        <f t="shared" si="45"/>
        <v>-11.760912373409578</v>
      </c>
      <c r="N265" s="110">
        <f t="shared" si="47"/>
        <v>0.53137093687991555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1038.5981137584429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38.028950590386927</v>
      </c>
      <c r="K266" s="27">
        <f t="shared" si="44"/>
        <v>6.666666666666667</v>
      </c>
      <c r="L266" s="37">
        <f t="shared" si="46"/>
        <v>-2.7898629637965051</v>
      </c>
      <c r="M266" s="110">
        <f t="shared" si="45"/>
        <v>-11.760912373409578</v>
      </c>
      <c r="N266" s="110">
        <f t="shared" si="47"/>
        <v>0.52603386447090883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1043.8497004655583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38.07275941858353</v>
      </c>
      <c r="K267" s="27">
        <f t="shared" si="44"/>
        <v>6.666666666666667</v>
      </c>
      <c r="L267" s="37">
        <f t="shared" si="46"/>
        <v>-2.8336717919931083</v>
      </c>
      <c r="M267" s="110">
        <f t="shared" si="45"/>
        <v>-11.760912373409578</v>
      </c>
      <c r="N267" s="110">
        <f t="shared" si="47"/>
        <v>0.5207542473443848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1049.1229710988628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38.116527924779106</v>
      </c>
      <c r="K268" s="40">
        <f t="shared" si="44"/>
        <v>6.666666666666667</v>
      </c>
      <c r="L268" s="41">
        <f t="shared" si="46"/>
        <v>-2.8774402981886844</v>
      </c>
      <c r="M268" s="110">
        <f t="shared" si="45"/>
        <v>-11.760912373409578</v>
      </c>
      <c r="N268" s="110">
        <f t="shared" si="47"/>
        <v>0.5155324063105563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21.333855302786759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31BAB-158D-450B-AD49-0DC1766EF3CE}">
  <sheetPr codeName="Sheet2"/>
  <dimension ref="A1:DV43"/>
  <sheetViews>
    <sheetView zoomScale="91" zoomScaleNormal="91" workbookViewId="0">
      <selection activeCell="M2" sqref="M1:DV1048576"/>
    </sheetView>
  </sheetViews>
  <sheetFormatPr defaultRowHeight="15" x14ac:dyDescent="0.25"/>
  <cols>
    <col min="2" max="2" width="15.42578125" bestFit="1" customWidth="1"/>
    <col min="3" max="3" width="17.140625" bestFit="1" customWidth="1"/>
    <col min="4" max="4" width="13.28515625" bestFit="1" customWidth="1"/>
    <col min="5" max="5" width="13.28515625" customWidth="1"/>
    <col min="6" max="6" width="15.7109375" customWidth="1"/>
    <col min="7" max="7" width="16" customWidth="1"/>
    <col min="8" max="8" width="15.28515625" customWidth="1"/>
    <col min="12" max="12" width="9.140625" customWidth="1"/>
    <col min="13" max="109" width="12.7109375" hidden="1" customWidth="1"/>
    <col min="110" max="110" width="13.28515625" hidden="1" customWidth="1"/>
    <col min="111" max="112" width="12.7109375" hidden="1" customWidth="1"/>
    <col min="113" max="113" width="13.28515625" hidden="1" customWidth="1"/>
    <col min="114" max="115" width="12.7109375" hidden="1" customWidth="1"/>
    <col min="116" max="116" width="13.28515625" hidden="1" customWidth="1"/>
    <col min="117" max="125" width="12.7109375" hidden="1" customWidth="1"/>
    <col min="126" max="126" width="9.140625" hidden="1" customWidth="1"/>
    <col min="127" max="130" width="9.140625" customWidth="1"/>
  </cols>
  <sheetData>
    <row r="1" spans="1:126" x14ac:dyDescent="0.25">
      <c r="A1" s="163" t="s">
        <v>108</v>
      </c>
      <c r="B1" s="165" t="s">
        <v>183</v>
      </c>
      <c r="C1" s="165"/>
      <c r="D1" s="170" t="s">
        <v>71</v>
      </c>
      <c r="E1" s="163" t="s">
        <v>186</v>
      </c>
      <c r="F1" s="165"/>
      <c r="G1" s="165"/>
      <c r="H1" s="166"/>
      <c r="M1" s="169" t="s">
        <v>38</v>
      </c>
      <c r="N1" s="169"/>
      <c r="O1" s="169"/>
      <c r="P1" s="169" t="s">
        <v>39</v>
      </c>
      <c r="Q1" s="169"/>
      <c r="R1" s="169"/>
      <c r="S1" s="169" t="s">
        <v>40</v>
      </c>
      <c r="T1" s="169"/>
      <c r="U1" s="169"/>
      <c r="V1" s="169" t="s">
        <v>41</v>
      </c>
      <c r="W1" s="169"/>
      <c r="X1" s="169"/>
      <c r="Y1" s="169" t="s">
        <v>42</v>
      </c>
      <c r="Z1" s="169"/>
      <c r="AA1" s="169"/>
      <c r="AB1" s="169" t="s">
        <v>43</v>
      </c>
      <c r="AC1" s="169"/>
      <c r="AD1" s="169"/>
      <c r="AE1" s="169" t="s">
        <v>44</v>
      </c>
      <c r="AF1" s="169"/>
      <c r="AG1" s="169"/>
      <c r="AH1" s="169" t="s">
        <v>45</v>
      </c>
      <c r="AI1" s="169"/>
      <c r="AJ1" s="169"/>
      <c r="AK1" s="169" t="s">
        <v>46</v>
      </c>
      <c r="AL1" s="169"/>
      <c r="AM1" s="169"/>
      <c r="AN1" s="169" t="s">
        <v>47</v>
      </c>
      <c r="AO1" s="169"/>
      <c r="AP1" s="169"/>
      <c r="AQ1" s="169" t="s">
        <v>48</v>
      </c>
      <c r="AR1" s="169"/>
      <c r="AS1" s="169"/>
      <c r="AT1" s="169" t="s">
        <v>49</v>
      </c>
      <c r="AU1" s="169"/>
      <c r="AV1" s="169"/>
      <c r="AW1" s="169" t="s">
        <v>50</v>
      </c>
      <c r="AX1" s="169"/>
      <c r="AY1" s="169"/>
      <c r="AZ1" s="169" t="s">
        <v>51</v>
      </c>
      <c r="BA1" s="169"/>
      <c r="BB1" s="169"/>
      <c r="BC1" s="169" t="s">
        <v>52</v>
      </c>
      <c r="BD1" s="169"/>
      <c r="BE1" s="169"/>
      <c r="BF1" s="169" t="s">
        <v>53</v>
      </c>
      <c r="BG1" s="169"/>
      <c r="BH1" s="169"/>
      <c r="BI1" s="169" t="s">
        <v>54</v>
      </c>
      <c r="BJ1" s="169"/>
      <c r="BK1" s="169"/>
      <c r="BL1" s="169" t="s">
        <v>55</v>
      </c>
      <c r="BM1" s="169"/>
      <c r="BN1" s="169"/>
      <c r="BO1" s="169" t="s">
        <v>56</v>
      </c>
      <c r="BP1" s="169"/>
      <c r="BQ1" s="169"/>
      <c r="BR1" s="169" t="s">
        <v>57</v>
      </c>
      <c r="BS1" s="169"/>
      <c r="BT1" s="169"/>
      <c r="BU1" s="169" t="s">
        <v>58</v>
      </c>
      <c r="BV1" s="169"/>
      <c r="BW1" s="169"/>
      <c r="BX1" s="169" t="s">
        <v>59</v>
      </c>
      <c r="BY1" s="169"/>
      <c r="BZ1" s="169"/>
      <c r="CA1" s="169" t="s">
        <v>60</v>
      </c>
      <c r="CB1" s="169"/>
      <c r="CC1" s="169"/>
      <c r="CD1" s="169" t="s">
        <v>61</v>
      </c>
      <c r="CE1" s="169"/>
      <c r="CF1" s="169"/>
      <c r="CG1" s="169" t="s">
        <v>62</v>
      </c>
      <c r="CH1" s="169"/>
      <c r="CI1" s="169"/>
      <c r="CJ1" s="169" t="s">
        <v>63</v>
      </c>
      <c r="CK1" s="169"/>
      <c r="CL1" s="169"/>
      <c r="CM1" s="169" t="s">
        <v>64</v>
      </c>
      <c r="CN1" s="169"/>
      <c r="CO1" s="169"/>
      <c r="CP1" s="169" t="s">
        <v>65</v>
      </c>
      <c r="CQ1" s="169"/>
      <c r="CR1" s="169"/>
      <c r="CS1" s="169" t="s">
        <v>66</v>
      </c>
      <c r="CT1" s="169"/>
      <c r="CU1" s="169"/>
      <c r="CV1" s="169" t="s">
        <v>67</v>
      </c>
      <c r="CW1" s="169"/>
      <c r="CX1" s="169"/>
      <c r="CY1" s="169" t="s">
        <v>68</v>
      </c>
      <c r="CZ1" s="169"/>
      <c r="DA1" s="169"/>
      <c r="DB1" s="169" t="s">
        <v>69</v>
      </c>
      <c r="DC1" s="169"/>
      <c r="DD1" s="169"/>
      <c r="DE1" s="169" t="s">
        <v>70</v>
      </c>
      <c r="DF1" s="169"/>
      <c r="DG1" s="169"/>
      <c r="DH1" s="169" t="s">
        <v>201</v>
      </c>
      <c r="DI1" s="169"/>
      <c r="DJ1" s="169"/>
      <c r="DK1" s="169" t="s">
        <v>202</v>
      </c>
      <c r="DL1" s="169"/>
      <c r="DM1" s="169"/>
      <c r="DN1" s="169" t="s">
        <v>204</v>
      </c>
      <c r="DO1" s="169"/>
      <c r="DP1" s="124"/>
      <c r="DQ1" s="169" t="s">
        <v>203</v>
      </c>
      <c r="DR1" s="169"/>
      <c r="DS1" s="169"/>
      <c r="DT1" s="169" t="s">
        <v>184</v>
      </c>
      <c r="DU1" s="169"/>
      <c r="DV1" s="169"/>
    </row>
    <row r="2" spans="1:126" ht="15.75" thickBot="1" x14ac:dyDescent="0.3">
      <c r="A2" s="164"/>
      <c r="B2" s="12" t="s">
        <v>3</v>
      </c>
      <c r="C2" s="12" t="s">
        <v>4</v>
      </c>
      <c r="D2" s="171"/>
      <c r="E2" s="93" t="s">
        <v>185</v>
      </c>
      <c r="F2" s="98" t="s">
        <v>122</v>
      </c>
      <c r="G2" s="93" t="s">
        <v>185</v>
      </c>
      <c r="H2" s="98" t="s">
        <v>122</v>
      </c>
      <c r="O2" t="str">
        <f>M1</f>
        <v>A1</v>
      </c>
      <c r="R2" t="str">
        <f t="shared" ref="R2" si="0">P1</f>
        <v>A2</v>
      </c>
      <c r="U2" t="str">
        <f t="shared" ref="U2" si="1">S1</f>
        <v>A3</v>
      </c>
      <c r="X2" t="str">
        <f t="shared" ref="X2" si="2">V1</f>
        <v>A4</v>
      </c>
      <c r="AA2" t="str">
        <f t="shared" ref="AA2" si="3">Y1</f>
        <v>A5</v>
      </c>
      <c r="AD2" t="str">
        <f t="shared" ref="AD2" si="4">AB1</f>
        <v>A6</v>
      </c>
      <c r="AG2" t="str">
        <f t="shared" ref="AG2" si="5">AE1</f>
        <v>A7</v>
      </c>
      <c r="AJ2" t="str">
        <f t="shared" ref="AJ2" si="6">AH1</f>
        <v>A8</v>
      </c>
      <c r="AM2" t="str">
        <f t="shared" ref="AM2" si="7">AK1</f>
        <v>A9</v>
      </c>
      <c r="AP2" t="str">
        <f t="shared" ref="AP2" si="8">AN1</f>
        <v>A10</v>
      </c>
      <c r="AS2" t="str">
        <f t="shared" ref="AS2" si="9">AQ1</f>
        <v>A11</v>
      </c>
      <c r="AV2" t="str">
        <f t="shared" ref="AV2" si="10">AT1</f>
        <v>A12</v>
      </c>
      <c r="AY2" t="str">
        <f t="shared" ref="AY2" si="11">AW1</f>
        <v>A13</v>
      </c>
      <c r="BB2" t="str">
        <f t="shared" ref="BB2" si="12">AZ1</f>
        <v>A14</v>
      </c>
      <c r="BE2" t="str">
        <f t="shared" ref="BE2" si="13">BC1</f>
        <v>A15</v>
      </c>
      <c r="BH2" t="str">
        <f t="shared" ref="BH2" si="14">BF1</f>
        <v>A16</v>
      </c>
      <c r="BK2" t="str">
        <f t="shared" ref="BK2" si="15">BI1</f>
        <v>A17</v>
      </c>
      <c r="BN2" t="str">
        <f t="shared" ref="BN2" si="16">BL1</f>
        <v>A18</v>
      </c>
      <c r="BQ2" t="str">
        <f t="shared" ref="BQ2" si="17">BO1</f>
        <v>A19</v>
      </c>
      <c r="BT2" t="str">
        <f t="shared" ref="BT2" si="18">BR1</f>
        <v>A20</v>
      </c>
      <c r="BW2" t="str">
        <f t="shared" ref="BW2" si="19">BU1</f>
        <v>A21</v>
      </c>
      <c r="BZ2" t="str">
        <f t="shared" ref="BZ2" si="20">BX1</f>
        <v>A22</v>
      </c>
      <c r="CC2" t="str">
        <f t="shared" ref="CC2" si="21">CA1</f>
        <v>A23</v>
      </c>
      <c r="CF2" t="str">
        <f t="shared" ref="CF2" si="22">CD1</f>
        <v>A24</v>
      </c>
      <c r="CI2" t="str">
        <f t="shared" ref="CI2" si="23">CG1</f>
        <v>A25</v>
      </c>
      <c r="CL2" t="str">
        <f t="shared" ref="CL2" si="24">CJ1</f>
        <v>A26</v>
      </c>
      <c r="CO2" t="str">
        <f t="shared" ref="CO2" si="25">CM1</f>
        <v>A27</v>
      </c>
      <c r="CR2" t="str">
        <f t="shared" ref="CR2" si="26">CP1</f>
        <v>A28</v>
      </c>
      <c r="CU2" t="str">
        <f t="shared" ref="CU2" si="27">CS1</f>
        <v>A29</v>
      </c>
      <c r="CX2" t="str">
        <f t="shared" ref="CX2" si="28">CV1</f>
        <v>A30</v>
      </c>
      <c r="DA2" t="str">
        <f t="shared" ref="DA2" si="29">CY1</f>
        <v>A31</v>
      </c>
      <c r="DD2" t="str">
        <f t="shared" ref="DD2" si="30">DB1</f>
        <v>A32</v>
      </c>
      <c r="DG2" t="str">
        <f t="shared" ref="DG2" si="31">DE1</f>
        <v>A33</v>
      </c>
      <c r="DJ2" t="str">
        <f t="shared" ref="DJ2" si="32">DH1</f>
        <v>B1</v>
      </c>
      <c r="DM2" t="str">
        <f t="shared" ref="DM2" si="33">DK1</f>
        <v>B2</v>
      </c>
      <c r="DP2" t="str">
        <f>DN1</f>
        <v>B3</v>
      </c>
      <c r="DS2" t="str">
        <f t="shared" ref="DS2" si="34">DQ1</f>
        <v>C1</v>
      </c>
      <c r="DV2" t="str">
        <f t="shared" ref="DV2" si="35">DT1</f>
        <v>TRANS</v>
      </c>
    </row>
    <row r="3" spans="1:126" x14ac:dyDescent="0.25">
      <c r="A3" s="14" t="s">
        <v>72</v>
      </c>
      <c r="B3" s="15">
        <v>258320</v>
      </c>
      <c r="C3" s="15">
        <v>4256294</v>
      </c>
      <c r="D3" s="97" t="s">
        <v>111</v>
      </c>
      <c r="E3" s="32" t="str" cm="1">
        <f t="array" ref="E3">INDEX($M$2:$DV$2,0,MATCH(F3,$M3:$DV3,0))</f>
        <v>A30</v>
      </c>
      <c r="F3" s="99">
        <f t="shared" ref="F3:F39" si="36">ROUND(MIN(O3,R3,U3,X3,AA3,AD3,AG3,AJ3,AM3,AP3,AS3,AV3,AY3,BB3,BE3,BH3,BK3,BQ3,BT3,BW3,BZ3,CC3,CF3,CI3,CL3,CO3,CR3,CU3,CX3,DA3,DD3,DG3,DJ3,DM3,DS3,DV3,BN3,DP3),2)</f>
        <v>772.11</v>
      </c>
      <c r="G3" s="32" t="str" cm="1">
        <f t="array" ref="G3">INDEX($M$2:$DV$2,0,MATCH(H3,$M3:$DV3,0))</f>
        <v>TRANS</v>
      </c>
      <c r="H3" s="99">
        <f>ROUND(SMALL(M3:DV3,2),2)</f>
        <v>947.21</v>
      </c>
      <c r="M3" s="94">
        <f>Inverters!C3</f>
        <v>252528.6</v>
      </c>
      <c r="N3" s="94">
        <f>Inverters!D3</f>
        <v>4259051.5199999996</v>
      </c>
      <c r="O3" s="94">
        <f>ROUND(SQRT(($B3-M3)^2+($C3-N3)^2),2)</f>
        <v>6414.38</v>
      </c>
      <c r="P3" s="94">
        <f>Inverters!C4</f>
        <v>253217.96</v>
      </c>
      <c r="Q3" s="94">
        <f>Inverters!D4</f>
        <v>4258934.25</v>
      </c>
      <c r="R3" s="94">
        <f>ROUND(SQRT(($B3-P3)^2+($C3-Q3)^2),2)</f>
        <v>5744.71</v>
      </c>
      <c r="S3" s="94">
        <f>Inverters!C5</f>
        <v>254597.27</v>
      </c>
      <c r="T3" s="94">
        <f>Inverters!D5</f>
        <v>4258312.75</v>
      </c>
      <c r="U3" s="94">
        <f>ROUND(SQRT(($B3-S3)^2+($C3-T3)^2),2)</f>
        <v>4234.8599999999997</v>
      </c>
      <c r="V3" s="94">
        <f>Inverters!C6</f>
        <v>255507.64</v>
      </c>
      <c r="W3" s="94">
        <f>Inverters!D6</f>
        <v>4258136.95</v>
      </c>
      <c r="X3" s="94">
        <f>ROUND(SQRT(($B3-V3)^2+($C3-W3)^2),2)</f>
        <v>3362.41</v>
      </c>
      <c r="Y3" s="94">
        <f>Inverters!C7</f>
        <v>255885.43</v>
      </c>
      <c r="Z3" s="94">
        <f>Inverters!D7</f>
        <v>4258136.88</v>
      </c>
      <c r="AA3" s="94">
        <f>ROUND(SQRT(($B3-Y3)^2+($C3-Z3)^2),2)</f>
        <v>3053.41</v>
      </c>
      <c r="AB3" s="94">
        <f>Inverters!C8</f>
        <v>256323</v>
      </c>
      <c r="AC3" s="94">
        <f>Inverters!D8</f>
        <v>4258195</v>
      </c>
      <c r="AD3" s="94">
        <f>ROUND(SQRT(($B3-AB3)^2+($C3-AC3)^2),2)</f>
        <v>2757.14</v>
      </c>
      <c r="AE3" s="94">
        <f>Inverters!C9</f>
        <v>254548.51</v>
      </c>
      <c r="AF3" s="94">
        <f>Inverters!D9</f>
        <v>4257829.0999999996</v>
      </c>
      <c r="AG3" s="94">
        <f>ROUND(SQRT(($B3-AE3)^2+($C3-AF3)^2),2)</f>
        <v>4071.94</v>
      </c>
      <c r="AH3" s="94">
        <f>Inverters!C10</f>
        <v>254850.77</v>
      </c>
      <c r="AI3" s="94">
        <f>Inverters!D10</f>
        <v>4257828.84</v>
      </c>
      <c r="AJ3" s="94">
        <f>ROUND(SQRT(($B3-AH3)^2+($C3-AI3)^2),2)</f>
        <v>3793.59</v>
      </c>
      <c r="AK3" s="94">
        <f>Inverters!C11</f>
        <v>255533.88</v>
      </c>
      <c r="AL3" s="94">
        <f>Inverters!D11</f>
        <v>4257829.1500000004</v>
      </c>
      <c r="AM3" s="94">
        <f>ROUND(SQRT(($B3-AK3)^2+($C3-AL3)^2),2)</f>
        <v>3181.06</v>
      </c>
      <c r="AN3" s="94">
        <f>Inverters!C12</f>
        <v>255894.42</v>
      </c>
      <c r="AO3" s="94">
        <f>Inverters!D12</f>
        <v>4257829.12</v>
      </c>
      <c r="AP3" s="94">
        <f>ROUND(SQRT(($B3-AN3)^2+($C3-AO3)^2),2)</f>
        <v>2870.55</v>
      </c>
      <c r="AQ3" s="94">
        <f>Inverters!C13</f>
        <v>256274.81</v>
      </c>
      <c r="AR3" s="94">
        <f>Inverters!D13</f>
        <v>4257829.08</v>
      </c>
      <c r="AS3" s="94">
        <f>ROUND(SQRT(($B3-AQ3)^2+($C3-AR3)^2),2)</f>
        <v>2557.1999999999998</v>
      </c>
      <c r="AT3" s="94">
        <f>Inverters!C14</f>
        <v>256570.18</v>
      </c>
      <c r="AU3" s="94">
        <f>Inverters!D14</f>
        <v>4257828.93</v>
      </c>
      <c r="AV3" s="94">
        <f>ROUND(SQRT(($B3-AT3)^2+($C3-AU3)^2),2)</f>
        <v>2327.63</v>
      </c>
      <c r="AW3" s="94">
        <f>Inverters!C15</f>
        <v>256956.19</v>
      </c>
      <c r="AX3" s="94">
        <f>Inverters!D15</f>
        <v>4257829.25</v>
      </c>
      <c r="AY3" s="94">
        <f>ROUND(SQRT(($B3-AW3)^2+($C3-AX3)^2),2)</f>
        <v>2053.5300000000002</v>
      </c>
      <c r="AZ3" s="94">
        <f>Inverters!C16</f>
        <v>257253.23</v>
      </c>
      <c r="BA3" s="94">
        <f>Inverters!D16</f>
        <v>4257829.12</v>
      </c>
      <c r="BB3" s="94">
        <f>ROUND(SQRT(($B3-AZ3)^2+($C3-BA3)^2),2)</f>
        <v>1869.38</v>
      </c>
      <c r="BC3" s="94">
        <f>Inverters!C17</f>
        <v>257592.17</v>
      </c>
      <c r="BD3" s="94">
        <f>Inverters!D17</f>
        <v>4257829.28</v>
      </c>
      <c r="BE3" s="94">
        <f>ROUND(SQRT(($B3-BC3)^2+($C3-BD3)^2),2)</f>
        <v>1699.06</v>
      </c>
      <c r="BF3" s="94">
        <f>Inverters!C18</f>
        <v>254668.53</v>
      </c>
      <c r="BG3" s="94">
        <f>Inverters!D18</f>
        <v>4257462.46</v>
      </c>
      <c r="BH3" s="94">
        <f>ROUND(SQRT(($B3-BF3)^2+($C3-BG3)^2),2)</f>
        <v>3833.87</v>
      </c>
      <c r="BI3" s="94">
        <f>Inverters!C19</f>
        <v>255127.7</v>
      </c>
      <c r="BJ3" s="94">
        <f>Inverters!D19</f>
        <v>4257462.49</v>
      </c>
      <c r="BK3" s="94">
        <f>ROUND(SQRT(($B3-BI3)^2+($C3-BJ3)^2),2)</f>
        <v>3399.43</v>
      </c>
      <c r="BL3" s="94">
        <f>Inverters!C20</f>
        <v>255488.14</v>
      </c>
      <c r="BM3" s="94">
        <f>Inverters!D20</f>
        <v>4257462.93</v>
      </c>
      <c r="BN3" s="94">
        <f>ROUND(SQRT(($B3-BL3)^2+($C3-BM3)^2),2)</f>
        <v>3063.63</v>
      </c>
      <c r="BO3" s="94">
        <f>Inverters!C21</f>
        <v>255900.5</v>
      </c>
      <c r="BP3" s="94">
        <f>Inverters!D21</f>
        <v>4257462.8099999996</v>
      </c>
      <c r="BQ3" s="94">
        <f>ROUND(SQRT(($B3-BO3)^2+($C3-BP3)^2),2)</f>
        <v>2687.02</v>
      </c>
      <c r="BR3" s="94">
        <f>Inverters!C22</f>
        <v>256235.57</v>
      </c>
      <c r="BS3" s="94">
        <f>Inverters!D22</f>
        <v>4257462.63</v>
      </c>
      <c r="BT3" s="94">
        <f>ROUND(SQRT(($B3-BR3)^2+($C3-BS3)^2),2)</f>
        <v>2389.67</v>
      </c>
      <c r="BU3" s="94">
        <f>Inverters!C23</f>
        <v>256570.7</v>
      </c>
      <c r="BV3" s="94">
        <f>Inverters!D23</f>
        <v>4257462.51</v>
      </c>
      <c r="BW3" s="94">
        <f>ROUND(SQRT(($B3-BU3)^2+($C3-BV3)^2),2)</f>
        <v>2103.6799999999998</v>
      </c>
      <c r="BX3" s="94">
        <f>Inverters!C24</f>
        <v>256896.41</v>
      </c>
      <c r="BY3" s="94">
        <f>Inverters!D24</f>
        <v>4257462.62</v>
      </c>
      <c r="BZ3" s="94">
        <f>ROUND(SQRT(($B3-BX3)^2+($C3-BY3)^2),2)</f>
        <v>1841.81</v>
      </c>
      <c r="CA3" s="94">
        <f>Inverters!C25</f>
        <v>257225.35</v>
      </c>
      <c r="CB3" s="94">
        <f>Inverters!D25</f>
        <v>4257462.6500000004</v>
      </c>
      <c r="CC3" s="94">
        <f>ROUND(SQRT(($B3-CA3)^2+($C3-CB3)^2),2)</f>
        <v>1601.25</v>
      </c>
      <c r="CD3" s="94">
        <f>Inverters!C26</f>
        <v>257594.36</v>
      </c>
      <c r="CE3" s="94">
        <f>Inverters!D26</f>
        <v>4257462.59</v>
      </c>
      <c r="CF3" s="94">
        <f>ROUND(SQRT(($B3-CD3)^2+($C3-CE3)^2),2)</f>
        <v>1375.56</v>
      </c>
      <c r="CG3" s="94">
        <f>Inverters!C27</f>
        <v>255275.85</v>
      </c>
      <c r="CH3" s="94">
        <f>Inverters!D27</f>
        <v>4257096.13</v>
      </c>
      <c r="CI3" s="94">
        <f>ROUND(SQRT(($B3-CG3)^2+($C3-CH3)^2),2)</f>
        <v>3148.06</v>
      </c>
      <c r="CJ3" s="94">
        <f>Inverters!C28</f>
        <v>255700.77</v>
      </c>
      <c r="CK3" s="94">
        <f>Inverters!D28</f>
        <v>4257096.22</v>
      </c>
      <c r="CL3" s="94">
        <f>ROUND(SQRT(($B3-CJ3)^2+($C3-CK3)^2),2)</f>
        <v>2739.33</v>
      </c>
      <c r="CM3" s="94">
        <f>Inverters!C29</f>
        <v>256203.13</v>
      </c>
      <c r="CN3" s="94">
        <f>Inverters!D29</f>
        <v>4257096.38</v>
      </c>
      <c r="CO3" s="94">
        <f>ROUND(SQRT(($B3-CM3)^2+($C3-CN3)^2),2)</f>
        <v>2263.84</v>
      </c>
      <c r="CP3" s="94">
        <f>Inverters!C30</f>
        <v>257175.15</v>
      </c>
      <c r="CQ3" s="94">
        <f>Inverters!D30</f>
        <v>4257096.53</v>
      </c>
      <c r="CR3" s="94">
        <f>ROUND(SQRT(($B3-CP3)^2+($C3-CQ3)^2),2)</f>
        <v>1398.12</v>
      </c>
      <c r="CS3" s="94">
        <f>Inverters!C31</f>
        <v>257433.06</v>
      </c>
      <c r="CT3" s="94">
        <f>Inverters!D31</f>
        <v>4257096.66</v>
      </c>
      <c r="CU3" s="94">
        <f>ROUND(SQRT(($B3-CS3)^2+($C3-CT3)^2),2)</f>
        <v>1196.21</v>
      </c>
      <c r="CV3" s="94">
        <f>Inverters!C32</f>
        <v>258530</v>
      </c>
      <c r="CW3" s="94">
        <f>Inverters!D32</f>
        <v>4257037</v>
      </c>
      <c r="CX3" s="94">
        <f>ROUND(SQRT(($B3-CV3)^2+($C3-CW3)^2),2)</f>
        <v>772.11</v>
      </c>
      <c r="CY3" s="94">
        <f>Inverters!C33</f>
        <v>256051.61</v>
      </c>
      <c r="CZ3" s="94">
        <f>Inverters!D33</f>
        <v>4256729.74</v>
      </c>
      <c r="DA3" s="94">
        <f>ROUND(SQRT(($B3-CY3)^2+($C3-CZ3)^2),2)</f>
        <v>2309.86</v>
      </c>
      <c r="DB3" s="94">
        <f>Inverters!C34</f>
        <v>257407.81</v>
      </c>
      <c r="DC3" s="94">
        <f>Inverters!D34</f>
        <v>4256729.9400000004</v>
      </c>
      <c r="DD3" s="94">
        <f>ROUND(SQRT(($B3-DB3)^2+($C3-DC3)^2),2)</f>
        <v>1011.01</v>
      </c>
      <c r="DE3" s="94">
        <f>Inverters!C35</f>
        <v>257768.43</v>
      </c>
      <c r="DF3" s="94">
        <f>Inverters!D35</f>
        <v>4257096.5599999996</v>
      </c>
      <c r="DG3" s="94">
        <f>ROUND(SQRT(($B3-DE3)^2+($C3-DF3)^2),2)</f>
        <v>973.82</v>
      </c>
      <c r="DH3" s="94">
        <f>Inverters!C36</f>
        <v>252816.43</v>
      </c>
      <c r="DI3" s="94">
        <f>Inverters!D36</f>
        <v>4259063</v>
      </c>
      <c r="DJ3" s="94">
        <f>ROUND(SQRT(($B3-DH3)^2+($C3-DI3)^2),2)</f>
        <v>6160.9</v>
      </c>
      <c r="DK3" s="94">
        <f>Inverters!C37</f>
        <v>254406.11</v>
      </c>
      <c r="DL3" s="94">
        <f>Inverters!D37</f>
        <v>4257462.75</v>
      </c>
      <c r="DM3" s="94">
        <f>ROUND(SQRT(($B3-DK3)^2+($C3-DL3)^2),2)</f>
        <v>4084.67</v>
      </c>
      <c r="DN3" s="94">
        <f>Inverters!C38</f>
        <v>255183.93</v>
      </c>
      <c r="DO3" s="94">
        <f>Inverters!D38</f>
        <v>4256730.4000000004</v>
      </c>
      <c r="DP3" s="94">
        <f>ROUND(SQRT(($B3-DN3)^2+($C3-DO3)^2),2)</f>
        <v>3166.29</v>
      </c>
      <c r="DQ3" s="94">
        <f>Inverters!C39</f>
        <v>255199.02</v>
      </c>
      <c r="DR3" s="94">
        <f>Inverters!D39</f>
        <v>4257829.17</v>
      </c>
      <c r="DS3" s="94">
        <f>ROUND(SQRT(($B3-DQ3)^2+($C3-DR3)^2),2)</f>
        <v>3478.11</v>
      </c>
      <c r="DT3" s="94">
        <f>Inverters!C40</f>
        <v>257923</v>
      </c>
      <c r="DU3" s="94">
        <f>Inverters!D40</f>
        <v>4257154</v>
      </c>
      <c r="DV3" s="94">
        <f>ROUND(SQRT(($B3-DT3)^2+($C3-DU3)^2),2)</f>
        <v>947.21</v>
      </c>
    </row>
    <row r="4" spans="1:126" x14ac:dyDescent="0.25">
      <c r="A4" s="2" t="s">
        <v>73</v>
      </c>
      <c r="B4" s="1">
        <v>257740.35</v>
      </c>
      <c r="C4" s="1">
        <v>4256663.38</v>
      </c>
      <c r="D4" s="95" t="s">
        <v>109</v>
      </c>
      <c r="E4" s="9" t="str" cm="1">
        <f t="array" ref="E4">INDEX($M$2:$DV$2,0,MATCH(F4,$M4:$DV4,0))</f>
        <v>A32</v>
      </c>
      <c r="F4" s="100">
        <f t="shared" si="36"/>
        <v>339.14</v>
      </c>
      <c r="G4" s="9" t="str" cm="1">
        <f t="array" ref="G4">INDEX($M$2:$DV$2,0,MATCH(H4,$M4:$DV4,0))</f>
        <v>A33</v>
      </c>
      <c r="H4" s="100">
        <f t="shared" ref="H4:H39" si="37">ROUND(SMALL(M4:DV4,2),2)</f>
        <v>434.09</v>
      </c>
      <c r="M4" s="94">
        <f>M3</f>
        <v>252528.6</v>
      </c>
      <c r="N4" s="94">
        <f t="shared" ref="N4:DE7" si="38">N3</f>
        <v>4259051.5199999996</v>
      </c>
      <c r="O4" s="94">
        <f t="shared" ref="O4:O40" si="39">ROUND(SQRT(($B4-M4)^2+($C4-N4)^2),2)</f>
        <v>5732.85</v>
      </c>
      <c r="P4" s="94">
        <f t="shared" si="38"/>
        <v>253217.96</v>
      </c>
      <c r="Q4" s="94">
        <f t="shared" si="38"/>
        <v>4258934.25</v>
      </c>
      <c r="R4" s="94">
        <f t="shared" ref="R4:R40" si="40">ROUND(SQRT(($B4-P4)^2+($C4-Q4)^2),2)</f>
        <v>5060.5200000000004</v>
      </c>
      <c r="S4" s="94">
        <f t="shared" si="38"/>
        <v>254597.27</v>
      </c>
      <c r="T4" s="94">
        <f t="shared" si="38"/>
        <v>4258312.75</v>
      </c>
      <c r="U4" s="94">
        <f t="shared" ref="U4:U40" si="41">ROUND(SQRT(($B4-S4)^2+($C4-T4)^2),2)</f>
        <v>3549.56</v>
      </c>
      <c r="V4" s="94">
        <f t="shared" si="38"/>
        <v>255507.64</v>
      </c>
      <c r="W4" s="94">
        <f t="shared" si="38"/>
        <v>4258136.95</v>
      </c>
      <c r="X4" s="94">
        <f t="shared" ref="X4:X40" si="42">ROUND(SQRT(($B4-V4)^2+($C4-W4)^2),2)</f>
        <v>2675.15</v>
      </c>
      <c r="Y4" s="94">
        <f t="shared" si="38"/>
        <v>255885.43</v>
      </c>
      <c r="Z4" s="94">
        <f t="shared" si="38"/>
        <v>4258136.88</v>
      </c>
      <c r="AA4" s="94">
        <f t="shared" ref="AA4:AA40" si="43">ROUND(SQRT(($B4-Y4)^2+($C4-Z4)^2),2)</f>
        <v>2368.9499999999998</v>
      </c>
      <c r="AB4" s="94">
        <f t="shared" si="38"/>
        <v>256323</v>
      </c>
      <c r="AC4" s="94">
        <f t="shared" si="38"/>
        <v>4258195</v>
      </c>
      <c r="AD4" s="94">
        <f t="shared" ref="AD4:AD40" si="44">ROUND(SQRT(($B4-AB4)^2+($C4-AC4)^2),2)</f>
        <v>2086.8000000000002</v>
      </c>
      <c r="AE4" s="94">
        <f t="shared" si="38"/>
        <v>254548.51</v>
      </c>
      <c r="AF4" s="94">
        <f t="shared" si="38"/>
        <v>4257829.0999999996</v>
      </c>
      <c r="AG4" s="94">
        <f t="shared" ref="AG4:AG40" si="45">ROUND(SQRT(($B4-AE4)^2+($C4-AF4)^2),2)</f>
        <v>3398.05</v>
      </c>
      <c r="AH4" s="94">
        <f t="shared" si="38"/>
        <v>254850.77</v>
      </c>
      <c r="AI4" s="94">
        <f t="shared" si="38"/>
        <v>4257828.84</v>
      </c>
      <c r="AJ4" s="94">
        <f t="shared" ref="AJ4:AJ40" si="46">ROUND(SQRT(($B4-AH4)^2+($C4-AI4)^2),2)</f>
        <v>3115.76</v>
      </c>
      <c r="AK4" s="94">
        <f t="shared" si="38"/>
        <v>255533.88</v>
      </c>
      <c r="AL4" s="94">
        <f t="shared" si="38"/>
        <v>4257829.1500000004</v>
      </c>
      <c r="AM4" s="94">
        <f t="shared" ref="AM4:AM40" si="47">ROUND(SQRT(($B4-AK4)^2+($C4-AL4)^2),2)</f>
        <v>2495.5</v>
      </c>
      <c r="AN4" s="94">
        <f t="shared" si="38"/>
        <v>255894.42</v>
      </c>
      <c r="AO4" s="94">
        <f t="shared" si="38"/>
        <v>4257829.12</v>
      </c>
      <c r="AP4" s="94">
        <f t="shared" ref="AP4:AP40" si="48">ROUND(SQRT(($B4-AN4)^2+($C4-AO4)^2),2)</f>
        <v>2183.21</v>
      </c>
      <c r="AQ4" s="94">
        <f t="shared" si="38"/>
        <v>256274.81</v>
      </c>
      <c r="AR4" s="94">
        <f t="shared" si="38"/>
        <v>4257829.08</v>
      </c>
      <c r="AS4" s="94">
        <f t="shared" ref="AS4:AS40" si="49">ROUND(SQRT(($B4-AQ4)^2+($C4-AR4)^2),2)</f>
        <v>1872.61</v>
      </c>
      <c r="AT4" s="94">
        <f t="shared" si="38"/>
        <v>256570.18</v>
      </c>
      <c r="AU4" s="94">
        <f t="shared" si="38"/>
        <v>4257828.93</v>
      </c>
      <c r="AV4" s="94">
        <f t="shared" ref="AV4:AV40" si="50">ROUND(SQRT(($B4-AT4)^2+($C4-AU4)^2),2)</f>
        <v>1651.61</v>
      </c>
      <c r="AW4" s="94">
        <f t="shared" si="38"/>
        <v>256956.19</v>
      </c>
      <c r="AX4" s="94">
        <f t="shared" si="38"/>
        <v>4257829.25</v>
      </c>
      <c r="AY4" s="94">
        <f t="shared" ref="AY4:AY40" si="51">ROUND(SQRT(($B4-AW4)^2+($C4-AX4)^2),2)</f>
        <v>1405.05</v>
      </c>
      <c r="AZ4" s="94">
        <f t="shared" si="38"/>
        <v>257253.23</v>
      </c>
      <c r="BA4" s="94">
        <f t="shared" si="38"/>
        <v>4257829.12</v>
      </c>
      <c r="BB4" s="94">
        <f t="shared" ref="BB4:BB40" si="52">ROUND(SQRT(($B4-AZ4)^2+($C4-BA4)^2),2)</f>
        <v>1263.42</v>
      </c>
      <c r="BC4" s="94">
        <f t="shared" si="38"/>
        <v>257592.17</v>
      </c>
      <c r="BD4" s="94">
        <f t="shared" si="38"/>
        <v>4257829.28</v>
      </c>
      <c r="BE4" s="94">
        <f t="shared" ref="BE4:BE40" si="53">ROUND(SQRT(($B4-BC4)^2+($C4-BD4)^2),2)</f>
        <v>1175.28</v>
      </c>
      <c r="BF4" s="94">
        <f t="shared" si="38"/>
        <v>254668.53</v>
      </c>
      <c r="BG4" s="94">
        <f t="shared" si="38"/>
        <v>4257462.46</v>
      </c>
      <c r="BH4" s="94">
        <f t="shared" ref="BH4:BH40" si="54">ROUND(SQRT(($B4-BF4)^2+($C4-BG4)^2),2)</f>
        <v>3174.05</v>
      </c>
      <c r="BI4" s="94">
        <f t="shared" si="38"/>
        <v>255127.7</v>
      </c>
      <c r="BJ4" s="94">
        <f t="shared" si="38"/>
        <v>4257462.49</v>
      </c>
      <c r="BK4" s="94">
        <f t="shared" ref="BK4:BK40" si="55">ROUND(SQRT(($B4-BI4)^2+($C4-BJ4)^2),2)</f>
        <v>2732.13</v>
      </c>
      <c r="BL4" s="94">
        <f t="shared" si="38"/>
        <v>255488.14</v>
      </c>
      <c r="BM4" s="94">
        <f t="shared" si="38"/>
        <v>4257462.93</v>
      </c>
      <c r="BN4" s="94">
        <f t="shared" ref="BN4:BN40" si="56">ROUND(SQRT(($B4-BL4)^2+($C4-BM4)^2),2)</f>
        <v>2389.92</v>
      </c>
      <c r="BO4" s="94">
        <f t="shared" si="38"/>
        <v>255900.5</v>
      </c>
      <c r="BP4" s="94">
        <f t="shared" si="38"/>
        <v>4257462.8099999996</v>
      </c>
      <c r="BQ4" s="94">
        <f t="shared" ref="BQ4:BQ40" si="57">ROUND(SQRT(($B4-BO4)^2+($C4-BP4)^2),2)</f>
        <v>2006.03</v>
      </c>
      <c r="BR4" s="94">
        <f t="shared" si="38"/>
        <v>256235.57</v>
      </c>
      <c r="BS4" s="94">
        <f t="shared" si="38"/>
        <v>4257462.63</v>
      </c>
      <c r="BT4" s="94">
        <f t="shared" ref="BT4:BT40" si="58">ROUND(SQRT(($B4-BR4)^2+($C4-BS4)^2),2)</f>
        <v>1703.87</v>
      </c>
      <c r="BU4" s="94">
        <f t="shared" si="38"/>
        <v>256570.7</v>
      </c>
      <c r="BV4" s="94">
        <f t="shared" si="38"/>
        <v>4257462.51</v>
      </c>
      <c r="BW4" s="94">
        <f t="shared" ref="BW4:BW40" si="59">ROUND(SQRT(($B4-BU4)^2+($C4-BV4)^2),2)</f>
        <v>1416.58</v>
      </c>
      <c r="BX4" s="94">
        <f t="shared" si="38"/>
        <v>256896.41</v>
      </c>
      <c r="BY4" s="94">
        <f t="shared" si="38"/>
        <v>4257462.62</v>
      </c>
      <c r="BZ4" s="94">
        <f t="shared" ref="BZ4:BZ40" si="60">ROUND(SQRT(($B4-BX4)^2+($C4-BY4)^2),2)</f>
        <v>1162.33</v>
      </c>
      <c r="CA4" s="94">
        <f t="shared" si="38"/>
        <v>257225.35</v>
      </c>
      <c r="CB4" s="94">
        <f t="shared" si="38"/>
        <v>4257462.6500000004</v>
      </c>
      <c r="CC4" s="94">
        <f t="shared" ref="CC4:CC40" si="61">ROUND(SQRT(($B4-CA4)^2+($C4-CB4)^2),2)</f>
        <v>950.82</v>
      </c>
      <c r="CD4" s="94">
        <f t="shared" si="38"/>
        <v>257594.36</v>
      </c>
      <c r="CE4" s="94">
        <f t="shared" si="38"/>
        <v>4257462.59</v>
      </c>
      <c r="CF4" s="94">
        <f t="shared" ref="CF4:CF40" si="62">ROUND(SQRT(($B4-CD4)^2+($C4-CE4)^2),2)</f>
        <v>812.43</v>
      </c>
      <c r="CG4" s="94">
        <f t="shared" si="38"/>
        <v>255275.85</v>
      </c>
      <c r="CH4" s="94">
        <f t="shared" si="38"/>
        <v>4257096.13</v>
      </c>
      <c r="CI4" s="94">
        <f t="shared" ref="CI4:CI40" si="63">ROUND(SQRT(($B4-CG4)^2+($C4-CH4)^2),2)</f>
        <v>2502.21</v>
      </c>
      <c r="CJ4" s="94">
        <f t="shared" si="38"/>
        <v>255700.77</v>
      </c>
      <c r="CK4" s="94">
        <f t="shared" si="38"/>
        <v>4257096.22</v>
      </c>
      <c r="CL4" s="94">
        <f t="shared" ref="CL4:CL40" si="64">ROUND(SQRT(($B4-CJ4)^2+($C4-CK4)^2),2)</f>
        <v>2085</v>
      </c>
      <c r="CM4" s="94">
        <f t="shared" si="38"/>
        <v>256203.13</v>
      </c>
      <c r="CN4" s="94">
        <f t="shared" si="38"/>
        <v>4257096.38</v>
      </c>
      <c r="CO4" s="94">
        <f t="shared" ref="CO4:CO40" si="65">ROUND(SQRT(($B4-CM4)^2+($C4-CN4)^2),2)</f>
        <v>1597.04</v>
      </c>
      <c r="CP4" s="94">
        <f t="shared" si="38"/>
        <v>257175.15</v>
      </c>
      <c r="CQ4" s="94">
        <f t="shared" si="38"/>
        <v>4257096.53</v>
      </c>
      <c r="CR4" s="94">
        <f t="shared" ref="CR4:CR40" si="66">ROUND(SQRT(($B4-CP4)^2+($C4-CQ4)^2),2)</f>
        <v>712.09</v>
      </c>
      <c r="CS4" s="94">
        <f t="shared" si="38"/>
        <v>257433.06</v>
      </c>
      <c r="CT4" s="94">
        <f t="shared" si="38"/>
        <v>4257096.66</v>
      </c>
      <c r="CU4" s="94">
        <f t="shared" ref="CU4:CU40" si="67">ROUND(SQRT(($B4-CS4)^2+($C4-CT4)^2),2)</f>
        <v>531.19000000000005</v>
      </c>
      <c r="CV4" s="94">
        <f t="shared" si="38"/>
        <v>258530</v>
      </c>
      <c r="CW4" s="94">
        <f t="shared" si="38"/>
        <v>4257037</v>
      </c>
      <c r="CX4" s="94">
        <f t="shared" ref="CX4:CX40" si="68">ROUND(SQRT(($B4-CV4)^2+($C4-CW4)^2),2)</f>
        <v>873.58</v>
      </c>
      <c r="CY4" s="94">
        <f t="shared" si="38"/>
        <v>256051.61</v>
      </c>
      <c r="CZ4" s="94">
        <f t="shared" si="38"/>
        <v>4256729.74</v>
      </c>
      <c r="DA4" s="94">
        <f t="shared" ref="DA4:DA40" si="69">ROUND(SQRT(($B4-CY4)^2+($C4-CZ4)^2),2)</f>
        <v>1690.04</v>
      </c>
      <c r="DB4" s="94">
        <f t="shared" si="38"/>
        <v>257407.81</v>
      </c>
      <c r="DC4" s="94">
        <f t="shared" si="38"/>
        <v>4256729.9400000004</v>
      </c>
      <c r="DD4" s="94">
        <f t="shared" ref="DD4:DD40" si="70">ROUND(SQRT(($B4-DB4)^2+($C4-DC4)^2),2)</f>
        <v>339.14</v>
      </c>
      <c r="DE4" s="94">
        <f t="shared" si="38"/>
        <v>257768.43</v>
      </c>
      <c r="DF4" s="94">
        <f t="shared" ref="DF4:DU19" si="71">DF3</f>
        <v>4257096.5599999996</v>
      </c>
      <c r="DG4" s="94">
        <f t="shared" ref="DG4:DG40" si="72">ROUND(SQRT(($B4-DE4)^2+($C4-DF4)^2),2)</f>
        <v>434.09</v>
      </c>
      <c r="DH4" s="94">
        <f t="shared" si="71"/>
        <v>252816.43</v>
      </c>
      <c r="DI4" s="94">
        <f t="shared" si="71"/>
        <v>4259063</v>
      </c>
      <c r="DJ4" s="94">
        <f t="shared" ref="DJ4:DJ40" si="73">ROUND(SQRT(($B4-DH4)^2+($C4-DI4)^2),2)</f>
        <v>5477.51</v>
      </c>
      <c r="DK4" s="94">
        <f t="shared" si="71"/>
        <v>254406.11</v>
      </c>
      <c r="DL4" s="94">
        <f t="shared" si="71"/>
        <v>4257462.75</v>
      </c>
      <c r="DM4" s="94">
        <f t="shared" ref="DM4:DM40" si="74">ROUND(SQRT(($B4-DK4)^2+($C4-DL4)^2),2)</f>
        <v>3428.72</v>
      </c>
      <c r="DN4" s="94">
        <f>DN3</f>
        <v>255183.93</v>
      </c>
      <c r="DO4" s="94">
        <f>DO3</f>
        <v>4256730.4000000004</v>
      </c>
      <c r="DP4" s="94">
        <f>ROUND(SQRT(($B4-DN4)^2+($C4-DO4)^2),2)</f>
        <v>2557.3000000000002</v>
      </c>
      <c r="DQ4" s="94">
        <f t="shared" si="71"/>
        <v>255199.02</v>
      </c>
      <c r="DR4" s="94">
        <f t="shared" si="71"/>
        <v>4257829.17</v>
      </c>
      <c r="DS4" s="94">
        <f t="shared" ref="DS4:DS40" si="75">ROUND(SQRT(($B4-DQ4)^2+($C4-DR4)^2),2)</f>
        <v>2795.97</v>
      </c>
      <c r="DT4" s="94">
        <f t="shared" si="71"/>
        <v>257923</v>
      </c>
      <c r="DU4" s="94">
        <f t="shared" si="71"/>
        <v>4257154</v>
      </c>
      <c r="DV4" s="94">
        <f t="shared" ref="DV4:DV40" si="76">ROUND(SQRT(($B4-DT4)^2+($C4-DU4)^2),2)</f>
        <v>523.52</v>
      </c>
    </row>
    <row r="5" spans="1:126" x14ac:dyDescent="0.25">
      <c r="A5" s="2" t="s">
        <v>74</v>
      </c>
      <c r="B5" s="1">
        <v>257852.56</v>
      </c>
      <c r="C5" s="1">
        <v>4256666.58</v>
      </c>
      <c r="D5" s="95" t="s">
        <v>109</v>
      </c>
      <c r="E5" s="9" t="str" cm="1">
        <f t="array" ref="E5">INDEX($M$2:$DV$2,0,MATCH(F5,$M5:$DV5,0))</f>
        <v>A33</v>
      </c>
      <c r="F5" s="100">
        <f t="shared" si="36"/>
        <v>438.13</v>
      </c>
      <c r="G5" s="9" t="str" cm="1">
        <f t="array" ref="G5">INDEX($M$2:$DV$2,0,MATCH(H5,$M5:$DV5,0))</f>
        <v>A32</v>
      </c>
      <c r="H5" s="100">
        <f t="shared" si="37"/>
        <v>449.24</v>
      </c>
      <c r="M5" s="94">
        <f t="shared" ref="M5:M40" si="77">M4</f>
        <v>252528.6</v>
      </c>
      <c r="N5" s="94">
        <f t="shared" si="38"/>
        <v>4259051.5199999996</v>
      </c>
      <c r="O5" s="94">
        <f t="shared" si="39"/>
        <v>5833.74</v>
      </c>
      <c r="P5" s="94">
        <f t="shared" si="38"/>
        <v>253217.96</v>
      </c>
      <c r="Q5" s="94">
        <f t="shared" si="38"/>
        <v>4258934.25</v>
      </c>
      <c r="R5" s="94">
        <f t="shared" si="40"/>
        <v>5159.6400000000003</v>
      </c>
      <c r="S5" s="94">
        <f t="shared" si="38"/>
        <v>254597.27</v>
      </c>
      <c r="T5" s="94">
        <f t="shared" si="38"/>
        <v>4258312.75</v>
      </c>
      <c r="U5" s="94">
        <f t="shared" si="41"/>
        <v>3647.85</v>
      </c>
      <c r="V5" s="94">
        <f t="shared" si="38"/>
        <v>255507.64</v>
      </c>
      <c r="W5" s="94">
        <f t="shared" si="38"/>
        <v>4258136.95</v>
      </c>
      <c r="X5" s="94">
        <f t="shared" si="42"/>
        <v>2767.79</v>
      </c>
      <c r="Y5" s="94">
        <f t="shared" si="38"/>
        <v>255885.43</v>
      </c>
      <c r="Z5" s="94">
        <f t="shared" si="38"/>
        <v>4258136.88</v>
      </c>
      <c r="AA5" s="94">
        <f t="shared" si="43"/>
        <v>2455.89</v>
      </c>
      <c r="AB5" s="94">
        <f t="shared" si="38"/>
        <v>256323</v>
      </c>
      <c r="AC5" s="94">
        <f t="shared" si="38"/>
        <v>4258195</v>
      </c>
      <c r="AD5" s="94">
        <f t="shared" si="44"/>
        <v>2162.3200000000002</v>
      </c>
      <c r="AE5" s="94">
        <f t="shared" si="38"/>
        <v>254548.51</v>
      </c>
      <c r="AF5" s="94">
        <f t="shared" si="38"/>
        <v>4257829.0999999996</v>
      </c>
      <c r="AG5" s="94">
        <f t="shared" si="45"/>
        <v>3502.6</v>
      </c>
      <c r="AH5" s="94">
        <f t="shared" si="38"/>
        <v>254850.77</v>
      </c>
      <c r="AI5" s="94">
        <f t="shared" si="38"/>
        <v>4257828.84</v>
      </c>
      <c r="AJ5" s="94">
        <f t="shared" si="46"/>
        <v>3218.94</v>
      </c>
      <c r="AK5" s="94">
        <f t="shared" si="38"/>
        <v>255533.88</v>
      </c>
      <c r="AL5" s="94">
        <f t="shared" si="38"/>
        <v>4257829.1500000004</v>
      </c>
      <c r="AM5" s="94">
        <f t="shared" si="47"/>
        <v>2593.81</v>
      </c>
      <c r="AN5" s="94">
        <f t="shared" si="38"/>
        <v>255894.42</v>
      </c>
      <c r="AO5" s="94">
        <f t="shared" si="38"/>
        <v>4257829.12</v>
      </c>
      <c r="AP5" s="94">
        <f t="shared" si="48"/>
        <v>2277.2399999999998</v>
      </c>
      <c r="AQ5" s="94">
        <f t="shared" si="38"/>
        <v>256274.81</v>
      </c>
      <c r="AR5" s="94">
        <f t="shared" si="38"/>
        <v>4257829.08</v>
      </c>
      <c r="AS5" s="94">
        <f t="shared" si="49"/>
        <v>1959.77</v>
      </c>
      <c r="AT5" s="94">
        <f t="shared" si="38"/>
        <v>256570.18</v>
      </c>
      <c r="AU5" s="94">
        <f t="shared" si="38"/>
        <v>4257828.93</v>
      </c>
      <c r="AV5" s="94">
        <f t="shared" si="50"/>
        <v>1730.77</v>
      </c>
      <c r="AW5" s="94">
        <f t="shared" si="38"/>
        <v>256956.19</v>
      </c>
      <c r="AX5" s="94">
        <f t="shared" si="38"/>
        <v>4257829.25</v>
      </c>
      <c r="AY5" s="94">
        <f t="shared" si="51"/>
        <v>1468.09</v>
      </c>
      <c r="AZ5" s="94">
        <f t="shared" si="38"/>
        <v>257253.23</v>
      </c>
      <c r="BA5" s="94">
        <f t="shared" si="38"/>
        <v>4257829.12</v>
      </c>
      <c r="BB5" s="94">
        <f t="shared" si="52"/>
        <v>1307.94</v>
      </c>
      <c r="BC5" s="94">
        <f t="shared" si="38"/>
        <v>257592.17</v>
      </c>
      <c r="BD5" s="94">
        <f t="shared" si="38"/>
        <v>4257829.28</v>
      </c>
      <c r="BE5" s="94">
        <f t="shared" si="53"/>
        <v>1191.5</v>
      </c>
      <c r="BF5" s="94">
        <f t="shared" si="38"/>
        <v>254668.53</v>
      </c>
      <c r="BG5" s="94">
        <f t="shared" si="38"/>
        <v>4257462.46</v>
      </c>
      <c r="BH5" s="94">
        <f t="shared" si="54"/>
        <v>3281.99</v>
      </c>
      <c r="BI5" s="94">
        <f t="shared" si="38"/>
        <v>255127.7</v>
      </c>
      <c r="BJ5" s="94">
        <f t="shared" si="38"/>
        <v>4257462.49</v>
      </c>
      <c r="BK5" s="94">
        <f t="shared" si="55"/>
        <v>2838.72</v>
      </c>
      <c r="BL5" s="94">
        <f t="shared" si="38"/>
        <v>255488.14</v>
      </c>
      <c r="BM5" s="94">
        <f t="shared" si="38"/>
        <v>4257462.93</v>
      </c>
      <c r="BN5" s="94">
        <f t="shared" si="56"/>
        <v>2494.9299999999998</v>
      </c>
      <c r="BO5" s="94">
        <f t="shared" si="38"/>
        <v>255900.5</v>
      </c>
      <c r="BP5" s="94">
        <f t="shared" si="38"/>
        <v>4257462.8099999996</v>
      </c>
      <c r="BQ5" s="94">
        <f t="shared" si="57"/>
        <v>2108.1999999999998</v>
      </c>
      <c r="BR5" s="94">
        <f t="shared" si="38"/>
        <v>256235.57</v>
      </c>
      <c r="BS5" s="94">
        <f t="shared" si="38"/>
        <v>4257462.63</v>
      </c>
      <c r="BT5" s="94">
        <f t="shared" si="58"/>
        <v>1802.32</v>
      </c>
      <c r="BU5" s="94">
        <f t="shared" si="38"/>
        <v>256570.7</v>
      </c>
      <c r="BV5" s="94">
        <f t="shared" si="38"/>
        <v>4257462.51</v>
      </c>
      <c r="BW5" s="94">
        <f t="shared" si="59"/>
        <v>1508.86</v>
      </c>
      <c r="BX5" s="94">
        <f t="shared" si="38"/>
        <v>256896.41</v>
      </c>
      <c r="BY5" s="94">
        <f t="shared" si="38"/>
        <v>4257462.62</v>
      </c>
      <c r="BZ5" s="94">
        <f t="shared" si="60"/>
        <v>1244.1500000000001</v>
      </c>
      <c r="CA5" s="94">
        <f t="shared" si="38"/>
        <v>257225.35</v>
      </c>
      <c r="CB5" s="94">
        <f t="shared" si="38"/>
        <v>4257462.6500000004</v>
      </c>
      <c r="CC5" s="94">
        <f t="shared" si="61"/>
        <v>1013.47</v>
      </c>
      <c r="CD5" s="94">
        <f t="shared" si="38"/>
        <v>257594.36</v>
      </c>
      <c r="CE5" s="94">
        <f t="shared" si="38"/>
        <v>4257462.59</v>
      </c>
      <c r="CF5" s="94">
        <f t="shared" si="62"/>
        <v>836.84</v>
      </c>
      <c r="CG5" s="94">
        <f t="shared" si="38"/>
        <v>255275.85</v>
      </c>
      <c r="CH5" s="94">
        <f t="shared" si="38"/>
        <v>4257096.13</v>
      </c>
      <c r="CI5" s="94">
        <f t="shared" si="63"/>
        <v>2612.27</v>
      </c>
      <c r="CJ5" s="94">
        <f t="shared" si="38"/>
        <v>255700.77</v>
      </c>
      <c r="CK5" s="94">
        <f t="shared" si="38"/>
        <v>4257096.22</v>
      </c>
      <c r="CL5" s="94">
        <f t="shared" si="64"/>
        <v>2194.2600000000002</v>
      </c>
      <c r="CM5" s="94">
        <f t="shared" si="38"/>
        <v>256203.13</v>
      </c>
      <c r="CN5" s="94">
        <f t="shared" si="38"/>
        <v>4257096.38</v>
      </c>
      <c r="CO5" s="94">
        <f t="shared" si="65"/>
        <v>1704.51</v>
      </c>
      <c r="CP5" s="94">
        <f t="shared" si="38"/>
        <v>257175.15</v>
      </c>
      <c r="CQ5" s="94">
        <f t="shared" si="38"/>
        <v>4257096.53</v>
      </c>
      <c r="CR5" s="94">
        <f t="shared" si="66"/>
        <v>802.33</v>
      </c>
      <c r="CS5" s="94">
        <f t="shared" si="38"/>
        <v>257433.06</v>
      </c>
      <c r="CT5" s="94">
        <f t="shared" si="38"/>
        <v>4257096.66</v>
      </c>
      <c r="CU5" s="94">
        <f t="shared" si="67"/>
        <v>600.79</v>
      </c>
      <c r="CV5" s="94">
        <f t="shared" si="38"/>
        <v>258530</v>
      </c>
      <c r="CW5" s="94">
        <f t="shared" si="38"/>
        <v>4257037</v>
      </c>
      <c r="CX5" s="94">
        <f t="shared" si="68"/>
        <v>772.1</v>
      </c>
      <c r="CY5" s="94">
        <f t="shared" si="38"/>
        <v>256051.61</v>
      </c>
      <c r="CZ5" s="94">
        <f t="shared" si="38"/>
        <v>4256729.74</v>
      </c>
      <c r="DA5" s="94">
        <f t="shared" si="69"/>
        <v>1802.06</v>
      </c>
      <c r="DB5" s="94">
        <f t="shared" si="38"/>
        <v>257407.81</v>
      </c>
      <c r="DC5" s="94">
        <f t="shared" si="38"/>
        <v>4256729.9400000004</v>
      </c>
      <c r="DD5" s="94">
        <f t="shared" si="70"/>
        <v>449.24</v>
      </c>
      <c r="DE5" s="94">
        <f t="shared" si="38"/>
        <v>257768.43</v>
      </c>
      <c r="DF5" s="94">
        <f t="shared" si="71"/>
        <v>4257096.5599999996</v>
      </c>
      <c r="DG5" s="94">
        <f t="shared" si="72"/>
        <v>438.13</v>
      </c>
      <c r="DH5" s="94">
        <f t="shared" si="71"/>
        <v>252816.43</v>
      </c>
      <c r="DI5" s="94">
        <f t="shared" si="71"/>
        <v>4259063</v>
      </c>
      <c r="DJ5" s="94">
        <f t="shared" si="73"/>
        <v>5577.22</v>
      </c>
      <c r="DK5" s="94">
        <f t="shared" si="71"/>
        <v>254406.11</v>
      </c>
      <c r="DL5" s="94">
        <f t="shared" si="71"/>
        <v>4257462.75</v>
      </c>
      <c r="DM5" s="94">
        <f t="shared" si="74"/>
        <v>3537.22</v>
      </c>
      <c r="DN5" s="94">
        <f t="shared" ref="DN5:DN40" si="78">DN4</f>
        <v>255183.93</v>
      </c>
      <c r="DO5" s="94">
        <f t="shared" ref="DO5:DO40" si="79">DO4</f>
        <v>4256730.4000000004</v>
      </c>
      <c r="DP5" s="94">
        <f t="shared" ref="DP5:DP40" si="80">ROUND(SQRT(($B5-DN5)^2+($C5-DO5)^2),2)</f>
        <v>2669.39</v>
      </c>
      <c r="DQ5" s="94">
        <f t="shared" si="71"/>
        <v>255199.02</v>
      </c>
      <c r="DR5" s="94">
        <f t="shared" si="71"/>
        <v>4257829.17</v>
      </c>
      <c r="DS5" s="94">
        <f t="shared" si="75"/>
        <v>2897.05</v>
      </c>
      <c r="DT5" s="94">
        <f t="shared" si="71"/>
        <v>257923</v>
      </c>
      <c r="DU5" s="94">
        <f t="shared" si="71"/>
        <v>4257154</v>
      </c>
      <c r="DV5" s="94">
        <f t="shared" si="76"/>
        <v>492.48</v>
      </c>
    </row>
    <row r="6" spans="1:126" x14ac:dyDescent="0.25">
      <c r="A6" s="2" t="s">
        <v>75</v>
      </c>
      <c r="B6" s="1">
        <v>257941.99</v>
      </c>
      <c r="C6" s="1">
        <v>4256496.7699999996</v>
      </c>
      <c r="D6" s="95" t="s">
        <v>109</v>
      </c>
      <c r="E6" s="9" t="str" cm="1">
        <f t="array" ref="E6">INDEX($M$2:$DV$2,0,MATCH(F6,$M6:$DV6,0))</f>
        <v>A32</v>
      </c>
      <c r="F6" s="100">
        <f t="shared" si="36"/>
        <v>582.85</v>
      </c>
      <c r="G6" s="9" t="str" cm="1">
        <f t="array" ref="G6">INDEX($M$2:$DV$2,0,MATCH(H6,$M6:$DV6,0))</f>
        <v>A33</v>
      </c>
      <c r="H6" s="100">
        <f t="shared" si="37"/>
        <v>624.4</v>
      </c>
      <c r="M6" s="94">
        <f t="shared" si="77"/>
        <v>252528.6</v>
      </c>
      <c r="N6" s="94">
        <f t="shared" si="38"/>
        <v>4259051.5199999996</v>
      </c>
      <c r="O6" s="94">
        <f t="shared" si="39"/>
        <v>5985.95</v>
      </c>
      <c r="P6" s="94">
        <f t="shared" si="38"/>
        <v>253217.96</v>
      </c>
      <c r="Q6" s="94">
        <f t="shared" si="38"/>
        <v>4258934.25</v>
      </c>
      <c r="R6" s="94">
        <f t="shared" si="40"/>
        <v>5315.8</v>
      </c>
      <c r="S6" s="94">
        <f t="shared" si="38"/>
        <v>254597.27</v>
      </c>
      <c r="T6" s="94">
        <f t="shared" si="38"/>
        <v>4258312.75</v>
      </c>
      <c r="U6" s="94">
        <f t="shared" si="41"/>
        <v>3805.91</v>
      </c>
      <c r="V6" s="94">
        <f t="shared" si="38"/>
        <v>255507.64</v>
      </c>
      <c r="W6" s="94">
        <f t="shared" si="38"/>
        <v>4258136.95</v>
      </c>
      <c r="X6" s="94">
        <f t="shared" si="42"/>
        <v>2935.35</v>
      </c>
      <c r="Y6" s="94">
        <f t="shared" si="38"/>
        <v>255885.43</v>
      </c>
      <c r="Z6" s="94">
        <f t="shared" si="38"/>
        <v>4258136.88</v>
      </c>
      <c r="AA6" s="94">
        <f t="shared" si="43"/>
        <v>2630.48</v>
      </c>
      <c r="AB6" s="94">
        <f t="shared" si="38"/>
        <v>256323</v>
      </c>
      <c r="AC6" s="94">
        <f t="shared" si="38"/>
        <v>4258195</v>
      </c>
      <c r="AD6" s="94">
        <f t="shared" si="44"/>
        <v>2346.3000000000002</v>
      </c>
      <c r="AE6" s="94">
        <f t="shared" si="38"/>
        <v>254548.51</v>
      </c>
      <c r="AF6" s="94">
        <f t="shared" si="38"/>
        <v>4257829.0999999996</v>
      </c>
      <c r="AG6" s="94">
        <f t="shared" si="45"/>
        <v>3645.66</v>
      </c>
      <c r="AH6" s="94">
        <f t="shared" si="38"/>
        <v>254850.77</v>
      </c>
      <c r="AI6" s="94">
        <f t="shared" si="38"/>
        <v>4257828.84</v>
      </c>
      <c r="AJ6" s="94">
        <f t="shared" si="46"/>
        <v>3366.01</v>
      </c>
      <c r="AK6" s="94">
        <f t="shared" si="38"/>
        <v>255533.88</v>
      </c>
      <c r="AL6" s="94">
        <f t="shared" si="38"/>
        <v>4257829.1500000004</v>
      </c>
      <c r="AM6" s="94">
        <f t="shared" si="47"/>
        <v>2752.13</v>
      </c>
      <c r="AN6" s="94">
        <f t="shared" si="38"/>
        <v>255894.42</v>
      </c>
      <c r="AO6" s="94">
        <f t="shared" si="38"/>
        <v>4257829.12</v>
      </c>
      <c r="AP6" s="94">
        <f t="shared" si="48"/>
        <v>2442.89</v>
      </c>
      <c r="AQ6" s="94">
        <f t="shared" si="38"/>
        <v>256274.81</v>
      </c>
      <c r="AR6" s="94">
        <f t="shared" si="38"/>
        <v>4257829.08</v>
      </c>
      <c r="AS6" s="94">
        <f t="shared" si="49"/>
        <v>2134.14</v>
      </c>
      <c r="AT6" s="94">
        <f t="shared" si="38"/>
        <v>256570.18</v>
      </c>
      <c r="AU6" s="94">
        <f t="shared" si="38"/>
        <v>4257828.93</v>
      </c>
      <c r="AV6" s="94">
        <f t="shared" si="50"/>
        <v>1912.2</v>
      </c>
      <c r="AW6" s="94">
        <f t="shared" si="38"/>
        <v>256956.19</v>
      </c>
      <c r="AX6" s="94">
        <f t="shared" si="38"/>
        <v>4257829.25</v>
      </c>
      <c r="AY6" s="94">
        <f t="shared" si="51"/>
        <v>1657.5</v>
      </c>
      <c r="AZ6" s="94">
        <f t="shared" si="38"/>
        <v>257253.23</v>
      </c>
      <c r="BA6" s="94">
        <f t="shared" si="38"/>
        <v>4257829.12</v>
      </c>
      <c r="BB6" s="94">
        <f t="shared" si="52"/>
        <v>1499.85</v>
      </c>
      <c r="BC6" s="94">
        <f t="shared" si="38"/>
        <v>257592.17</v>
      </c>
      <c r="BD6" s="94">
        <f t="shared" si="38"/>
        <v>4257829.28</v>
      </c>
      <c r="BE6" s="94">
        <f t="shared" si="53"/>
        <v>1377.66</v>
      </c>
      <c r="BF6" s="94">
        <f t="shared" si="38"/>
        <v>254668.53</v>
      </c>
      <c r="BG6" s="94">
        <f t="shared" si="38"/>
        <v>4257462.46</v>
      </c>
      <c r="BH6" s="94">
        <f t="shared" si="54"/>
        <v>3412.93</v>
      </c>
      <c r="BI6" s="94">
        <f t="shared" si="38"/>
        <v>255127.7</v>
      </c>
      <c r="BJ6" s="94">
        <f t="shared" si="38"/>
        <v>4257462.49</v>
      </c>
      <c r="BK6" s="94">
        <f t="shared" si="55"/>
        <v>2975.37</v>
      </c>
      <c r="BL6" s="94">
        <f t="shared" si="38"/>
        <v>255488.14</v>
      </c>
      <c r="BM6" s="94">
        <f t="shared" si="38"/>
        <v>4257462.93</v>
      </c>
      <c r="BN6" s="94">
        <f t="shared" si="56"/>
        <v>2637.2</v>
      </c>
      <c r="BO6" s="94">
        <f t="shared" si="38"/>
        <v>255900.5</v>
      </c>
      <c r="BP6" s="94">
        <f t="shared" si="38"/>
        <v>4257462.8099999996</v>
      </c>
      <c r="BQ6" s="94">
        <f t="shared" si="57"/>
        <v>2258.52</v>
      </c>
      <c r="BR6" s="94">
        <f t="shared" si="38"/>
        <v>256235.57</v>
      </c>
      <c r="BS6" s="94">
        <f t="shared" si="38"/>
        <v>4257462.63</v>
      </c>
      <c r="BT6" s="94">
        <f t="shared" si="58"/>
        <v>1960.8</v>
      </c>
      <c r="BU6" s="94">
        <f t="shared" si="38"/>
        <v>256570.7</v>
      </c>
      <c r="BV6" s="94">
        <f t="shared" si="38"/>
        <v>4257462.51</v>
      </c>
      <c r="BW6" s="94">
        <f t="shared" si="59"/>
        <v>1677.23</v>
      </c>
      <c r="BX6" s="94">
        <f t="shared" si="38"/>
        <v>256896.41</v>
      </c>
      <c r="BY6" s="94">
        <f t="shared" si="38"/>
        <v>4257462.62</v>
      </c>
      <c r="BZ6" s="94">
        <f t="shared" si="60"/>
        <v>1423.41</v>
      </c>
      <c r="CA6" s="94">
        <f t="shared" si="38"/>
        <v>257225.35</v>
      </c>
      <c r="CB6" s="94">
        <f t="shared" si="38"/>
        <v>4257462.6500000004</v>
      </c>
      <c r="CC6" s="94">
        <f t="shared" si="61"/>
        <v>1202.7</v>
      </c>
      <c r="CD6" s="94">
        <f t="shared" si="38"/>
        <v>257594.36</v>
      </c>
      <c r="CE6" s="94">
        <f t="shared" si="38"/>
        <v>4257462.59</v>
      </c>
      <c r="CF6" s="94">
        <f t="shared" si="62"/>
        <v>1026.48</v>
      </c>
      <c r="CG6" s="94">
        <f t="shared" si="38"/>
        <v>255275.85</v>
      </c>
      <c r="CH6" s="94">
        <f t="shared" si="38"/>
        <v>4257096.13</v>
      </c>
      <c r="CI6" s="94">
        <f t="shared" si="63"/>
        <v>2732.68</v>
      </c>
      <c r="CJ6" s="94">
        <f t="shared" si="38"/>
        <v>255700.77</v>
      </c>
      <c r="CK6" s="94">
        <f t="shared" si="38"/>
        <v>4257096.22</v>
      </c>
      <c r="CL6" s="94">
        <f t="shared" si="64"/>
        <v>2320</v>
      </c>
      <c r="CM6" s="94">
        <f t="shared" si="38"/>
        <v>256203.13</v>
      </c>
      <c r="CN6" s="94">
        <f t="shared" si="38"/>
        <v>4257096.38</v>
      </c>
      <c r="CO6" s="94">
        <f t="shared" si="65"/>
        <v>1839.34</v>
      </c>
      <c r="CP6" s="94">
        <f t="shared" si="38"/>
        <v>257175.15</v>
      </c>
      <c r="CQ6" s="94">
        <f t="shared" si="38"/>
        <v>4257096.53</v>
      </c>
      <c r="CR6" s="94">
        <f t="shared" si="66"/>
        <v>973.53</v>
      </c>
      <c r="CS6" s="94">
        <f t="shared" si="38"/>
        <v>257433.06</v>
      </c>
      <c r="CT6" s="94">
        <f t="shared" si="38"/>
        <v>4257096.66</v>
      </c>
      <c r="CU6" s="94">
        <f t="shared" si="67"/>
        <v>786.69</v>
      </c>
      <c r="CV6" s="94">
        <f t="shared" si="38"/>
        <v>258530</v>
      </c>
      <c r="CW6" s="94">
        <f t="shared" si="38"/>
        <v>4257037</v>
      </c>
      <c r="CX6" s="94">
        <f t="shared" si="68"/>
        <v>798.5</v>
      </c>
      <c r="CY6" s="94">
        <f t="shared" si="38"/>
        <v>256051.61</v>
      </c>
      <c r="CZ6" s="94">
        <f t="shared" si="38"/>
        <v>4256729.74</v>
      </c>
      <c r="DA6" s="94">
        <f t="shared" si="69"/>
        <v>1904.68</v>
      </c>
      <c r="DB6" s="94">
        <f t="shared" si="38"/>
        <v>257407.81</v>
      </c>
      <c r="DC6" s="94">
        <f t="shared" si="38"/>
        <v>4256729.9400000004</v>
      </c>
      <c r="DD6" s="94">
        <f t="shared" si="70"/>
        <v>582.85</v>
      </c>
      <c r="DE6" s="94">
        <f t="shared" si="38"/>
        <v>257768.43</v>
      </c>
      <c r="DF6" s="94">
        <f t="shared" si="71"/>
        <v>4257096.5599999996</v>
      </c>
      <c r="DG6" s="94">
        <f t="shared" si="72"/>
        <v>624.4</v>
      </c>
      <c r="DH6" s="94">
        <f t="shared" si="71"/>
        <v>252816.43</v>
      </c>
      <c r="DI6" s="94">
        <f t="shared" si="71"/>
        <v>4259063</v>
      </c>
      <c r="DJ6" s="94">
        <f t="shared" si="73"/>
        <v>5732.09</v>
      </c>
      <c r="DK6" s="94">
        <f t="shared" si="71"/>
        <v>254406.11</v>
      </c>
      <c r="DL6" s="94">
        <f t="shared" si="71"/>
        <v>4257462.75</v>
      </c>
      <c r="DM6" s="94">
        <f t="shared" si="74"/>
        <v>3665.46</v>
      </c>
      <c r="DN6" s="94">
        <f t="shared" si="78"/>
        <v>255183.93</v>
      </c>
      <c r="DO6" s="94">
        <f t="shared" si="79"/>
        <v>4256730.4000000004</v>
      </c>
      <c r="DP6" s="94">
        <f t="shared" si="80"/>
        <v>2767.94</v>
      </c>
      <c r="DQ6" s="94">
        <f t="shared" si="71"/>
        <v>255199.02</v>
      </c>
      <c r="DR6" s="94">
        <f t="shared" si="71"/>
        <v>4257829.17</v>
      </c>
      <c r="DS6" s="94">
        <f t="shared" si="75"/>
        <v>3049.45</v>
      </c>
      <c r="DT6" s="94">
        <f t="shared" si="71"/>
        <v>257923</v>
      </c>
      <c r="DU6" s="94">
        <f t="shared" si="71"/>
        <v>4257154</v>
      </c>
      <c r="DV6" s="94">
        <f t="shared" si="76"/>
        <v>657.5</v>
      </c>
    </row>
    <row r="7" spans="1:126" x14ac:dyDescent="0.25">
      <c r="A7" s="2" t="s">
        <v>76</v>
      </c>
      <c r="B7" s="1">
        <v>257998.7</v>
      </c>
      <c r="C7" s="1">
        <v>4256506.01</v>
      </c>
      <c r="D7" s="95" t="s">
        <v>109</v>
      </c>
      <c r="E7" s="9" t="str" cm="1">
        <f t="array" ref="E7">INDEX($M$2:$DV$2,0,MATCH(F7,$M7:$DV7,0))</f>
        <v>A32</v>
      </c>
      <c r="F7" s="100">
        <f t="shared" si="36"/>
        <v>631.9</v>
      </c>
      <c r="G7" s="9" t="str" cm="1">
        <f t="array" ref="G7">INDEX($M$2:$DV$2,0,MATCH(H7,$M7:$DV7,0))</f>
        <v>A33</v>
      </c>
      <c r="H7" s="100">
        <f t="shared" si="37"/>
        <v>633.86</v>
      </c>
      <c r="M7" s="94">
        <f t="shared" si="77"/>
        <v>252528.6</v>
      </c>
      <c r="N7" s="94">
        <f t="shared" si="38"/>
        <v>4259051.5199999996</v>
      </c>
      <c r="O7" s="94">
        <f t="shared" si="39"/>
        <v>6033.38</v>
      </c>
      <c r="P7" s="94">
        <f t="shared" si="38"/>
        <v>253217.96</v>
      </c>
      <c r="Q7" s="94">
        <f t="shared" si="38"/>
        <v>4258934.25</v>
      </c>
      <c r="R7" s="94">
        <f t="shared" si="40"/>
        <v>5362.07</v>
      </c>
      <c r="S7" s="94">
        <f t="shared" si="38"/>
        <v>254597.27</v>
      </c>
      <c r="T7" s="94">
        <f t="shared" si="38"/>
        <v>4258312.75</v>
      </c>
      <c r="U7" s="94">
        <f t="shared" si="41"/>
        <v>3851.5</v>
      </c>
      <c r="V7" s="94">
        <f t="shared" si="38"/>
        <v>255507.64</v>
      </c>
      <c r="W7" s="94">
        <f t="shared" si="38"/>
        <v>4258136.95</v>
      </c>
      <c r="X7" s="94">
        <f t="shared" si="42"/>
        <v>2977.47</v>
      </c>
      <c r="Y7" s="94">
        <f t="shared" si="38"/>
        <v>255885.43</v>
      </c>
      <c r="Z7" s="94">
        <f t="shared" si="38"/>
        <v>4258136.88</v>
      </c>
      <c r="AA7" s="94">
        <f t="shared" si="43"/>
        <v>2669.39</v>
      </c>
      <c r="AB7" s="94">
        <f t="shared" si="38"/>
        <v>256323</v>
      </c>
      <c r="AC7" s="94">
        <f t="shared" si="38"/>
        <v>4258195</v>
      </c>
      <c r="AD7" s="94">
        <f t="shared" si="44"/>
        <v>2379.21</v>
      </c>
      <c r="AE7" s="94">
        <f t="shared" si="38"/>
        <v>254548.51</v>
      </c>
      <c r="AF7" s="94">
        <f t="shared" si="38"/>
        <v>4257829.0999999996</v>
      </c>
      <c r="AG7" s="94">
        <f t="shared" si="45"/>
        <v>3695.18</v>
      </c>
      <c r="AH7" s="94">
        <f t="shared" si="38"/>
        <v>254850.77</v>
      </c>
      <c r="AI7" s="94">
        <f t="shared" si="38"/>
        <v>4257828.84</v>
      </c>
      <c r="AJ7" s="94">
        <f t="shared" si="46"/>
        <v>3414.58</v>
      </c>
      <c r="AK7" s="94">
        <f t="shared" si="38"/>
        <v>255533.88</v>
      </c>
      <c r="AL7" s="94">
        <f t="shared" si="38"/>
        <v>4257829.1500000004</v>
      </c>
      <c r="AM7" s="94">
        <f t="shared" si="47"/>
        <v>2797.51</v>
      </c>
      <c r="AN7" s="94">
        <f t="shared" si="38"/>
        <v>255894.42</v>
      </c>
      <c r="AO7" s="94">
        <f t="shared" si="38"/>
        <v>4257829.12</v>
      </c>
      <c r="AP7" s="94">
        <f t="shared" si="48"/>
        <v>2485.6799999999998</v>
      </c>
      <c r="AQ7" s="94">
        <f t="shared" si="38"/>
        <v>256274.81</v>
      </c>
      <c r="AR7" s="94">
        <f t="shared" si="38"/>
        <v>4257829.08</v>
      </c>
      <c r="AS7" s="94">
        <f t="shared" si="49"/>
        <v>2173.09</v>
      </c>
      <c r="AT7" s="94">
        <f t="shared" si="38"/>
        <v>256570.18</v>
      </c>
      <c r="AU7" s="94">
        <f t="shared" si="38"/>
        <v>4257828.93</v>
      </c>
      <c r="AV7" s="94">
        <f t="shared" si="50"/>
        <v>1946.99</v>
      </c>
      <c r="AW7" s="94">
        <f t="shared" si="38"/>
        <v>256956.19</v>
      </c>
      <c r="AX7" s="94">
        <f t="shared" si="38"/>
        <v>4257829.25</v>
      </c>
      <c r="AY7" s="94">
        <f t="shared" si="51"/>
        <v>1684.57</v>
      </c>
      <c r="AZ7" s="94">
        <f t="shared" si="38"/>
        <v>257253.23</v>
      </c>
      <c r="BA7" s="94">
        <f t="shared" si="38"/>
        <v>4257829.12</v>
      </c>
      <c r="BB7" s="94">
        <f t="shared" si="52"/>
        <v>1518.67</v>
      </c>
      <c r="BC7" s="94">
        <f t="shared" si="38"/>
        <v>257592.17</v>
      </c>
      <c r="BD7" s="94">
        <f t="shared" si="38"/>
        <v>4257829.28</v>
      </c>
      <c r="BE7" s="94">
        <f t="shared" si="53"/>
        <v>1384.31</v>
      </c>
      <c r="BF7" s="94">
        <f t="shared" si="38"/>
        <v>254668.53</v>
      </c>
      <c r="BG7" s="94">
        <f t="shared" si="38"/>
        <v>4257462.46</v>
      </c>
      <c r="BH7" s="94">
        <f t="shared" si="54"/>
        <v>3464.8</v>
      </c>
      <c r="BI7" s="94">
        <f t="shared" si="38"/>
        <v>255127.7</v>
      </c>
      <c r="BJ7" s="94">
        <f t="shared" si="38"/>
        <v>4257462.49</v>
      </c>
      <c r="BK7" s="94">
        <f t="shared" si="55"/>
        <v>3026.14</v>
      </c>
      <c r="BL7" s="94">
        <f t="shared" si="38"/>
        <v>255488.14</v>
      </c>
      <c r="BM7" s="94">
        <f t="shared" si="38"/>
        <v>4257462.93</v>
      </c>
      <c r="BN7" s="94">
        <f t="shared" si="56"/>
        <v>2686.75</v>
      </c>
      <c r="BO7" s="94">
        <f t="shared" si="38"/>
        <v>255900.5</v>
      </c>
      <c r="BP7" s="94">
        <f t="shared" si="38"/>
        <v>4257462.8099999996</v>
      </c>
      <c r="BQ7" s="94">
        <f t="shared" si="57"/>
        <v>2306.06</v>
      </c>
      <c r="BR7" s="94">
        <f t="shared" si="38"/>
        <v>256235.57</v>
      </c>
      <c r="BS7" s="94">
        <f t="shared" si="38"/>
        <v>4257462.63</v>
      </c>
      <c r="BT7" s="94">
        <f t="shared" si="58"/>
        <v>2005.93</v>
      </c>
      <c r="BU7" s="94">
        <f t="shared" si="38"/>
        <v>256570.7</v>
      </c>
      <c r="BV7" s="94">
        <f t="shared" si="38"/>
        <v>4257462.51</v>
      </c>
      <c r="BW7" s="94">
        <f t="shared" si="59"/>
        <v>1718.74</v>
      </c>
      <c r="BX7" s="94">
        <f t="shared" si="38"/>
        <v>256896.41</v>
      </c>
      <c r="BY7" s="94">
        <f t="shared" si="38"/>
        <v>4257462.62</v>
      </c>
      <c r="BZ7" s="94">
        <f t="shared" si="60"/>
        <v>1459.5</v>
      </c>
      <c r="CA7" s="94">
        <f t="shared" si="38"/>
        <v>257225.35</v>
      </c>
      <c r="CB7" s="94">
        <f t="shared" si="38"/>
        <v>4257462.6500000004</v>
      </c>
      <c r="CC7" s="94">
        <f t="shared" si="61"/>
        <v>1230.1300000000001</v>
      </c>
      <c r="CD7" s="94">
        <f t="shared" si="38"/>
        <v>257594.36</v>
      </c>
      <c r="CE7" s="94">
        <f t="shared" si="38"/>
        <v>4257462.59</v>
      </c>
      <c r="CF7" s="94">
        <f t="shared" si="62"/>
        <v>1038.53</v>
      </c>
      <c r="CG7" s="94">
        <f t="shared" si="38"/>
        <v>255275.85</v>
      </c>
      <c r="CH7" s="94">
        <f t="shared" si="38"/>
        <v>4257096.13</v>
      </c>
      <c r="CI7" s="94">
        <f t="shared" si="63"/>
        <v>2786.06</v>
      </c>
      <c r="CJ7" s="94">
        <f t="shared" si="38"/>
        <v>255700.77</v>
      </c>
      <c r="CK7" s="94">
        <f t="shared" si="38"/>
        <v>4257096.22</v>
      </c>
      <c r="CL7" s="94">
        <f t="shared" si="64"/>
        <v>2372.52</v>
      </c>
      <c r="CM7" s="94">
        <f t="shared" si="38"/>
        <v>256203.13</v>
      </c>
      <c r="CN7" s="94">
        <f t="shared" si="38"/>
        <v>4257096.38</v>
      </c>
      <c r="CO7" s="94">
        <f t="shared" si="65"/>
        <v>1890.13</v>
      </c>
      <c r="CP7" s="94">
        <f t="shared" si="38"/>
        <v>257175.15</v>
      </c>
      <c r="CQ7" s="94">
        <f t="shared" si="38"/>
        <v>4257096.53</v>
      </c>
      <c r="CR7" s="94">
        <f t="shared" si="66"/>
        <v>1013.38</v>
      </c>
      <c r="CS7" s="94">
        <f t="shared" si="38"/>
        <v>257433.06</v>
      </c>
      <c r="CT7" s="94">
        <f t="shared" si="38"/>
        <v>4257096.66</v>
      </c>
      <c r="CU7" s="94">
        <f t="shared" si="67"/>
        <v>817.81</v>
      </c>
      <c r="CV7" s="94">
        <f t="shared" si="38"/>
        <v>258530</v>
      </c>
      <c r="CW7" s="94">
        <f t="shared" si="38"/>
        <v>4257037</v>
      </c>
      <c r="CX7" s="94">
        <f t="shared" si="68"/>
        <v>751.15</v>
      </c>
      <c r="CY7" s="94">
        <f t="shared" si="38"/>
        <v>256051.61</v>
      </c>
      <c r="CZ7" s="94">
        <f t="shared" si="38"/>
        <v>4256729.74</v>
      </c>
      <c r="DA7" s="94">
        <f t="shared" si="69"/>
        <v>1959.9</v>
      </c>
      <c r="DB7" s="94">
        <f t="shared" si="38"/>
        <v>257407.81</v>
      </c>
      <c r="DC7" s="94">
        <f t="shared" si="38"/>
        <v>4256729.9400000004</v>
      </c>
      <c r="DD7" s="94">
        <f t="shared" si="70"/>
        <v>631.9</v>
      </c>
      <c r="DE7" s="94">
        <f t="shared" ref="DE7:DE40" si="81">DE6</f>
        <v>257768.43</v>
      </c>
      <c r="DF7" s="94">
        <f t="shared" si="71"/>
        <v>4257096.5599999996</v>
      </c>
      <c r="DG7" s="94">
        <f t="shared" si="72"/>
        <v>633.86</v>
      </c>
      <c r="DH7" s="94">
        <f t="shared" si="71"/>
        <v>252816.43</v>
      </c>
      <c r="DI7" s="94">
        <f t="shared" si="71"/>
        <v>4259063</v>
      </c>
      <c r="DJ7" s="94">
        <f t="shared" si="73"/>
        <v>5778.76</v>
      </c>
      <c r="DK7" s="94">
        <f t="shared" si="71"/>
        <v>254406.11</v>
      </c>
      <c r="DL7" s="94">
        <f t="shared" si="71"/>
        <v>4257462.75</v>
      </c>
      <c r="DM7" s="94">
        <f t="shared" si="74"/>
        <v>3717.8</v>
      </c>
      <c r="DN7" s="94">
        <f t="shared" si="78"/>
        <v>255183.93</v>
      </c>
      <c r="DO7" s="94">
        <f t="shared" si="79"/>
        <v>4256730.4000000004</v>
      </c>
      <c r="DP7" s="94">
        <f t="shared" si="80"/>
        <v>2823.7</v>
      </c>
      <c r="DQ7" s="94">
        <f t="shared" si="71"/>
        <v>255199.02</v>
      </c>
      <c r="DR7" s="94">
        <f t="shared" si="71"/>
        <v>4257829.17</v>
      </c>
      <c r="DS7" s="94">
        <f t="shared" si="75"/>
        <v>3096.6</v>
      </c>
      <c r="DT7" s="94">
        <f t="shared" si="71"/>
        <v>257923</v>
      </c>
      <c r="DU7" s="94">
        <f t="shared" si="71"/>
        <v>4257154</v>
      </c>
      <c r="DV7" s="94">
        <f t="shared" si="76"/>
        <v>652.4</v>
      </c>
    </row>
    <row r="8" spans="1:126" x14ac:dyDescent="0.25">
      <c r="A8" s="2" t="s">
        <v>77</v>
      </c>
      <c r="B8" s="1">
        <v>258052.38</v>
      </c>
      <c r="C8" s="1">
        <v>4256463.53</v>
      </c>
      <c r="D8" s="95" t="s">
        <v>109</v>
      </c>
      <c r="E8" s="9" t="str" cm="1">
        <f t="array" ref="E8">INDEX($M$2:$DV$2,0,MATCH(F8,$M8:$DV8,0))</f>
        <v>A33</v>
      </c>
      <c r="F8" s="100">
        <f t="shared" si="36"/>
        <v>693.8</v>
      </c>
      <c r="G8" s="9" t="str" cm="1">
        <f t="array" ref="G8">INDEX($M$2:$DV$2,0,MATCH(H8,$M8:$DV8,0))</f>
        <v>A32</v>
      </c>
      <c r="H8" s="100">
        <f t="shared" si="37"/>
        <v>697.46</v>
      </c>
      <c r="M8" s="94">
        <f t="shared" si="77"/>
        <v>252528.6</v>
      </c>
      <c r="N8" s="94">
        <f t="shared" ref="N8:N40" si="82">N7</f>
        <v>4259051.5199999996</v>
      </c>
      <c r="O8" s="94">
        <f t="shared" si="39"/>
        <v>6099.99</v>
      </c>
      <c r="P8" s="94">
        <f t="shared" ref="P8:P40" si="83">P7</f>
        <v>253217.96</v>
      </c>
      <c r="Q8" s="94">
        <f t="shared" ref="Q8:Q40" si="84">Q7</f>
        <v>4258934.25</v>
      </c>
      <c r="R8" s="94">
        <f t="shared" si="40"/>
        <v>5429.19</v>
      </c>
      <c r="S8" s="94">
        <f t="shared" ref="S8:S40" si="85">S7</f>
        <v>254597.27</v>
      </c>
      <c r="T8" s="94">
        <f t="shared" ref="T8:T40" si="86">T7</f>
        <v>4258312.75</v>
      </c>
      <c r="U8" s="94">
        <f t="shared" si="41"/>
        <v>3918.85</v>
      </c>
      <c r="V8" s="94">
        <f t="shared" ref="V8:V40" si="87">V7</f>
        <v>255507.64</v>
      </c>
      <c r="W8" s="94">
        <f t="shared" ref="W8:W40" si="88">W7</f>
        <v>4258136.95</v>
      </c>
      <c r="X8" s="94">
        <f t="shared" si="42"/>
        <v>3045.66</v>
      </c>
      <c r="Y8" s="94">
        <f t="shared" ref="Y8:Y40" si="89">Y7</f>
        <v>255885.43</v>
      </c>
      <c r="Z8" s="94">
        <f t="shared" ref="Z8:Z40" si="90">Z7</f>
        <v>4258136.88</v>
      </c>
      <c r="AA8" s="94">
        <f t="shared" si="43"/>
        <v>2737.84</v>
      </c>
      <c r="AB8" s="94">
        <f t="shared" ref="AB8:AB40" si="91">AB7</f>
        <v>256323</v>
      </c>
      <c r="AC8" s="94">
        <f t="shared" ref="AC8:AC40" si="92">AC7</f>
        <v>4258195</v>
      </c>
      <c r="AD8" s="94">
        <f t="shared" si="44"/>
        <v>2447.19</v>
      </c>
      <c r="AE8" s="94">
        <f t="shared" ref="AE8:AE40" si="93">AE7</f>
        <v>254548.51</v>
      </c>
      <c r="AF8" s="94">
        <f t="shared" ref="AF8:AF40" si="94">AF7</f>
        <v>4257829.0999999996</v>
      </c>
      <c r="AG8" s="94">
        <f t="shared" si="45"/>
        <v>3760.57</v>
      </c>
      <c r="AH8" s="94">
        <f t="shared" ref="AH8:AH40" si="95">AH7</f>
        <v>254850.77</v>
      </c>
      <c r="AI8" s="94">
        <f t="shared" ref="AI8:AI40" si="96">AI7</f>
        <v>4257828.84</v>
      </c>
      <c r="AJ8" s="94">
        <f t="shared" si="46"/>
        <v>3480.57</v>
      </c>
      <c r="AK8" s="94">
        <f t="shared" ref="AK8:AK40" si="97">AK7</f>
        <v>255533.88</v>
      </c>
      <c r="AL8" s="94">
        <f t="shared" ref="AL8:AL40" si="98">AL7</f>
        <v>4257829.1500000004</v>
      </c>
      <c r="AM8" s="94">
        <f t="shared" si="47"/>
        <v>2864.92</v>
      </c>
      <c r="AN8" s="94">
        <f t="shared" ref="AN8:AN40" si="99">AN7</f>
        <v>255894.42</v>
      </c>
      <c r="AO8" s="94">
        <f t="shared" ref="AO8:AO40" si="100">AO7</f>
        <v>4257829.12</v>
      </c>
      <c r="AP8" s="94">
        <f t="shared" si="48"/>
        <v>2553.75</v>
      </c>
      <c r="AQ8" s="94">
        <f t="shared" ref="AQ8:AQ40" si="101">AQ7</f>
        <v>256274.81</v>
      </c>
      <c r="AR8" s="94">
        <f t="shared" ref="AR8:AR40" si="102">AR7</f>
        <v>4257829.08</v>
      </c>
      <c r="AS8" s="94">
        <f t="shared" si="49"/>
        <v>2241.54</v>
      </c>
      <c r="AT8" s="94">
        <f t="shared" ref="AT8:AT40" si="103">AT7</f>
        <v>256570.18</v>
      </c>
      <c r="AU8" s="94">
        <f t="shared" ref="AU8:AU40" si="104">AU7</f>
        <v>4257828.93</v>
      </c>
      <c r="AV8" s="94">
        <f t="shared" si="50"/>
        <v>2015.25</v>
      </c>
      <c r="AW8" s="94">
        <f t="shared" ref="AW8:AW40" si="105">AW7</f>
        <v>256956.19</v>
      </c>
      <c r="AX8" s="94">
        <f t="shared" ref="AX8:AX40" si="106">AX7</f>
        <v>4257829.25</v>
      </c>
      <c r="AY8" s="94">
        <f t="shared" si="51"/>
        <v>1751.23</v>
      </c>
      <c r="AZ8" s="94">
        <f t="shared" ref="AZ8:AZ40" si="107">AZ7</f>
        <v>257253.23</v>
      </c>
      <c r="BA8" s="94">
        <f t="shared" ref="BA8:BA40" si="108">BA7</f>
        <v>4257829.12</v>
      </c>
      <c r="BB8" s="94">
        <f t="shared" si="52"/>
        <v>1582.24</v>
      </c>
      <c r="BC8" s="94">
        <f t="shared" ref="BC8:BC40" si="109">BC7</f>
        <v>257592.17</v>
      </c>
      <c r="BD8" s="94">
        <f t="shared" ref="BD8:BD40" si="110">BD7</f>
        <v>4257829.28</v>
      </c>
      <c r="BE8" s="94">
        <f t="shared" si="53"/>
        <v>1441.2</v>
      </c>
      <c r="BF8" s="94">
        <f t="shared" ref="BF8:BF40" si="111">BF7</f>
        <v>254668.53</v>
      </c>
      <c r="BG8" s="94">
        <f t="shared" ref="BG8:BG40" si="112">BG7</f>
        <v>4257462.46</v>
      </c>
      <c r="BH8" s="94">
        <f t="shared" si="54"/>
        <v>3528.22</v>
      </c>
      <c r="BI8" s="94">
        <f t="shared" ref="BI8:BI40" si="113">BI7</f>
        <v>255127.7</v>
      </c>
      <c r="BJ8" s="94">
        <f t="shared" ref="BJ8:BJ40" si="114">BJ7</f>
        <v>4257462.49</v>
      </c>
      <c r="BK8" s="94">
        <f t="shared" si="55"/>
        <v>3090.58</v>
      </c>
      <c r="BL8" s="94">
        <f t="shared" ref="BL8:BL40" si="115">BL7</f>
        <v>255488.14</v>
      </c>
      <c r="BM8" s="94">
        <f t="shared" ref="BM8:BM40" si="116">BM7</f>
        <v>4257462.93</v>
      </c>
      <c r="BN8" s="94">
        <f t="shared" si="56"/>
        <v>2752.11</v>
      </c>
      <c r="BO8" s="94">
        <f t="shared" ref="BO8:BO40" si="117">BO7</f>
        <v>255900.5</v>
      </c>
      <c r="BP8" s="94">
        <f t="shared" ref="BP8:BP40" si="118">BP7</f>
        <v>4257462.8099999996</v>
      </c>
      <c r="BQ8" s="94">
        <f t="shared" si="57"/>
        <v>2372.58</v>
      </c>
      <c r="BR8" s="94">
        <f t="shared" ref="BR8:BR40" si="119">BR7</f>
        <v>256235.57</v>
      </c>
      <c r="BS8" s="94">
        <f t="shared" ref="BS8:BS40" si="120">BS7</f>
        <v>4257462.63</v>
      </c>
      <c r="BT8" s="94">
        <f t="shared" si="58"/>
        <v>2073.4</v>
      </c>
      <c r="BU8" s="94">
        <f t="shared" ref="BU8:BU40" si="121">BU7</f>
        <v>256570.7</v>
      </c>
      <c r="BV8" s="94">
        <f t="shared" ref="BV8:BV40" si="122">BV7</f>
        <v>4257462.51</v>
      </c>
      <c r="BW8" s="94">
        <f t="shared" si="59"/>
        <v>1786.99</v>
      </c>
      <c r="BX8" s="94">
        <f t="shared" ref="BX8:BX40" si="123">BX7</f>
        <v>256896.41</v>
      </c>
      <c r="BY8" s="94">
        <f t="shared" ref="BY8:BY40" si="124">BY7</f>
        <v>4257462.62</v>
      </c>
      <c r="BZ8" s="94">
        <f t="shared" si="60"/>
        <v>1527.89</v>
      </c>
      <c r="CA8" s="94">
        <f t="shared" ref="CA8:CA40" si="125">CA7</f>
        <v>257225.35</v>
      </c>
      <c r="CB8" s="94">
        <f t="shared" ref="CB8:CB40" si="126">CB7</f>
        <v>4257462.6500000004</v>
      </c>
      <c r="CC8" s="94">
        <f t="shared" si="61"/>
        <v>1297</v>
      </c>
      <c r="CD8" s="94">
        <f t="shared" ref="CD8:CD40" si="127">CD7</f>
        <v>257594.36</v>
      </c>
      <c r="CE8" s="94">
        <f t="shared" ref="CE8:CE40" si="128">CE7</f>
        <v>4257462.59</v>
      </c>
      <c r="CF8" s="94">
        <f t="shared" si="62"/>
        <v>1099.05</v>
      </c>
      <c r="CG8" s="94">
        <f t="shared" ref="CG8:CG40" si="129">CG7</f>
        <v>255275.85</v>
      </c>
      <c r="CH8" s="94">
        <f t="shared" ref="CH8:CH40" si="130">CH7</f>
        <v>4257096.13</v>
      </c>
      <c r="CI8" s="94">
        <f t="shared" si="63"/>
        <v>2847.68</v>
      </c>
      <c r="CJ8" s="94">
        <f t="shared" ref="CJ8:CJ40" si="131">CJ7</f>
        <v>255700.77</v>
      </c>
      <c r="CK8" s="94">
        <f t="shared" ref="CK8:CK40" si="132">CK7</f>
        <v>4257096.22</v>
      </c>
      <c r="CL8" s="94">
        <f t="shared" si="64"/>
        <v>2435.23</v>
      </c>
      <c r="CM8" s="94">
        <f t="shared" ref="CM8:CM40" si="133">CM7</f>
        <v>256203.13</v>
      </c>
      <c r="CN8" s="94">
        <f t="shared" ref="CN8:CN40" si="134">CN7</f>
        <v>4257096.38</v>
      </c>
      <c r="CO8" s="94">
        <f t="shared" si="65"/>
        <v>1954.54</v>
      </c>
      <c r="CP8" s="94">
        <f t="shared" ref="CP8:CP40" si="135">CP7</f>
        <v>257175.15</v>
      </c>
      <c r="CQ8" s="94">
        <f t="shared" ref="CQ8:CQ40" si="136">CQ7</f>
        <v>4257096.53</v>
      </c>
      <c r="CR8" s="94">
        <f t="shared" si="66"/>
        <v>1081.77</v>
      </c>
      <c r="CS8" s="94">
        <f t="shared" ref="CS8:CS40" si="137">CS7</f>
        <v>257433.06</v>
      </c>
      <c r="CT8" s="94">
        <f t="shared" ref="CT8:CT40" si="138">CT7</f>
        <v>4257096.66</v>
      </c>
      <c r="CU8" s="94">
        <f t="shared" si="67"/>
        <v>885.67</v>
      </c>
      <c r="CV8" s="94">
        <f t="shared" ref="CV8:CV40" si="139">CV7</f>
        <v>258530</v>
      </c>
      <c r="CW8" s="94">
        <f t="shared" ref="CW8:CW40" si="140">CW7</f>
        <v>4257037</v>
      </c>
      <c r="CX8" s="94">
        <f t="shared" si="68"/>
        <v>746.32</v>
      </c>
      <c r="CY8" s="94">
        <f t="shared" ref="CY8:CY40" si="141">CY7</f>
        <v>256051.61</v>
      </c>
      <c r="CZ8" s="94">
        <f t="shared" ref="CZ8:CZ40" si="142">CZ7</f>
        <v>4256729.74</v>
      </c>
      <c r="DA8" s="94">
        <f t="shared" si="69"/>
        <v>2018.4</v>
      </c>
      <c r="DB8" s="94">
        <f t="shared" ref="DB8:DB40" si="143">DB7</f>
        <v>257407.81</v>
      </c>
      <c r="DC8" s="94">
        <f t="shared" ref="DC8:DC40" si="144">DC7</f>
        <v>4256729.9400000004</v>
      </c>
      <c r="DD8" s="94">
        <f t="shared" si="70"/>
        <v>697.46</v>
      </c>
      <c r="DE8" s="94">
        <f t="shared" si="81"/>
        <v>257768.43</v>
      </c>
      <c r="DF8" s="94">
        <f t="shared" si="71"/>
        <v>4257096.5599999996</v>
      </c>
      <c r="DG8" s="94">
        <f t="shared" si="72"/>
        <v>693.8</v>
      </c>
      <c r="DH8" s="94">
        <f t="shared" si="71"/>
        <v>252816.43</v>
      </c>
      <c r="DI8" s="94">
        <f t="shared" si="71"/>
        <v>4259063</v>
      </c>
      <c r="DJ8" s="94">
        <f t="shared" si="73"/>
        <v>5845.72</v>
      </c>
      <c r="DK8" s="94">
        <f t="shared" si="71"/>
        <v>254406.11</v>
      </c>
      <c r="DL8" s="94">
        <f t="shared" si="71"/>
        <v>4257462.75</v>
      </c>
      <c r="DM8" s="94">
        <f t="shared" si="74"/>
        <v>3780.7</v>
      </c>
      <c r="DN8" s="94">
        <f t="shared" si="78"/>
        <v>255183.93</v>
      </c>
      <c r="DO8" s="94">
        <f t="shared" si="79"/>
        <v>4256730.4000000004</v>
      </c>
      <c r="DP8" s="94">
        <f t="shared" si="80"/>
        <v>2880.84</v>
      </c>
      <c r="DQ8" s="94">
        <f t="shared" si="71"/>
        <v>255199.02</v>
      </c>
      <c r="DR8" s="94">
        <f t="shared" si="71"/>
        <v>4257829.17</v>
      </c>
      <c r="DS8" s="94">
        <f t="shared" si="75"/>
        <v>3163.33</v>
      </c>
      <c r="DT8" s="94">
        <f t="shared" si="71"/>
        <v>257923</v>
      </c>
      <c r="DU8" s="94">
        <f t="shared" si="71"/>
        <v>4257154</v>
      </c>
      <c r="DV8" s="94">
        <f t="shared" si="76"/>
        <v>702.49</v>
      </c>
    </row>
    <row r="9" spans="1:126" x14ac:dyDescent="0.25">
      <c r="A9" s="2" t="s">
        <v>78</v>
      </c>
      <c r="B9" s="1">
        <v>258418.67</v>
      </c>
      <c r="C9" s="1">
        <v>4256329</v>
      </c>
      <c r="D9" s="95" t="s">
        <v>109</v>
      </c>
      <c r="E9" s="9" t="str" cm="1">
        <f t="array" ref="E9">INDEX($M$2:$DV$2,0,MATCH(F9,$M9:$DV9,0))</f>
        <v>A30</v>
      </c>
      <c r="F9" s="100">
        <f t="shared" si="36"/>
        <v>716.7</v>
      </c>
      <c r="G9" s="9" t="str" cm="1">
        <f t="array" ref="G9">INDEX($M$2:$DV$2,0,MATCH(H9,$M9:$DV9,0))</f>
        <v>TRANS</v>
      </c>
      <c r="H9" s="100">
        <f t="shared" si="37"/>
        <v>962.45</v>
      </c>
      <c r="M9" s="94">
        <f t="shared" si="77"/>
        <v>252528.6</v>
      </c>
      <c r="N9" s="94">
        <f t="shared" si="82"/>
        <v>4259051.5199999996</v>
      </c>
      <c r="O9" s="94">
        <f t="shared" si="39"/>
        <v>6488.84</v>
      </c>
      <c r="P9" s="94">
        <f t="shared" si="83"/>
        <v>253217.96</v>
      </c>
      <c r="Q9" s="94">
        <f t="shared" si="84"/>
        <v>4258934.25</v>
      </c>
      <c r="R9" s="94">
        <f t="shared" si="40"/>
        <v>5816.76</v>
      </c>
      <c r="S9" s="94">
        <f t="shared" si="85"/>
        <v>254597.27</v>
      </c>
      <c r="T9" s="94">
        <f t="shared" si="86"/>
        <v>4258312.75</v>
      </c>
      <c r="U9" s="94">
        <f t="shared" si="41"/>
        <v>4305.62</v>
      </c>
      <c r="V9" s="94">
        <f t="shared" si="87"/>
        <v>255507.64</v>
      </c>
      <c r="W9" s="94">
        <f t="shared" si="88"/>
        <v>4258136.95</v>
      </c>
      <c r="X9" s="94">
        <f t="shared" si="42"/>
        <v>3426.77</v>
      </c>
      <c r="Y9" s="94">
        <f t="shared" si="89"/>
        <v>255885.43</v>
      </c>
      <c r="Z9" s="94">
        <f t="shared" si="90"/>
        <v>4258136.88</v>
      </c>
      <c r="AA9" s="94">
        <f t="shared" si="43"/>
        <v>3112.19</v>
      </c>
      <c r="AB9" s="94">
        <f t="shared" si="91"/>
        <v>256323</v>
      </c>
      <c r="AC9" s="94">
        <f t="shared" si="92"/>
        <v>4258195</v>
      </c>
      <c r="AD9" s="94">
        <f t="shared" si="44"/>
        <v>2806.03</v>
      </c>
      <c r="AE9" s="94">
        <f t="shared" si="93"/>
        <v>254548.51</v>
      </c>
      <c r="AF9" s="94">
        <f t="shared" si="94"/>
        <v>4257829.0999999996</v>
      </c>
      <c r="AG9" s="94">
        <f t="shared" si="45"/>
        <v>4150.72</v>
      </c>
      <c r="AH9" s="94">
        <f t="shared" si="95"/>
        <v>254850.77</v>
      </c>
      <c r="AI9" s="94">
        <f t="shared" si="96"/>
        <v>4257828.84</v>
      </c>
      <c r="AJ9" s="94">
        <f t="shared" si="46"/>
        <v>3870.33</v>
      </c>
      <c r="AK9" s="94">
        <f t="shared" si="97"/>
        <v>255533.88</v>
      </c>
      <c r="AL9" s="94">
        <f t="shared" si="98"/>
        <v>4257829.1500000004</v>
      </c>
      <c r="AM9" s="94">
        <f t="shared" si="47"/>
        <v>3251.53</v>
      </c>
      <c r="AN9" s="94">
        <f t="shared" si="99"/>
        <v>255894.42</v>
      </c>
      <c r="AO9" s="94">
        <f t="shared" si="100"/>
        <v>4257829.12</v>
      </c>
      <c r="AP9" s="94">
        <f t="shared" si="48"/>
        <v>2936.36</v>
      </c>
      <c r="AQ9" s="94">
        <f t="shared" si="101"/>
        <v>256274.81</v>
      </c>
      <c r="AR9" s="94">
        <f t="shared" si="102"/>
        <v>4257829.08</v>
      </c>
      <c r="AS9" s="94">
        <f t="shared" si="49"/>
        <v>2616.56</v>
      </c>
      <c r="AT9" s="94">
        <f t="shared" si="103"/>
        <v>256570.18</v>
      </c>
      <c r="AU9" s="94">
        <f t="shared" si="104"/>
        <v>4257828.93</v>
      </c>
      <c r="AV9" s="94">
        <f t="shared" si="50"/>
        <v>2380.48</v>
      </c>
      <c r="AW9" s="94">
        <f t="shared" si="105"/>
        <v>256956.19</v>
      </c>
      <c r="AX9" s="94">
        <f t="shared" si="106"/>
        <v>4257829.25</v>
      </c>
      <c r="AY9" s="94">
        <f t="shared" si="51"/>
        <v>2095.14</v>
      </c>
      <c r="AZ9" s="94">
        <f t="shared" si="107"/>
        <v>257253.23</v>
      </c>
      <c r="BA9" s="94">
        <f t="shared" si="108"/>
        <v>4257829.12</v>
      </c>
      <c r="BB9" s="94">
        <f t="shared" si="52"/>
        <v>1899.63</v>
      </c>
      <c r="BC9" s="94">
        <f t="shared" si="109"/>
        <v>257592.17</v>
      </c>
      <c r="BD9" s="94">
        <f t="shared" si="110"/>
        <v>4257829.28</v>
      </c>
      <c r="BE9" s="94">
        <f t="shared" si="53"/>
        <v>1712.88</v>
      </c>
      <c r="BF9" s="94">
        <f t="shared" si="111"/>
        <v>254668.53</v>
      </c>
      <c r="BG9" s="94">
        <f t="shared" si="112"/>
        <v>4257462.46</v>
      </c>
      <c r="BH9" s="94">
        <f t="shared" si="54"/>
        <v>3917.69</v>
      </c>
      <c r="BI9" s="94">
        <f t="shared" si="113"/>
        <v>255127.7</v>
      </c>
      <c r="BJ9" s="94">
        <f t="shared" si="114"/>
        <v>4257462.49</v>
      </c>
      <c r="BK9" s="94">
        <f t="shared" si="55"/>
        <v>3480.7</v>
      </c>
      <c r="BL9" s="94">
        <f t="shared" si="115"/>
        <v>255488.14</v>
      </c>
      <c r="BM9" s="94">
        <f t="shared" si="116"/>
        <v>4257462.93</v>
      </c>
      <c r="BN9" s="94">
        <f t="shared" si="56"/>
        <v>3142.26</v>
      </c>
      <c r="BO9" s="94">
        <f t="shared" si="117"/>
        <v>255900.5</v>
      </c>
      <c r="BP9" s="94">
        <f t="shared" si="118"/>
        <v>4257462.8099999996</v>
      </c>
      <c r="BQ9" s="94">
        <f t="shared" si="57"/>
        <v>2761.65</v>
      </c>
      <c r="BR9" s="94">
        <f t="shared" si="119"/>
        <v>256235.57</v>
      </c>
      <c r="BS9" s="94">
        <f t="shared" si="120"/>
        <v>4257462.63</v>
      </c>
      <c r="BT9" s="94">
        <f t="shared" si="58"/>
        <v>2459.89</v>
      </c>
      <c r="BU9" s="94">
        <f t="shared" si="121"/>
        <v>256570.7</v>
      </c>
      <c r="BV9" s="94">
        <f t="shared" si="122"/>
        <v>4257462.51</v>
      </c>
      <c r="BW9" s="94">
        <f t="shared" si="59"/>
        <v>2167.91</v>
      </c>
      <c r="BX9" s="94">
        <f t="shared" si="123"/>
        <v>256896.41</v>
      </c>
      <c r="BY9" s="94">
        <f t="shared" si="124"/>
        <v>4257462.62</v>
      </c>
      <c r="BZ9" s="94">
        <f t="shared" si="60"/>
        <v>1897.99</v>
      </c>
      <c r="CA9" s="94">
        <f t="shared" si="125"/>
        <v>257225.35</v>
      </c>
      <c r="CB9" s="94">
        <f t="shared" si="126"/>
        <v>4257462.6500000004</v>
      </c>
      <c r="CC9" s="94">
        <f t="shared" si="61"/>
        <v>1645.96</v>
      </c>
      <c r="CD9" s="94">
        <f t="shared" si="127"/>
        <v>257594.36</v>
      </c>
      <c r="CE9" s="94">
        <f t="shared" si="128"/>
        <v>4257462.59</v>
      </c>
      <c r="CF9" s="94">
        <f t="shared" si="62"/>
        <v>1401.61</v>
      </c>
      <c r="CG9" s="94">
        <f t="shared" si="129"/>
        <v>255275.85</v>
      </c>
      <c r="CH9" s="94">
        <f t="shared" si="130"/>
        <v>4257096.13</v>
      </c>
      <c r="CI9" s="94">
        <f t="shared" si="63"/>
        <v>3235.09</v>
      </c>
      <c r="CJ9" s="94">
        <f t="shared" si="131"/>
        <v>255700.77</v>
      </c>
      <c r="CK9" s="94">
        <f t="shared" si="132"/>
        <v>4257096.22</v>
      </c>
      <c r="CL9" s="94">
        <f t="shared" si="64"/>
        <v>2824.11</v>
      </c>
      <c r="CM9" s="94">
        <f t="shared" si="133"/>
        <v>256203.13</v>
      </c>
      <c r="CN9" s="94">
        <f t="shared" si="134"/>
        <v>4257096.38</v>
      </c>
      <c r="CO9" s="94">
        <f t="shared" si="65"/>
        <v>2344.67</v>
      </c>
      <c r="CP9" s="94">
        <f t="shared" si="135"/>
        <v>257175.15</v>
      </c>
      <c r="CQ9" s="94">
        <f t="shared" si="136"/>
        <v>4257096.53</v>
      </c>
      <c r="CR9" s="94">
        <f t="shared" si="66"/>
        <v>1461.32</v>
      </c>
      <c r="CS9" s="94">
        <f t="shared" si="137"/>
        <v>257433.06</v>
      </c>
      <c r="CT9" s="94">
        <f t="shared" si="138"/>
        <v>4257096.66</v>
      </c>
      <c r="CU9" s="94">
        <f t="shared" si="67"/>
        <v>1249.29</v>
      </c>
      <c r="CV9" s="94">
        <f t="shared" si="139"/>
        <v>258530</v>
      </c>
      <c r="CW9" s="94">
        <f t="shared" si="140"/>
        <v>4257037</v>
      </c>
      <c r="CX9" s="94">
        <f t="shared" si="68"/>
        <v>716.7</v>
      </c>
      <c r="CY9" s="94">
        <f t="shared" si="141"/>
        <v>256051.61</v>
      </c>
      <c r="CZ9" s="94">
        <f t="shared" si="142"/>
        <v>4256729.74</v>
      </c>
      <c r="DA9" s="94">
        <f t="shared" si="69"/>
        <v>2400.7399999999998</v>
      </c>
      <c r="DB9" s="94">
        <f t="shared" si="143"/>
        <v>257407.81</v>
      </c>
      <c r="DC9" s="94">
        <f t="shared" si="144"/>
        <v>4256729.9400000004</v>
      </c>
      <c r="DD9" s="94">
        <f t="shared" si="70"/>
        <v>1087.47</v>
      </c>
      <c r="DE9" s="94">
        <f t="shared" si="81"/>
        <v>257768.43</v>
      </c>
      <c r="DF9" s="94">
        <f t="shared" si="71"/>
        <v>4257096.5599999996</v>
      </c>
      <c r="DG9" s="94">
        <f t="shared" si="72"/>
        <v>1005.96</v>
      </c>
      <c r="DH9" s="94">
        <f t="shared" si="71"/>
        <v>252816.43</v>
      </c>
      <c r="DI9" s="94">
        <f t="shared" si="71"/>
        <v>4259063</v>
      </c>
      <c r="DJ9" s="94">
        <f t="shared" si="73"/>
        <v>6233.77</v>
      </c>
      <c r="DK9" s="94">
        <f t="shared" si="71"/>
        <v>254406.11</v>
      </c>
      <c r="DL9" s="94">
        <f t="shared" si="71"/>
        <v>4257462.75</v>
      </c>
      <c r="DM9" s="94">
        <f t="shared" si="74"/>
        <v>4169.66</v>
      </c>
      <c r="DN9" s="94">
        <f t="shared" si="78"/>
        <v>255183.93</v>
      </c>
      <c r="DO9" s="94">
        <f t="shared" si="79"/>
        <v>4256730.4000000004</v>
      </c>
      <c r="DP9" s="94">
        <f t="shared" si="80"/>
        <v>3259.55</v>
      </c>
      <c r="DQ9" s="94">
        <f t="shared" si="71"/>
        <v>255199.02</v>
      </c>
      <c r="DR9" s="94">
        <f t="shared" si="71"/>
        <v>4257829.17</v>
      </c>
      <c r="DS9" s="94">
        <f t="shared" si="75"/>
        <v>3551.99</v>
      </c>
      <c r="DT9" s="94">
        <f t="shared" si="71"/>
        <v>257923</v>
      </c>
      <c r="DU9" s="94">
        <f t="shared" si="71"/>
        <v>4257154</v>
      </c>
      <c r="DV9" s="94">
        <f t="shared" si="76"/>
        <v>962.45</v>
      </c>
    </row>
    <row r="10" spans="1:126" x14ac:dyDescent="0.25">
      <c r="A10" s="2" t="s">
        <v>79</v>
      </c>
      <c r="B10" s="1">
        <v>258523.07</v>
      </c>
      <c r="C10" s="1">
        <v>4256381.9000000004</v>
      </c>
      <c r="D10" s="95" t="s">
        <v>109</v>
      </c>
      <c r="E10" s="9" t="str" cm="1">
        <f t="array" ref="E10">INDEX($M$2:$DV$2,0,MATCH(F10,$M10:$DV10,0))</f>
        <v>A30</v>
      </c>
      <c r="F10" s="100">
        <f t="shared" si="36"/>
        <v>655.14</v>
      </c>
      <c r="G10" s="9" t="str" cm="1">
        <f t="array" ref="G10">INDEX($M$2:$DV$2,0,MATCH(H10,$M10:$DV10,0))</f>
        <v>TRANS</v>
      </c>
      <c r="H10" s="100">
        <f t="shared" si="37"/>
        <v>977.87</v>
      </c>
      <c r="M10" s="94">
        <f t="shared" si="77"/>
        <v>252528.6</v>
      </c>
      <c r="N10" s="94">
        <f t="shared" si="82"/>
        <v>4259051.5199999996</v>
      </c>
      <c r="O10" s="94">
        <f t="shared" si="39"/>
        <v>6562.05</v>
      </c>
      <c r="P10" s="94">
        <f t="shared" si="83"/>
        <v>253217.96</v>
      </c>
      <c r="Q10" s="94">
        <f t="shared" si="84"/>
        <v>4258934.25</v>
      </c>
      <c r="R10" s="94">
        <f t="shared" si="40"/>
        <v>5887.16</v>
      </c>
      <c r="S10" s="94">
        <f t="shared" si="85"/>
        <v>254597.27</v>
      </c>
      <c r="T10" s="94">
        <f t="shared" si="86"/>
        <v>4258312.75</v>
      </c>
      <c r="U10" s="94">
        <f t="shared" si="41"/>
        <v>4374.9399999999996</v>
      </c>
      <c r="V10" s="94">
        <f t="shared" si="87"/>
        <v>255507.64</v>
      </c>
      <c r="W10" s="94">
        <f t="shared" si="88"/>
        <v>4258136.95</v>
      </c>
      <c r="X10" s="94">
        <f t="shared" si="42"/>
        <v>3488.99</v>
      </c>
      <c r="Y10" s="94">
        <f t="shared" si="89"/>
        <v>255885.43</v>
      </c>
      <c r="Z10" s="94">
        <f t="shared" si="90"/>
        <v>4258136.88</v>
      </c>
      <c r="AA10" s="94">
        <f t="shared" si="43"/>
        <v>3168.14</v>
      </c>
      <c r="AB10" s="94">
        <f t="shared" si="91"/>
        <v>256323</v>
      </c>
      <c r="AC10" s="94">
        <f t="shared" si="92"/>
        <v>4258195</v>
      </c>
      <c r="AD10" s="94">
        <f t="shared" si="44"/>
        <v>2850.9</v>
      </c>
      <c r="AE10" s="94">
        <f t="shared" si="93"/>
        <v>254548.51</v>
      </c>
      <c r="AF10" s="94">
        <f t="shared" si="94"/>
        <v>4257829.0999999996</v>
      </c>
      <c r="AG10" s="94">
        <f t="shared" si="45"/>
        <v>4229.84</v>
      </c>
      <c r="AH10" s="94">
        <f t="shared" si="95"/>
        <v>254850.77</v>
      </c>
      <c r="AI10" s="94">
        <f t="shared" si="96"/>
        <v>4257828.84</v>
      </c>
      <c r="AJ10" s="94">
        <f t="shared" si="46"/>
        <v>3947.08</v>
      </c>
      <c r="AK10" s="94">
        <f t="shared" si="97"/>
        <v>255533.88</v>
      </c>
      <c r="AL10" s="94">
        <f t="shared" si="98"/>
        <v>4257829.1500000004</v>
      </c>
      <c r="AM10" s="94">
        <f t="shared" si="47"/>
        <v>3321.11</v>
      </c>
      <c r="AN10" s="94">
        <f t="shared" si="99"/>
        <v>255894.42</v>
      </c>
      <c r="AO10" s="94">
        <f t="shared" si="100"/>
        <v>4257829.12</v>
      </c>
      <c r="AP10" s="94">
        <f t="shared" si="48"/>
        <v>3000.71</v>
      </c>
      <c r="AQ10" s="94">
        <f t="shared" si="101"/>
        <v>256274.81</v>
      </c>
      <c r="AR10" s="94">
        <f t="shared" si="102"/>
        <v>4257829.08</v>
      </c>
      <c r="AS10" s="94">
        <f t="shared" si="49"/>
        <v>2673.76</v>
      </c>
      <c r="AT10" s="94">
        <f t="shared" si="103"/>
        <v>256570.18</v>
      </c>
      <c r="AU10" s="94">
        <f t="shared" si="104"/>
        <v>4257828.93</v>
      </c>
      <c r="AV10" s="94">
        <f t="shared" si="50"/>
        <v>2430.5700000000002</v>
      </c>
      <c r="AW10" s="94">
        <f t="shared" si="105"/>
        <v>256956.19</v>
      </c>
      <c r="AX10" s="94">
        <f t="shared" si="106"/>
        <v>4257829.25</v>
      </c>
      <c r="AY10" s="94">
        <f t="shared" si="51"/>
        <v>2133.06</v>
      </c>
      <c r="AZ10" s="94">
        <f t="shared" si="107"/>
        <v>257253.23</v>
      </c>
      <c r="BA10" s="94">
        <f t="shared" si="108"/>
        <v>4257829.12</v>
      </c>
      <c r="BB10" s="94">
        <f t="shared" si="52"/>
        <v>1925.34</v>
      </c>
      <c r="BC10" s="94">
        <f t="shared" si="109"/>
        <v>257592.17</v>
      </c>
      <c r="BD10" s="94">
        <f t="shared" si="110"/>
        <v>4257829.28</v>
      </c>
      <c r="BE10" s="94">
        <f t="shared" si="53"/>
        <v>1720.9</v>
      </c>
      <c r="BF10" s="94">
        <f t="shared" si="111"/>
        <v>254668.53</v>
      </c>
      <c r="BG10" s="94">
        <f t="shared" si="112"/>
        <v>4257462.46</v>
      </c>
      <c r="BH10" s="94">
        <f t="shared" si="54"/>
        <v>4003.13</v>
      </c>
      <c r="BI10" s="94">
        <f t="shared" si="113"/>
        <v>255127.7</v>
      </c>
      <c r="BJ10" s="94">
        <f t="shared" si="114"/>
        <v>4257462.49</v>
      </c>
      <c r="BK10" s="94">
        <f t="shared" si="55"/>
        <v>3563.17</v>
      </c>
      <c r="BL10" s="94">
        <f t="shared" si="115"/>
        <v>255488.14</v>
      </c>
      <c r="BM10" s="94">
        <f t="shared" si="116"/>
        <v>4257462.93</v>
      </c>
      <c r="BN10" s="94">
        <f t="shared" si="56"/>
        <v>3221.71</v>
      </c>
      <c r="BO10" s="94">
        <f t="shared" si="117"/>
        <v>255900.5</v>
      </c>
      <c r="BP10" s="94">
        <f t="shared" si="118"/>
        <v>4257462.8099999996</v>
      </c>
      <c r="BQ10" s="94">
        <f t="shared" si="57"/>
        <v>2836.59</v>
      </c>
      <c r="BR10" s="94">
        <f t="shared" si="119"/>
        <v>256235.57</v>
      </c>
      <c r="BS10" s="94">
        <f t="shared" si="120"/>
        <v>4257462.63</v>
      </c>
      <c r="BT10" s="94">
        <f t="shared" si="58"/>
        <v>2529.9499999999998</v>
      </c>
      <c r="BU10" s="94">
        <f t="shared" si="121"/>
        <v>256570.7</v>
      </c>
      <c r="BV10" s="94">
        <f t="shared" si="122"/>
        <v>4257462.51</v>
      </c>
      <c r="BW10" s="94">
        <f t="shared" si="59"/>
        <v>2231.4699999999998</v>
      </c>
      <c r="BX10" s="94">
        <f t="shared" si="123"/>
        <v>256896.41</v>
      </c>
      <c r="BY10" s="94">
        <f t="shared" si="124"/>
        <v>4257462.62</v>
      </c>
      <c r="BZ10" s="94">
        <f t="shared" si="60"/>
        <v>1952.94</v>
      </c>
      <c r="CA10" s="94">
        <f t="shared" si="125"/>
        <v>257225.35</v>
      </c>
      <c r="CB10" s="94">
        <f t="shared" si="126"/>
        <v>4257462.6500000004</v>
      </c>
      <c r="CC10" s="94">
        <f t="shared" si="61"/>
        <v>1688.82</v>
      </c>
      <c r="CD10" s="94">
        <f t="shared" si="127"/>
        <v>257594.36</v>
      </c>
      <c r="CE10" s="94">
        <f t="shared" si="128"/>
        <v>4257462.59</v>
      </c>
      <c r="CF10" s="94">
        <f t="shared" si="62"/>
        <v>1424.92</v>
      </c>
      <c r="CG10" s="94">
        <f t="shared" si="129"/>
        <v>255275.85</v>
      </c>
      <c r="CH10" s="94">
        <f t="shared" si="130"/>
        <v>4257096.13</v>
      </c>
      <c r="CI10" s="94">
        <f t="shared" si="63"/>
        <v>3324.84</v>
      </c>
      <c r="CJ10" s="94">
        <f t="shared" si="131"/>
        <v>255700.77</v>
      </c>
      <c r="CK10" s="94">
        <f t="shared" si="132"/>
        <v>4257096.22</v>
      </c>
      <c r="CL10" s="94">
        <f t="shared" si="64"/>
        <v>2911.29</v>
      </c>
      <c r="CM10" s="94">
        <f t="shared" si="133"/>
        <v>256203.13</v>
      </c>
      <c r="CN10" s="94">
        <f t="shared" si="134"/>
        <v>4257096.38</v>
      </c>
      <c r="CO10" s="94">
        <f t="shared" si="65"/>
        <v>2427.4699999999998</v>
      </c>
      <c r="CP10" s="94">
        <f t="shared" si="135"/>
        <v>257175.15</v>
      </c>
      <c r="CQ10" s="94">
        <f t="shared" si="136"/>
        <v>4257096.53</v>
      </c>
      <c r="CR10" s="94">
        <f t="shared" si="66"/>
        <v>1525.64</v>
      </c>
      <c r="CS10" s="94">
        <f t="shared" si="137"/>
        <v>257433.06</v>
      </c>
      <c r="CT10" s="94">
        <f t="shared" si="138"/>
        <v>4257096.66</v>
      </c>
      <c r="CU10" s="94">
        <f t="shared" si="67"/>
        <v>1303.46</v>
      </c>
      <c r="CV10" s="94">
        <f t="shared" si="139"/>
        <v>258530</v>
      </c>
      <c r="CW10" s="94">
        <f t="shared" si="140"/>
        <v>4257037</v>
      </c>
      <c r="CX10" s="94">
        <f t="shared" si="68"/>
        <v>655.14</v>
      </c>
      <c r="CY10" s="94">
        <f t="shared" si="141"/>
        <v>256051.61</v>
      </c>
      <c r="CZ10" s="94">
        <f t="shared" si="142"/>
        <v>4256729.74</v>
      </c>
      <c r="DA10" s="94">
        <f t="shared" si="69"/>
        <v>2495.8200000000002</v>
      </c>
      <c r="DB10" s="94">
        <f t="shared" si="143"/>
        <v>257407.81</v>
      </c>
      <c r="DC10" s="94">
        <f t="shared" si="144"/>
        <v>4256729.9400000004</v>
      </c>
      <c r="DD10" s="94">
        <f t="shared" si="70"/>
        <v>1168.31</v>
      </c>
      <c r="DE10" s="94">
        <f t="shared" si="81"/>
        <v>257768.43</v>
      </c>
      <c r="DF10" s="94">
        <f t="shared" si="71"/>
        <v>4257096.5599999996</v>
      </c>
      <c r="DG10" s="94">
        <f t="shared" si="72"/>
        <v>1039.3399999999999</v>
      </c>
      <c r="DH10" s="94">
        <f t="shared" si="71"/>
        <v>252816.43</v>
      </c>
      <c r="DI10" s="94">
        <f t="shared" si="71"/>
        <v>4259063</v>
      </c>
      <c r="DJ10" s="94">
        <f t="shared" si="73"/>
        <v>6305.08</v>
      </c>
      <c r="DK10" s="94">
        <f t="shared" si="71"/>
        <v>254406.11</v>
      </c>
      <c r="DL10" s="94">
        <f t="shared" si="71"/>
        <v>4257462.75</v>
      </c>
      <c r="DM10" s="94">
        <f t="shared" si="74"/>
        <v>4256.4799999999996</v>
      </c>
      <c r="DN10" s="94">
        <f t="shared" si="78"/>
        <v>255183.93</v>
      </c>
      <c r="DO10" s="94">
        <f t="shared" si="79"/>
        <v>4256730.4000000004</v>
      </c>
      <c r="DP10" s="94">
        <f t="shared" si="80"/>
        <v>3357.28</v>
      </c>
      <c r="DQ10" s="94">
        <f t="shared" si="71"/>
        <v>255199.02</v>
      </c>
      <c r="DR10" s="94">
        <f t="shared" si="71"/>
        <v>4257829.17</v>
      </c>
      <c r="DS10" s="94">
        <f t="shared" si="75"/>
        <v>3625.45</v>
      </c>
      <c r="DT10" s="94">
        <f t="shared" si="71"/>
        <v>257923</v>
      </c>
      <c r="DU10" s="94">
        <f t="shared" si="71"/>
        <v>4257154</v>
      </c>
      <c r="DV10" s="94">
        <f t="shared" si="76"/>
        <v>977.87</v>
      </c>
    </row>
    <row r="11" spans="1:126" x14ac:dyDescent="0.25">
      <c r="A11" s="2" t="s">
        <v>80</v>
      </c>
      <c r="B11" s="1">
        <v>258073.34</v>
      </c>
      <c r="C11" s="1">
        <v>4256253.83</v>
      </c>
      <c r="D11" s="95" t="s">
        <v>109</v>
      </c>
      <c r="E11" s="9" t="str" cm="1">
        <f t="array" ref="E11">INDEX($M$2:$DV$2,0,MATCH(F11,$M11:$DV11,0))</f>
        <v>A32</v>
      </c>
      <c r="F11" s="100">
        <f t="shared" si="36"/>
        <v>818.3</v>
      </c>
      <c r="G11" s="9" t="str" cm="1">
        <f t="array" ref="G11">INDEX($M$2:$DV$2,0,MATCH(H11,$M11:$DV11,0))</f>
        <v>A33</v>
      </c>
      <c r="H11" s="100">
        <f t="shared" si="37"/>
        <v>896.19</v>
      </c>
      <c r="M11" s="94">
        <f t="shared" si="77"/>
        <v>252528.6</v>
      </c>
      <c r="N11" s="94">
        <f t="shared" si="82"/>
        <v>4259051.5199999996</v>
      </c>
      <c r="O11" s="94">
        <f t="shared" si="39"/>
        <v>6210.57</v>
      </c>
      <c r="P11" s="94">
        <f t="shared" si="83"/>
        <v>253217.96</v>
      </c>
      <c r="Q11" s="94">
        <f t="shared" si="84"/>
        <v>4258934.25</v>
      </c>
      <c r="R11" s="94">
        <f t="shared" si="40"/>
        <v>5546.11</v>
      </c>
      <c r="S11" s="94">
        <f t="shared" si="85"/>
        <v>254597.27</v>
      </c>
      <c r="T11" s="94">
        <f t="shared" si="86"/>
        <v>4258312.75</v>
      </c>
      <c r="U11" s="94">
        <f t="shared" si="41"/>
        <v>4040.08</v>
      </c>
      <c r="V11" s="94">
        <f t="shared" si="87"/>
        <v>255507.64</v>
      </c>
      <c r="W11" s="94">
        <f t="shared" si="88"/>
        <v>4258136.95</v>
      </c>
      <c r="X11" s="94">
        <f t="shared" si="42"/>
        <v>3182.6</v>
      </c>
      <c r="Y11" s="94">
        <f t="shared" si="89"/>
        <v>255885.43</v>
      </c>
      <c r="Z11" s="94">
        <f t="shared" si="90"/>
        <v>4258136.88</v>
      </c>
      <c r="AA11" s="94">
        <f t="shared" si="43"/>
        <v>2886.66</v>
      </c>
      <c r="AB11" s="94">
        <f t="shared" si="91"/>
        <v>256323</v>
      </c>
      <c r="AC11" s="94">
        <f t="shared" si="92"/>
        <v>4258195</v>
      </c>
      <c r="AD11" s="94">
        <f t="shared" si="44"/>
        <v>2613.7800000000002</v>
      </c>
      <c r="AE11" s="94">
        <f t="shared" si="93"/>
        <v>254548.51</v>
      </c>
      <c r="AF11" s="94">
        <f t="shared" si="94"/>
        <v>4257829.0999999996</v>
      </c>
      <c r="AG11" s="94">
        <f t="shared" si="45"/>
        <v>3860.82</v>
      </c>
      <c r="AH11" s="94">
        <f t="shared" si="95"/>
        <v>254850.77</v>
      </c>
      <c r="AI11" s="94">
        <f t="shared" si="96"/>
        <v>4257828.84</v>
      </c>
      <c r="AJ11" s="94">
        <f t="shared" si="46"/>
        <v>3586.87</v>
      </c>
      <c r="AK11" s="94">
        <f t="shared" si="97"/>
        <v>255533.88</v>
      </c>
      <c r="AL11" s="94">
        <f t="shared" si="98"/>
        <v>4257829.1500000004</v>
      </c>
      <c r="AM11" s="94">
        <f t="shared" si="47"/>
        <v>2988.39</v>
      </c>
      <c r="AN11" s="94">
        <f t="shared" si="99"/>
        <v>255894.42</v>
      </c>
      <c r="AO11" s="94">
        <f t="shared" si="100"/>
        <v>4257829.12</v>
      </c>
      <c r="AP11" s="94">
        <f t="shared" si="48"/>
        <v>2688.72</v>
      </c>
      <c r="AQ11" s="94">
        <f t="shared" si="101"/>
        <v>256274.81</v>
      </c>
      <c r="AR11" s="94">
        <f t="shared" si="102"/>
        <v>4257829.08</v>
      </c>
      <c r="AS11" s="94">
        <f t="shared" si="49"/>
        <v>2390.84</v>
      </c>
      <c r="AT11" s="94">
        <f t="shared" si="103"/>
        <v>256570.18</v>
      </c>
      <c r="AU11" s="94">
        <f t="shared" si="104"/>
        <v>4257828.93</v>
      </c>
      <c r="AV11" s="94">
        <f t="shared" si="50"/>
        <v>2177.25</v>
      </c>
      <c r="AW11" s="94">
        <f t="shared" si="105"/>
        <v>256956.19</v>
      </c>
      <c r="AX11" s="94">
        <f t="shared" si="106"/>
        <v>4257829.25</v>
      </c>
      <c r="AY11" s="94">
        <f t="shared" si="51"/>
        <v>1931.31</v>
      </c>
      <c r="AZ11" s="94">
        <f t="shared" si="107"/>
        <v>257253.23</v>
      </c>
      <c r="BA11" s="94">
        <f t="shared" si="108"/>
        <v>4257829.12</v>
      </c>
      <c r="BB11" s="94">
        <f t="shared" si="52"/>
        <v>1775.98</v>
      </c>
      <c r="BC11" s="94">
        <f t="shared" si="109"/>
        <v>257592.17</v>
      </c>
      <c r="BD11" s="94">
        <f t="shared" si="110"/>
        <v>4257829.28</v>
      </c>
      <c r="BE11" s="94">
        <f t="shared" si="53"/>
        <v>1647.29</v>
      </c>
      <c r="BF11" s="94">
        <f t="shared" si="111"/>
        <v>254668.53</v>
      </c>
      <c r="BG11" s="94">
        <f t="shared" si="112"/>
        <v>4257462.46</v>
      </c>
      <c r="BH11" s="94">
        <f t="shared" si="54"/>
        <v>3612.97</v>
      </c>
      <c r="BI11" s="94">
        <f t="shared" si="113"/>
        <v>255127.7</v>
      </c>
      <c r="BJ11" s="94">
        <f t="shared" si="114"/>
        <v>4257462.49</v>
      </c>
      <c r="BK11" s="94">
        <f t="shared" si="55"/>
        <v>3183.97</v>
      </c>
      <c r="BL11" s="94">
        <f t="shared" si="115"/>
        <v>255488.14</v>
      </c>
      <c r="BM11" s="94">
        <f t="shared" si="116"/>
        <v>4257462.93</v>
      </c>
      <c r="BN11" s="94">
        <f t="shared" si="56"/>
        <v>2853.98</v>
      </c>
      <c r="BO11" s="94">
        <f t="shared" si="117"/>
        <v>255900.5</v>
      </c>
      <c r="BP11" s="94">
        <f t="shared" si="118"/>
        <v>4257462.8099999996</v>
      </c>
      <c r="BQ11" s="94">
        <f t="shared" si="57"/>
        <v>2486.54</v>
      </c>
      <c r="BR11" s="94">
        <f t="shared" si="119"/>
        <v>256235.57</v>
      </c>
      <c r="BS11" s="94">
        <f t="shared" si="120"/>
        <v>4257462.63</v>
      </c>
      <c r="BT11" s="94">
        <f t="shared" si="58"/>
        <v>2199.6799999999998</v>
      </c>
      <c r="BU11" s="94">
        <f t="shared" si="121"/>
        <v>256570.7</v>
      </c>
      <c r="BV11" s="94">
        <f t="shared" si="122"/>
        <v>4257462.51</v>
      </c>
      <c r="BW11" s="94">
        <f t="shared" si="59"/>
        <v>1928.43</v>
      </c>
      <c r="BX11" s="94">
        <f t="shared" si="123"/>
        <v>256896.41</v>
      </c>
      <c r="BY11" s="94">
        <f t="shared" si="124"/>
        <v>4257462.62</v>
      </c>
      <c r="BZ11" s="94">
        <f t="shared" si="60"/>
        <v>1687.11</v>
      </c>
      <c r="CA11" s="94">
        <f t="shared" si="125"/>
        <v>257225.35</v>
      </c>
      <c r="CB11" s="94">
        <f t="shared" si="126"/>
        <v>4257462.6500000004</v>
      </c>
      <c r="CC11" s="94">
        <f t="shared" si="61"/>
        <v>1476.6</v>
      </c>
      <c r="CD11" s="94">
        <f t="shared" si="127"/>
        <v>257594.36</v>
      </c>
      <c r="CE11" s="94">
        <f t="shared" si="128"/>
        <v>4257462.59</v>
      </c>
      <c r="CF11" s="94">
        <f t="shared" si="62"/>
        <v>1300.2</v>
      </c>
      <c r="CG11" s="94">
        <f t="shared" si="129"/>
        <v>255275.85</v>
      </c>
      <c r="CH11" s="94">
        <f t="shared" si="130"/>
        <v>4257096.13</v>
      </c>
      <c r="CI11" s="94">
        <f t="shared" si="63"/>
        <v>2921.54</v>
      </c>
      <c r="CJ11" s="94">
        <f t="shared" si="131"/>
        <v>255700.77</v>
      </c>
      <c r="CK11" s="94">
        <f t="shared" si="132"/>
        <v>4257096.22</v>
      </c>
      <c r="CL11" s="94">
        <f t="shared" si="64"/>
        <v>2517.6799999999998</v>
      </c>
      <c r="CM11" s="94">
        <f t="shared" si="133"/>
        <v>256203.13</v>
      </c>
      <c r="CN11" s="94">
        <f t="shared" si="134"/>
        <v>4257096.38</v>
      </c>
      <c r="CO11" s="94">
        <f t="shared" si="65"/>
        <v>2051.2399999999998</v>
      </c>
      <c r="CP11" s="94">
        <f t="shared" si="135"/>
        <v>257175.15</v>
      </c>
      <c r="CQ11" s="94">
        <f t="shared" si="136"/>
        <v>4257096.53</v>
      </c>
      <c r="CR11" s="94">
        <f t="shared" si="66"/>
        <v>1231.6199999999999</v>
      </c>
      <c r="CS11" s="94">
        <f t="shared" si="137"/>
        <v>257433.06</v>
      </c>
      <c r="CT11" s="94">
        <f t="shared" si="138"/>
        <v>4257096.66</v>
      </c>
      <c r="CU11" s="94">
        <f t="shared" si="67"/>
        <v>1058.45</v>
      </c>
      <c r="CV11" s="94">
        <f t="shared" si="139"/>
        <v>258530</v>
      </c>
      <c r="CW11" s="94">
        <f t="shared" si="140"/>
        <v>4257037</v>
      </c>
      <c r="CX11" s="94">
        <f t="shared" si="68"/>
        <v>906.58</v>
      </c>
      <c r="CY11" s="94">
        <f t="shared" si="141"/>
        <v>256051.61</v>
      </c>
      <c r="CZ11" s="94">
        <f t="shared" si="142"/>
        <v>4256729.74</v>
      </c>
      <c r="DA11" s="94">
        <f t="shared" si="69"/>
        <v>2076.9899999999998</v>
      </c>
      <c r="DB11" s="94">
        <f t="shared" si="143"/>
        <v>257407.81</v>
      </c>
      <c r="DC11" s="94">
        <f t="shared" si="144"/>
        <v>4256729.9400000004</v>
      </c>
      <c r="DD11" s="94">
        <f t="shared" si="70"/>
        <v>818.3</v>
      </c>
      <c r="DE11" s="94">
        <f t="shared" si="81"/>
        <v>257768.43</v>
      </c>
      <c r="DF11" s="94">
        <f t="shared" si="71"/>
        <v>4257096.5599999996</v>
      </c>
      <c r="DG11" s="94">
        <f t="shared" si="72"/>
        <v>896.19</v>
      </c>
      <c r="DH11" s="94">
        <f t="shared" si="71"/>
        <v>252816.43</v>
      </c>
      <c r="DI11" s="94">
        <f t="shared" si="71"/>
        <v>4259063</v>
      </c>
      <c r="DJ11" s="94">
        <f t="shared" si="73"/>
        <v>5960.41</v>
      </c>
      <c r="DK11" s="94">
        <f t="shared" si="71"/>
        <v>254406.11</v>
      </c>
      <c r="DL11" s="94">
        <f t="shared" si="71"/>
        <v>4257462.75</v>
      </c>
      <c r="DM11" s="94">
        <f t="shared" si="74"/>
        <v>3861.36</v>
      </c>
      <c r="DN11" s="94">
        <f t="shared" si="78"/>
        <v>255183.93</v>
      </c>
      <c r="DO11" s="94">
        <f t="shared" si="79"/>
        <v>4256730.4000000004</v>
      </c>
      <c r="DP11" s="94">
        <f t="shared" si="80"/>
        <v>2928.45</v>
      </c>
      <c r="DQ11" s="94">
        <f t="shared" si="71"/>
        <v>255199.02</v>
      </c>
      <c r="DR11" s="94">
        <f t="shared" si="71"/>
        <v>4257829.17</v>
      </c>
      <c r="DS11" s="94">
        <f t="shared" si="75"/>
        <v>3277.71</v>
      </c>
      <c r="DT11" s="94">
        <f t="shared" si="71"/>
        <v>257923</v>
      </c>
      <c r="DU11" s="94">
        <f t="shared" si="71"/>
        <v>4257154</v>
      </c>
      <c r="DV11" s="94">
        <f t="shared" si="76"/>
        <v>912.64</v>
      </c>
    </row>
    <row r="12" spans="1:126" x14ac:dyDescent="0.25">
      <c r="A12" s="2" t="s">
        <v>81</v>
      </c>
      <c r="B12" s="1">
        <v>258604</v>
      </c>
      <c r="C12" s="1">
        <v>4256307</v>
      </c>
      <c r="D12" s="95" t="s">
        <v>110</v>
      </c>
      <c r="E12" s="9" t="str" cm="1">
        <f t="array" ref="E12">INDEX($M$2:$DV$2,0,MATCH(F12,$M12:$DV12,0))</f>
        <v>A30</v>
      </c>
      <c r="F12" s="100">
        <f t="shared" si="36"/>
        <v>733.74</v>
      </c>
      <c r="G12" s="9" t="str" cm="1">
        <f t="array" ref="G12">INDEX($M$2:$DV$2,0,MATCH(H12,$M12:$DV12,0))</f>
        <v>TRANS</v>
      </c>
      <c r="H12" s="100">
        <f t="shared" si="37"/>
        <v>1086.82</v>
      </c>
      <c r="M12" s="94">
        <f t="shared" si="77"/>
        <v>252528.6</v>
      </c>
      <c r="N12" s="94">
        <f t="shared" si="82"/>
        <v>4259051.5199999996</v>
      </c>
      <c r="O12" s="94">
        <f t="shared" si="39"/>
        <v>6666.55</v>
      </c>
      <c r="P12" s="94">
        <f t="shared" si="83"/>
        <v>253217.96</v>
      </c>
      <c r="Q12" s="94">
        <f t="shared" si="84"/>
        <v>4258934.25</v>
      </c>
      <c r="R12" s="94">
        <f t="shared" si="40"/>
        <v>5992.65</v>
      </c>
      <c r="S12" s="94">
        <f t="shared" si="85"/>
        <v>254597.27</v>
      </c>
      <c r="T12" s="94">
        <f t="shared" si="86"/>
        <v>4258312.75</v>
      </c>
      <c r="U12" s="94">
        <f t="shared" si="41"/>
        <v>4480.7299999999996</v>
      </c>
      <c r="V12" s="94">
        <f t="shared" si="87"/>
        <v>255507.64</v>
      </c>
      <c r="W12" s="94">
        <f t="shared" si="88"/>
        <v>4258136.95</v>
      </c>
      <c r="X12" s="94">
        <f t="shared" si="42"/>
        <v>3596.69</v>
      </c>
      <c r="Y12" s="94">
        <f t="shared" si="89"/>
        <v>255885.43</v>
      </c>
      <c r="Z12" s="94">
        <f t="shared" si="90"/>
        <v>4258136.88</v>
      </c>
      <c r="AA12" s="94">
        <f t="shared" si="43"/>
        <v>3277.05</v>
      </c>
      <c r="AB12" s="94">
        <f t="shared" si="91"/>
        <v>256323</v>
      </c>
      <c r="AC12" s="94">
        <f t="shared" si="92"/>
        <v>4258195</v>
      </c>
      <c r="AD12" s="94">
        <f t="shared" si="44"/>
        <v>2961</v>
      </c>
      <c r="AE12" s="94">
        <f t="shared" si="93"/>
        <v>254548.51</v>
      </c>
      <c r="AF12" s="94">
        <f t="shared" si="94"/>
        <v>4257829.0999999996</v>
      </c>
      <c r="AG12" s="94">
        <f t="shared" si="45"/>
        <v>4331.72</v>
      </c>
      <c r="AH12" s="94">
        <f t="shared" si="95"/>
        <v>254850.77</v>
      </c>
      <c r="AI12" s="94">
        <f t="shared" si="96"/>
        <v>4257828.84</v>
      </c>
      <c r="AJ12" s="94">
        <f t="shared" si="46"/>
        <v>4050.03</v>
      </c>
      <c r="AK12" s="94">
        <f t="shared" si="97"/>
        <v>255533.88</v>
      </c>
      <c r="AL12" s="94">
        <f t="shared" si="98"/>
        <v>4257829.1500000004</v>
      </c>
      <c r="AM12" s="94">
        <f t="shared" si="47"/>
        <v>3426.74</v>
      </c>
      <c r="AN12" s="94">
        <f t="shared" si="99"/>
        <v>255894.42</v>
      </c>
      <c r="AO12" s="94">
        <f t="shared" si="100"/>
        <v>4257829.12</v>
      </c>
      <c r="AP12" s="94">
        <f t="shared" si="48"/>
        <v>3107.84</v>
      </c>
      <c r="AQ12" s="94">
        <f t="shared" si="101"/>
        <v>256274.81</v>
      </c>
      <c r="AR12" s="94">
        <f t="shared" si="102"/>
        <v>4257829.08</v>
      </c>
      <c r="AS12" s="94">
        <f t="shared" si="49"/>
        <v>2782.42</v>
      </c>
      <c r="AT12" s="94">
        <f t="shared" si="103"/>
        <v>256570.18</v>
      </c>
      <c r="AU12" s="94">
        <f t="shared" si="104"/>
        <v>4257828.93</v>
      </c>
      <c r="AV12" s="94">
        <f t="shared" si="50"/>
        <v>2540.2199999999998</v>
      </c>
      <c r="AW12" s="94">
        <f t="shared" si="105"/>
        <v>256956.19</v>
      </c>
      <c r="AX12" s="94">
        <f t="shared" si="106"/>
        <v>4257829.25</v>
      </c>
      <c r="AY12" s="94">
        <f t="shared" si="51"/>
        <v>2243.33</v>
      </c>
      <c r="AZ12" s="94">
        <f t="shared" si="107"/>
        <v>257253.23</v>
      </c>
      <c r="BA12" s="94">
        <f t="shared" si="108"/>
        <v>4257829.12</v>
      </c>
      <c r="BB12" s="94">
        <f t="shared" si="52"/>
        <v>2035.05</v>
      </c>
      <c r="BC12" s="94">
        <f t="shared" si="109"/>
        <v>257592.17</v>
      </c>
      <c r="BD12" s="94">
        <f t="shared" si="110"/>
        <v>4257829.28</v>
      </c>
      <c r="BE12" s="94">
        <f t="shared" si="53"/>
        <v>1827.88</v>
      </c>
      <c r="BF12" s="94">
        <f t="shared" si="111"/>
        <v>254668.53</v>
      </c>
      <c r="BG12" s="94">
        <f t="shared" si="112"/>
        <v>4257462.46</v>
      </c>
      <c r="BH12" s="94">
        <f t="shared" si="54"/>
        <v>4101.59</v>
      </c>
      <c r="BI12" s="94">
        <f t="shared" si="113"/>
        <v>255127.7</v>
      </c>
      <c r="BJ12" s="94">
        <f t="shared" si="114"/>
        <v>4257462.49</v>
      </c>
      <c r="BK12" s="94">
        <f t="shared" si="55"/>
        <v>3663.31</v>
      </c>
      <c r="BL12" s="94">
        <f t="shared" si="115"/>
        <v>255488.14</v>
      </c>
      <c r="BM12" s="94">
        <f t="shared" si="116"/>
        <v>4257462.93</v>
      </c>
      <c r="BN12" s="94">
        <f t="shared" si="56"/>
        <v>3323.37</v>
      </c>
      <c r="BO12" s="94">
        <f t="shared" si="117"/>
        <v>255900.5</v>
      </c>
      <c r="BP12" s="94">
        <f t="shared" si="118"/>
        <v>4257462.8099999996</v>
      </c>
      <c r="BQ12" s="94">
        <f t="shared" si="57"/>
        <v>2940.21</v>
      </c>
      <c r="BR12" s="94">
        <f t="shared" si="119"/>
        <v>256235.57</v>
      </c>
      <c r="BS12" s="94">
        <f t="shared" si="120"/>
        <v>4257462.63</v>
      </c>
      <c r="BT12" s="94">
        <f t="shared" si="58"/>
        <v>2635.33</v>
      </c>
      <c r="BU12" s="94">
        <f t="shared" si="121"/>
        <v>256570.7</v>
      </c>
      <c r="BV12" s="94">
        <f t="shared" si="122"/>
        <v>4257462.51</v>
      </c>
      <c r="BW12" s="94">
        <f t="shared" si="59"/>
        <v>2338.6999999999998</v>
      </c>
      <c r="BX12" s="94">
        <f t="shared" si="123"/>
        <v>256896.41</v>
      </c>
      <c r="BY12" s="94">
        <f t="shared" si="124"/>
        <v>4257462.62</v>
      </c>
      <c r="BZ12" s="94">
        <f t="shared" si="60"/>
        <v>2061.87</v>
      </c>
      <c r="CA12" s="94">
        <f t="shared" si="125"/>
        <v>257225.35</v>
      </c>
      <c r="CB12" s="94">
        <f t="shared" si="126"/>
        <v>4257462.6500000004</v>
      </c>
      <c r="CC12" s="94">
        <f t="shared" si="61"/>
        <v>1798.94</v>
      </c>
      <c r="CD12" s="94">
        <f t="shared" si="127"/>
        <v>257594.36</v>
      </c>
      <c r="CE12" s="94">
        <f t="shared" si="128"/>
        <v>4257462.59</v>
      </c>
      <c r="CF12" s="94">
        <f t="shared" si="62"/>
        <v>1534.52</v>
      </c>
      <c r="CG12" s="94">
        <f t="shared" si="129"/>
        <v>255275.85</v>
      </c>
      <c r="CH12" s="94">
        <f t="shared" si="130"/>
        <v>4257096.13</v>
      </c>
      <c r="CI12" s="94">
        <f t="shared" si="63"/>
        <v>3420.43</v>
      </c>
      <c r="CJ12" s="94">
        <f t="shared" si="131"/>
        <v>255700.77</v>
      </c>
      <c r="CK12" s="94">
        <f t="shared" si="132"/>
        <v>4257096.22</v>
      </c>
      <c r="CL12" s="94">
        <f t="shared" si="64"/>
        <v>3008.59</v>
      </c>
      <c r="CM12" s="94">
        <f t="shared" si="133"/>
        <v>256203.13</v>
      </c>
      <c r="CN12" s="94">
        <f t="shared" si="134"/>
        <v>4257096.38</v>
      </c>
      <c r="CO12" s="94">
        <f t="shared" si="65"/>
        <v>2527.31</v>
      </c>
      <c r="CP12" s="94">
        <f t="shared" si="135"/>
        <v>257175.15</v>
      </c>
      <c r="CQ12" s="94">
        <f t="shared" si="136"/>
        <v>4257096.53</v>
      </c>
      <c r="CR12" s="94">
        <f t="shared" si="66"/>
        <v>1632.47</v>
      </c>
      <c r="CS12" s="94">
        <f t="shared" si="137"/>
        <v>257433.06</v>
      </c>
      <c r="CT12" s="94">
        <f t="shared" si="138"/>
        <v>4257096.66</v>
      </c>
      <c r="CU12" s="94">
        <f t="shared" si="67"/>
        <v>1412.33</v>
      </c>
      <c r="CV12" s="94">
        <f t="shared" si="139"/>
        <v>258530</v>
      </c>
      <c r="CW12" s="94">
        <f t="shared" si="140"/>
        <v>4257037</v>
      </c>
      <c r="CX12" s="94">
        <f t="shared" si="68"/>
        <v>733.74</v>
      </c>
      <c r="CY12" s="94">
        <f t="shared" si="141"/>
        <v>256051.61</v>
      </c>
      <c r="CZ12" s="94">
        <f t="shared" si="142"/>
        <v>4256729.74</v>
      </c>
      <c r="DA12" s="94">
        <f t="shared" si="69"/>
        <v>2587.16</v>
      </c>
      <c r="DB12" s="94">
        <f t="shared" si="143"/>
        <v>257407.81</v>
      </c>
      <c r="DC12" s="94">
        <f t="shared" si="144"/>
        <v>4256729.9400000004</v>
      </c>
      <c r="DD12" s="94">
        <f t="shared" si="70"/>
        <v>1268.76</v>
      </c>
      <c r="DE12" s="94">
        <f t="shared" si="81"/>
        <v>257768.43</v>
      </c>
      <c r="DF12" s="94">
        <f t="shared" si="71"/>
        <v>4257096.5599999996</v>
      </c>
      <c r="DG12" s="94">
        <f t="shared" si="72"/>
        <v>1149.5999999999999</v>
      </c>
      <c r="DH12" s="94">
        <f t="shared" si="71"/>
        <v>252816.43</v>
      </c>
      <c r="DI12" s="94">
        <f t="shared" si="71"/>
        <v>4259063</v>
      </c>
      <c r="DJ12" s="94">
        <f t="shared" si="73"/>
        <v>6410.27</v>
      </c>
      <c r="DK12" s="94">
        <f t="shared" si="71"/>
        <v>254406.11</v>
      </c>
      <c r="DL12" s="94">
        <f t="shared" si="71"/>
        <v>4257462.75</v>
      </c>
      <c r="DM12" s="94">
        <f t="shared" si="74"/>
        <v>4354.08</v>
      </c>
      <c r="DN12" s="94">
        <f t="shared" si="78"/>
        <v>255183.93</v>
      </c>
      <c r="DO12" s="94">
        <f t="shared" si="79"/>
        <v>4256730.4000000004</v>
      </c>
      <c r="DP12" s="94">
        <f t="shared" si="80"/>
        <v>3446.18</v>
      </c>
      <c r="DQ12" s="94">
        <f t="shared" si="71"/>
        <v>255199.02</v>
      </c>
      <c r="DR12" s="94">
        <f t="shared" si="71"/>
        <v>4257829.17</v>
      </c>
      <c r="DS12" s="94">
        <f t="shared" si="75"/>
        <v>3729.73</v>
      </c>
      <c r="DT12" s="94">
        <f t="shared" si="71"/>
        <v>257923</v>
      </c>
      <c r="DU12" s="94">
        <f t="shared" si="71"/>
        <v>4257154</v>
      </c>
      <c r="DV12" s="94">
        <f t="shared" si="76"/>
        <v>1086.82</v>
      </c>
    </row>
    <row r="13" spans="1:126" x14ac:dyDescent="0.25">
      <c r="A13" s="2" t="s">
        <v>82</v>
      </c>
      <c r="B13" s="1">
        <v>258893.51</v>
      </c>
      <c r="C13" s="1">
        <v>4256485.62</v>
      </c>
      <c r="D13" s="95" t="s">
        <v>109</v>
      </c>
      <c r="E13" s="9" t="str" cm="1">
        <f t="array" ref="E13">INDEX($M$2:$DV$2,0,MATCH(F13,$M13:$DV13,0))</f>
        <v>A30</v>
      </c>
      <c r="F13" s="100">
        <f t="shared" si="36"/>
        <v>660.42</v>
      </c>
      <c r="G13" s="9" t="str" cm="1">
        <f t="array" ref="G13">INDEX($M$2:$DV$2,0,MATCH(H13,$M13:$DV13,0))</f>
        <v>TRANS</v>
      </c>
      <c r="H13" s="100">
        <f t="shared" si="37"/>
        <v>1178.4000000000001</v>
      </c>
      <c r="M13" s="94">
        <f t="shared" si="77"/>
        <v>252528.6</v>
      </c>
      <c r="N13" s="94">
        <f t="shared" si="82"/>
        <v>4259051.5199999996</v>
      </c>
      <c r="O13" s="94">
        <f t="shared" si="39"/>
        <v>6862.65</v>
      </c>
      <c r="P13" s="94">
        <f t="shared" si="83"/>
        <v>253217.96</v>
      </c>
      <c r="Q13" s="94">
        <f t="shared" si="84"/>
        <v>4258934.25</v>
      </c>
      <c r="R13" s="94">
        <f t="shared" si="40"/>
        <v>6181.23</v>
      </c>
      <c r="S13" s="94">
        <f t="shared" si="85"/>
        <v>254597.27</v>
      </c>
      <c r="T13" s="94">
        <f t="shared" si="86"/>
        <v>4258312.75</v>
      </c>
      <c r="U13" s="94">
        <f t="shared" si="41"/>
        <v>4668.63</v>
      </c>
      <c r="V13" s="94">
        <f t="shared" si="87"/>
        <v>255507.64</v>
      </c>
      <c r="W13" s="94">
        <f t="shared" si="88"/>
        <v>4258136.95</v>
      </c>
      <c r="X13" s="94">
        <f t="shared" si="42"/>
        <v>3767.1</v>
      </c>
      <c r="Y13" s="94">
        <f t="shared" si="89"/>
        <v>255885.43</v>
      </c>
      <c r="Z13" s="94">
        <f t="shared" si="90"/>
        <v>4258136.88</v>
      </c>
      <c r="AA13" s="94">
        <f t="shared" si="43"/>
        <v>3431.5</v>
      </c>
      <c r="AB13" s="94">
        <f t="shared" si="91"/>
        <v>256323</v>
      </c>
      <c r="AC13" s="94">
        <f t="shared" si="92"/>
        <v>4258195</v>
      </c>
      <c r="AD13" s="94">
        <f t="shared" si="44"/>
        <v>3086.99</v>
      </c>
      <c r="AE13" s="94">
        <f t="shared" si="93"/>
        <v>254548.51</v>
      </c>
      <c r="AF13" s="94">
        <f t="shared" si="94"/>
        <v>4257829.0999999996</v>
      </c>
      <c r="AG13" s="94">
        <f t="shared" si="45"/>
        <v>4547.96</v>
      </c>
      <c r="AH13" s="94">
        <f t="shared" si="95"/>
        <v>254850.77</v>
      </c>
      <c r="AI13" s="94">
        <f t="shared" si="96"/>
        <v>4257828.84</v>
      </c>
      <c r="AJ13" s="94">
        <f t="shared" si="46"/>
        <v>4260.05</v>
      </c>
      <c r="AK13" s="94">
        <f t="shared" si="97"/>
        <v>255533.88</v>
      </c>
      <c r="AL13" s="94">
        <f t="shared" si="98"/>
        <v>4257829.1500000004</v>
      </c>
      <c r="AM13" s="94">
        <f t="shared" si="47"/>
        <v>3618.31</v>
      </c>
      <c r="AN13" s="94">
        <f t="shared" si="99"/>
        <v>255894.42</v>
      </c>
      <c r="AO13" s="94">
        <f t="shared" si="100"/>
        <v>4257829.12</v>
      </c>
      <c r="AP13" s="94">
        <f t="shared" si="48"/>
        <v>3286.26</v>
      </c>
      <c r="AQ13" s="94">
        <f t="shared" si="101"/>
        <v>256274.81</v>
      </c>
      <c r="AR13" s="94">
        <f t="shared" si="102"/>
        <v>4257829.08</v>
      </c>
      <c r="AS13" s="94">
        <f t="shared" si="49"/>
        <v>2943.21</v>
      </c>
      <c r="AT13" s="94">
        <f t="shared" si="103"/>
        <v>256570.18</v>
      </c>
      <c r="AU13" s="94">
        <f t="shared" si="104"/>
        <v>4257828.93</v>
      </c>
      <c r="AV13" s="94">
        <f t="shared" si="50"/>
        <v>2683.72</v>
      </c>
      <c r="AW13" s="94">
        <f t="shared" si="105"/>
        <v>256956.19</v>
      </c>
      <c r="AX13" s="94">
        <f t="shared" si="106"/>
        <v>4257829.25</v>
      </c>
      <c r="AY13" s="94">
        <f t="shared" si="51"/>
        <v>2357.66</v>
      </c>
      <c r="AZ13" s="94">
        <f t="shared" si="107"/>
        <v>257253.23</v>
      </c>
      <c r="BA13" s="94">
        <f t="shared" si="108"/>
        <v>4257829.12</v>
      </c>
      <c r="BB13" s="94">
        <f t="shared" si="52"/>
        <v>2120.2600000000002</v>
      </c>
      <c r="BC13" s="94">
        <f t="shared" si="109"/>
        <v>257592.17</v>
      </c>
      <c r="BD13" s="94">
        <f t="shared" si="110"/>
        <v>4257829.28</v>
      </c>
      <c r="BE13" s="94">
        <f t="shared" si="53"/>
        <v>1870.54</v>
      </c>
      <c r="BF13" s="94">
        <f t="shared" si="111"/>
        <v>254668.53</v>
      </c>
      <c r="BG13" s="94">
        <f t="shared" si="112"/>
        <v>4257462.46</v>
      </c>
      <c r="BH13" s="94">
        <f t="shared" si="54"/>
        <v>4336.4399999999996</v>
      </c>
      <c r="BI13" s="94">
        <f t="shared" si="113"/>
        <v>255127.7</v>
      </c>
      <c r="BJ13" s="94">
        <f t="shared" si="114"/>
        <v>4257462.49</v>
      </c>
      <c r="BK13" s="94">
        <f t="shared" si="55"/>
        <v>3890.45</v>
      </c>
      <c r="BL13" s="94">
        <f t="shared" si="115"/>
        <v>255488.14</v>
      </c>
      <c r="BM13" s="94">
        <f t="shared" si="116"/>
        <v>4257462.93</v>
      </c>
      <c r="BN13" s="94">
        <f t="shared" si="56"/>
        <v>3542.83</v>
      </c>
      <c r="BO13" s="94">
        <f t="shared" si="117"/>
        <v>255900.5</v>
      </c>
      <c r="BP13" s="94">
        <f t="shared" si="118"/>
        <v>4257462.8099999996</v>
      </c>
      <c r="BQ13" s="94">
        <f t="shared" si="57"/>
        <v>3148.49</v>
      </c>
      <c r="BR13" s="94">
        <f t="shared" si="119"/>
        <v>256235.57</v>
      </c>
      <c r="BS13" s="94">
        <f t="shared" si="120"/>
        <v>4257462.63</v>
      </c>
      <c r="BT13" s="94">
        <f t="shared" si="58"/>
        <v>2831.82</v>
      </c>
      <c r="BU13" s="94">
        <f t="shared" si="121"/>
        <v>256570.7</v>
      </c>
      <c r="BV13" s="94">
        <f t="shared" si="122"/>
        <v>4257462.51</v>
      </c>
      <c r="BW13" s="94">
        <f t="shared" si="59"/>
        <v>2519.87</v>
      </c>
      <c r="BX13" s="94">
        <f t="shared" si="123"/>
        <v>256896.41</v>
      </c>
      <c r="BY13" s="94">
        <f t="shared" si="124"/>
        <v>4257462.62</v>
      </c>
      <c r="BZ13" s="94">
        <f t="shared" si="60"/>
        <v>2223.27</v>
      </c>
      <c r="CA13" s="94">
        <f t="shared" si="125"/>
        <v>257225.35</v>
      </c>
      <c r="CB13" s="94">
        <f t="shared" si="126"/>
        <v>4257462.6500000004</v>
      </c>
      <c r="CC13" s="94">
        <f t="shared" si="61"/>
        <v>1933.22</v>
      </c>
      <c r="CD13" s="94">
        <f t="shared" si="127"/>
        <v>257594.36</v>
      </c>
      <c r="CE13" s="94">
        <f t="shared" si="128"/>
        <v>4257462.59</v>
      </c>
      <c r="CF13" s="94">
        <f t="shared" si="62"/>
        <v>1625.5</v>
      </c>
      <c r="CG13" s="94">
        <f t="shared" si="129"/>
        <v>255275.85</v>
      </c>
      <c r="CH13" s="94">
        <f t="shared" si="130"/>
        <v>4257096.13</v>
      </c>
      <c r="CI13" s="94">
        <f t="shared" si="63"/>
        <v>3668.81</v>
      </c>
      <c r="CJ13" s="94">
        <f t="shared" si="131"/>
        <v>255700.77</v>
      </c>
      <c r="CK13" s="94">
        <f t="shared" si="132"/>
        <v>4257096.22</v>
      </c>
      <c r="CL13" s="94">
        <f t="shared" si="64"/>
        <v>3250.6</v>
      </c>
      <c r="CM13" s="94">
        <f t="shared" si="133"/>
        <v>256203.13</v>
      </c>
      <c r="CN13" s="94">
        <f t="shared" si="134"/>
        <v>4257096.38</v>
      </c>
      <c r="CO13" s="94">
        <f t="shared" si="65"/>
        <v>2758.84</v>
      </c>
      <c r="CP13" s="94">
        <f t="shared" si="135"/>
        <v>257175.15</v>
      </c>
      <c r="CQ13" s="94">
        <f t="shared" si="136"/>
        <v>4257096.53</v>
      </c>
      <c r="CR13" s="94">
        <f t="shared" si="66"/>
        <v>1823.72</v>
      </c>
      <c r="CS13" s="94">
        <f t="shared" si="137"/>
        <v>257433.06</v>
      </c>
      <c r="CT13" s="94">
        <f t="shared" si="138"/>
        <v>4257096.66</v>
      </c>
      <c r="CU13" s="94">
        <f t="shared" si="67"/>
        <v>1583.12</v>
      </c>
      <c r="CV13" s="94">
        <f t="shared" si="139"/>
        <v>258530</v>
      </c>
      <c r="CW13" s="94">
        <f t="shared" si="140"/>
        <v>4257037</v>
      </c>
      <c r="CX13" s="94">
        <f t="shared" si="68"/>
        <v>660.42</v>
      </c>
      <c r="CY13" s="94">
        <f t="shared" si="141"/>
        <v>256051.61</v>
      </c>
      <c r="CZ13" s="94">
        <f t="shared" si="142"/>
        <v>4256729.74</v>
      </c>
      <c r="DA13" s="94">
        <f t="shared" si="69"/>
        <v>2852.37</v>
      </c>
      <c r="DB13" s="94">
        <f t="shared" si="143"/>
        <v>257407.81</v>
      </c>
      <c r="DC13" s="94">
        <f t="shared" si="144"/>
        <v>4256729.9400000004</v>
      </c>
      <c r="DD13" s="94">
        <f t="shared" si="70"/>
        <v>1505.65</v>
      </c>
      <c r="DE13" s="94">
        <f t="shared" si="81"/>
        <v>257768.43</v>
      </c>
      <c r="DF13" s="94">
        <f t="shared" si="71"/>
        <v>4257096.5599999996</v>
      </c>
      <c r="DG13" s="94">
        <f t="shared" si="72"/>
        <v>1280.25</v>
      </c>
      <c r="DH13" s="94">
        <f t="shared" si="71"/>
        <v>252816.43</v>
      </c>
      <c r="DI13" s="94">
        <f t="shared" si="71"/>
        <v>4259063</v>
      </c>
      <c r="DJ13" s="94">
        <f t="shared" si="73"/>
        <v>6601.04</v>
      </c>
      <c r="DK13" s="94">
        <f t="shared" si="71"/>
        <v>254406.11</v>
      </c>
      <c r="DL13" s="94">
        <f t="shared" si="71"/>
        <v>4257462.75</v>
      </c>
      <c r="DM13" s="94">
        <f t="shared" si="74"/>
        <v>4592.55</v>
      </c>
      <c r="DN13" s="94">
        <f t="shared" si="78"/>
        <v>255183.93</v>
      </c>
      <c r="DO13" s="94">
        <f t="shared" si="79"/>
        <v>4256730.4000000004</v>
      </c>
      <c r="DP13" s="94">
        <f t="shared" si="80"/>
        <v>3717.65</v>
      </c>
      <c r="DQ13" s="94">
        <f t="shared" si="71"/>
        <v>255199.02</v>
      </c>
      <c r="DR13" s="94">
        <f t="shared" si="71"/>
        <v>4257829.17</v>
      </c>
      <c r="DS13" s="94">
        <f t="shared" si="75"/>
        <v>3931.21</v>
      </c>
      <c r="DT13" s="94">
        <f t="shared" si="71"/>
        <v>257923</v>
      </c>
      <c r="DU13" s="94">
        <f t="shared" si="71"/>
        <v>4257154</v>
      </c>
      <c r="DV13" s="94">
        <f t="shared" si="76"/>
        <v>1178.4000000000001</v>
      </c>
    </row>
    <row r="14" spans="1:126" x14ac:dyDescent="0.25">
      <c r="A14" s="2" t="s">
        <v>83</v>
      </c>
      <c r="B14" s="1">
        <v>259050.36</v>
      </c>
      <c r="C14" s="1">
        <v>4256575.1399999997</v>
      </c>
      <c r="D14" s="95" t="s">
        <v>109</v>
      </c>
      <c r="E14" s="9" t="str" cm="1">
        <f t="array" ref="E14">INDEX($M$2:$DV$2,0,MATCH(F14,$M14:$DV14,0))</f>
        <v>A30</v>
      </c>
      <c r="F14" s="100">
        <f t="shared" si="36"/>
        <v>695.77</v>
      </c>
      <c r="G14" s="9" t="str" cm="1">
        <f t="array" ref="G14">INDEX($M$2:$DV$2,0,MATCH(H14,$M14:$DV14,0))</f>
        <v>TRANS</v>
      </c>
      <c r="H14" s="100">
        <f t="shared" si="37"/>
        <v>1267.29</v>
      </c>
      <c r="M14" s="94">
        <f t="shared" si="77"/>
        <v>252528.6</v>
      </c>
      <c r="N14" s="94">
        <f t="shared" si="82"/>
        <v>4259051.5199999996</v>
      </c>
      <c r="O14" s="94">
        <f t="shared" si="39"/>
        <v>6976.09</v>
      </c>
      <c r="P14" s="94">
        <f t="shared" si="83"/>
        <v>253217.96</v>
      </c>
      <c r="Q14" s="94">
        <f t="shared" si="84"/>
        <v>4258934.25</v>
      </c>
      <c r="R14" s="94">
        <f t="shared" si="40"/>
        <v>6291.45</v>
      </c>
      <c r="S14" s="94">
        <f t="shared" si="85"/>
        <v>254597.27</v>
      </c>
      <c r="T14" s="94">
        <f t="shared" si="86"/>
        <v>4258312.75</v>
      </c>
      <c r="U14" s="94">
        <f t="shared" si="41"/>
        <v>4780.09</v>
      </c>
      <c r="V14" s="94">
        <f t="shared" si="87"/>
        <v>255507.64</v>
      </c>
      <c r="W14" s="94">
        <f t="shared" si="88"/>
        <v>4258136.95</v>
      </c>
      <c r="X14" s="94">
        <f t="shared" si="42"/>
        <v>3871.71</v>
      </c>
      <c r="Y14" s="94">
        <f t="shared" si="89"/>
        <v>255885.43</v>
      </c>
      <c r="Z14" s="94">
        <f t="shared" si="90"/>
        <v>4258136.88</v>
      </c>
      <c r="AA14" s="94">
        <f t="shared" si="43"/>
        <v>3529.28</v>
      </c>
      <c r="AB14" s="94">
        <f t="shared" si="91"/>
        <v>256323</v>
      </c>
      <c r="AC14" s="94">
        <f t="shared" si="92"/>
        <v>4258195</v>
      </c>
      <c r="AD14" s="94">
        <f t="shared" si="44"/>
        <v>3172.13</v>
      </c>
      <c r="AE14" s="94">
        <f t="shared" si="93"/>
        <v>254548.51</v>
      </c>
      <c r="AF14" s="94">
        <f t="shared" si="94"/>
        <v>4257829.0999999996</v>
      </c>
      <c r="AG14" s="94">
        <f t="shared" si="45"/>
        <v>4673.2299999999996</v>
      </c>
      <c r="AH14" s="94">
        <f t="shared" si="95"/>
        <v>254850.77</v>
      </c>
      <c r="AI14" s="94">
        <f t="shared" si="96"/>
        <v>4257828.84</v>
      </c>
      <c r="AJ14" s="94">
        <f t="shared" si="46"/>
        <v>4382.7299999999996</v>
      </c>
      <c r="AK14" s="94">
        <f t="shared" si="97"/>
        <v>255533.88</v>
      </c>
      <c r="AL14" s="94">
        <f t="shared" si="98"/>
        <v>4257829.1500000004</v>
      </c>
      <c r="AM14" s="94">
        <f t="shared" si="47"/>
        <v>3733.39</v>
      </c>
      <c r="AN14" s="94">
        <f t="shared" si="99"/>
        <v>255894.42</v>
      </c>
      <c r="AO14" s="94">
        <f t="shared" si="100"/>
        <v>4257829.12</v>
      </c>
      <c r="AP14" s="94">
        <f t="shared" si="48"/>
        <v>3395.94</v>
      </c>
      <c r="AQ14" s="94">
        <f t="shared" si="101"/>
        <v>256274.81</v>
      </c>
      <c r="AR14" s="94">
        <f t="shared" si="102"/>
        <v>4257829.08</v>
      </c>
      <c r="AS14" s="94">
        <f t="shared" si="49"/>
        <v>3045.66</v>
      </c>
      <c r="AT14" s="94">
        <f t="shared" si="103"/>
        <v>256570.18</v>
      </c>
      <c r="AU14" s="94">
        <f t="shared" si="104"/>
        <v>4257828.93</v>
      </c>
      <c r="AV14" s="94">
        <f t="shared" si="50"/>
        <v>2779.08</v>
      </c>
      <c r="AW14" s="94">
        <f t="shared" si="105"/>
        <v>256956.19</v>
      </c>
      <c r="AX14" s="94">
        <f t="shared" si="106"/>
        <v>4257829.25</v>
      </c>
      <c r="AY14" s="94">
        <f t="shared" si="51"/>
        <v>2440.9699999999998</v>
      </c>
      <c r="AZ14" s="94">
        <f t="shared" si="107"/>
        <v>257253.23</v>
      </c>
      <c r="BA14" s="94">
        <f t="shared" si="108"/>
        <v>4257829.12</v>
      </c>
      <c r="BB14" s="94">
        <f t="shared" si="52"/>
        <v>2191.38</v>
      </c>
      <c r="BC14" s="94">
        <f t="shared" si="109"/>
        <v>257592.17</v>
      </c>
      <c r="BD14" s="94">
        <f t="shared" si="110"/>
        <v>4257829.28</v>
      </c>
      <c r="BE14" s="94">
        <f t="shared" si="53"/>
        <v>1923.33</v>
      </c>
      <c r="BF14" s="94">
        <f t="shared" si="111"/>
        <v>254668.53</v>
      </c>
      <c r="BG14" s="94">
        <f t="shared" si="112"/>
        <v>4257462.46</v>
      </c>
      <c r="BH14" s="94">
        <f t="shared" si="54"/>
        <v>4470.7700000000004</v>
      </c>
      <c r="BI14" s="94">
        <f t="shared" si="113"/>
        <v>255127.7</v>
      </c>
      <c r="BJ14" s="94">
        <f t="shared" si="114"/>
        <v>4257462.49</v>
      </c>
      <c r="BK14" s="94">
        <f t="shared" si="55"/>
        <v>4021.77</v>
      </c>
      <c r="BL14" s="94">
        <f t="shared" si="115"/>
        <v>255488.14</v>
      </c>
      <c r="BM14" s="94">
        <f t="shared" si="116"/>
        <v>4257462.93</v>
      </c>
      <c r="BN14" s="94">
        <f t="shared" si="56"/>
        <v>3671.18</v>
      </c>
      <c r="BO14" s="94">
        <f t="shared" si="117"/>
        <v>255900.5</v>
      </c>
      <c r="BP14" s="94">
        <f t="shared" si="118"/>
        <v>4257462.8099999996</v>
      </c>
      <c r="BQ14" s="94">
        <f t="shared" si="57"/>
        <v>3272.55</v>
      </c>
      <c r="BR14" s="94">
        <f t="shared" si="119"/>
        <v>256235.57</v>
      </c>
      <c r="BS14" s="94">
        <f t="shared" si="120"/>
        <v>4257462.63</v>
      </c>
      <c r="BT14" s="94">
        <f t="shared" si="58"/>
        <v>2951.39</v>
      </c>
      <c r="BU14" s="94">
        <f t="shared" si="121"/>
        <v>256570.7</v>
      </c>
      <c r="BV14" s="94">
        <f t="shared" si="122"/>
        <v>4257462.51</v>
      </c>
      <c r="BW14" s="94">
        <f t="shared" si="59"/>
        <v>2633.66</v>
      </c>
      <c r="BX14" s="94">
        <f t="shared" si="123"/>
        <v>256896.41</v>
      </c>
      <c r="BY14" s="94">
        <f t="shared" si="124"/>
        <v>4257462.62</v>
      </c>
      <c r="BZ14" s="94">
        <f t="shared" si="60"/>
        <v>2329.62</v>
      </c>
      <c r="CA14" s="94">
        <f t="shared" si="125"/>
        <v>257225.35</v>
      </c>
      <c r="CB14" s="94">
        <f t="shared" si="126"/>
        <v>4257462.6500000004</v>
      </c>
      <c r="CC14" s="94">
        <f t="shared" si="61"/>
        <v>2029.37</v>
      </c>
      <c r="CD14" s="94">
        <f t="shared" si="127"/>
        <v>257594.36</v>
      </c>
      <c r="CE14" s="94">
        <f t="shared" si="128"/>
        <v>4257462.59</v>
      </c>
      <c r="CF14" s="94">
        <f t="shared" si="62"/>
        <v>1705.14</v>
      </c>
      <c r="CG14" s="94">
        <f t="shared" si="129"/>
        <v>255275.85</v>
      </c>
      <c r="CH14" s="94">
        <f t="shared" si="130"/>
        <v>4257096.13</v>
      </c>
      <c r="CI14" s="94">
        <f t="shared" si="63"/>
        <v>3810.3</v>
      </c>
      <c r="CJ14" s="94">
        <f t="shared" si="131"/>
        <v>255700.77</v>
      </c>
      <c r="CK14" s="94">
        <f t="shared" si="132"/>
        <v>4257096.22</v>
      </c>
      <c r="CL14" s="94">
        <f t="shared" si="64"/>
        <v>3389.88</v>
      </c>
      <c r="CM14" s="94">
        <f t="shared" si="133"/>
        <v>256203.13</v>
      </c>
      <c r="CN14" s="94">
        <f t="shared" si="134"/>
        <v>4257096.38</v>
      </c>
      <c r="CO14" s="94">
        <f t="shared" si="65"/>
        <v>2894.55</v>
      </c>
      <c r="CP14" s="94">
        <f t="shared" si="135"/>
        <v>257175.15</v>
      </c>
      <c r="CQ14" s="94">
        <f t="shared" si="136"/>
        <v>4257096.53</v>
      </c>
      <c r="CR14" s="94">
        <f t="shared" si="66"/>
        <v>1946.35</v>
      </c>
      <c r="CS14" s="94">
        <f t="shared" si="137"/>
        <v>257433.06</v>
      </c>
      <c r="CT14" s="94">
        <f t="shared" si="138"/>
        <v>4257096.66</v>
      </c>
      <c r="CU14" s="94">
        <f t="shared" si="67"/>
        <v>1699.31</v>
      </c>
      <c r="CV14" s="94">
        <f t="shared" si="139"/>
        <v>258530</v>
      </c>
      <c r="CW14" s="94">
        <f t="shared" si="140"/>
        <v>4257037</v>
      </c>
      <c r="CX14" s="94">
        <f t="shared" si="68"/>
        <v>695.77</v>
      </c>
      <c r="CY14" s="94">
        <f t="shared" si="141"/>
        <v>256051.61</v>
      </c>
      <c r="CZ14" s="94">
        <f t="shared" si="142"/>
        <v>4256729.74</v>
      </c>
      <c r="DA14" s="94">
        <f t="shared" si="69"/>
        <v>3002.73</v>
      </c>
      <c r="DB14" s="94">
        <f t="shared" si="143"/>
        <v>257407.81</v>
      </c>
      <c r="DC14" s="94">
        <f t="shared" si="144"/>
        <v>4256729.9400000004</v>
      </c>
      <c r="DD14" s="94">
        <f t="shared" si="70"/>
        <v>1649.83</v>
      </c>
      <c r="DE14" s="94">
        <f t="shared" si="81"/>
        <v>257768.43</v>
      </c>
      <c r="DF14" s="94">
        <f t="shared" si="71"/>
        <v>4257096.5599999996</v>
      </c>
      <c r="DG14" s="94">
        <f t="shared" si="72"/>
        <v>1383.92</v>
      </c>
      <c r="DH14" s="94">
        <f t="shared" si="71"/>
        <v>252816.43</v>
      </c>
      <c r="DI14" s="94">
        <f t="shared" si="71"/>
        <v>4259063</v>
      </c>
      <c r="DJ14" s="94">
        <f t="shared" si="73"/>
        <v>6712.03</v>
      </c>
      <c r="DK14" s="94">
        <f t="shared" si="71"/>
        <v>254406.11</v>
      </c>
      <c r="DL14" s="94">
        <f t="shared" si="71"/>
        <v>4257462.75</v>
      </c>
      <c r="DM14" s="94">
        <f t="shared" si="74"/>
        <v>4728.3100000000004</v>
      </c>
      <c r="DN14" s="94">
        <f t="shared" si="78"/>
        <v>255183.93</v>
      </c>
      <c r="DO14" s="94">
        <f t="shared" si="79"/>
        <v>4256730.4000000004</v>
      </c>
      <c r="DP14" s="94">
        <f t="shared" si="80"/>
        <v>3869.55</v>
      </c>
      <c r="DQ14" s="94">
        <f t="shared" si="71"/>
        <v>255199.02</v>
      </c>
      <c r="DR14" s="94">
        <f t="shared" si="71"/>
        <v>4257829.17</v>
      </c>
      <c r="DS14" s="94">
        <f t="shared" si="75"/>
        <v>4050.36</v>
      </c>
      <c r="DT14" s="94">
        <f t="shared" si="71"/>
        <v>257923</v>
      </c>
      <c r="DU14" s="94">
        <f t="shared" si="71"/>
        <v>4257154</v>
      </c>
      <c r="DV14" s="94">
        <f t="shared" si="76"/>
        <v>1267.29</v>
      </c>
    </row>
    <row r="15" spans="1:126" x14ac:dyDescent="0.25">
      <c r="A15" s="2" t="s">
        <v>84</v>
      </c>
      <c r="B15" s="1">
        <v>258077.56</v>
      </c>
      <c r="C15" s="1">
        <v>4257935.0999999996</v>
      </c>
      <c r="D15" s="95" t="s">
        <v>109</v>
      </c>
      <c r="E15" s="9" t="str" cm="1">
        <f t="array" ref="E15">INDEX($M$2:$DV$2,0,MATCH(F15,$M15:$DV15,0))</f>
        <v>A15</v>
      </c>
      <c r="F15" s="100">
        <f t="shared" si="36"/>
        <v>496.79</v>
      </c>
      <c r="G15" s="9" t="str" cm="1">
        <f t="array" ref="G15">INDEX($M$2:$DV$2,0,MATCH(H15,$M15:$DV15,0))</f>
        <v>A24</v>
      </c>
      <c r="H15" s="100">
        <f t="shared" si="37"/>
        <v>675.83</v>
      </c>
      <c r="M15" s="94">
        <f t="shared" si="77"/>
        <v>252528.6</v>
      </c>
      <c r="N15" s="94">
        <f t="shared" si="82"/>
        <v>4259051.5199999996</v>
      </c>
      <c r="O15" s="94">
        <f t="shared" si="39"/>
        <v>5660.15</v>
      </c>
      <c r="P15" s="94">
        <f t="shared" si="83"/>
        <v>253217.96</v>
      </c>
      <c r="Q15" s="94">
        <f t="shared" si="84"/>
        <v>4258934.25</v>
      </c>
      <c r="R15" s="94">
        <f t="shared" si="40"/>
        <v>4961.25</v>
      </c>
      <c r="S15" s="94">
        <f t="shared" si="85"/>
        <v>254597.27</v>
      </c>
      <c r="T15" s="94">
        <f t="shared" si="86"/>
        <v>4258312.75</v>
      </c>
      <c r="U15" s="94">
        <f t="shared" si="41"/>
        <v>3500.72</v>
      </c>
      <c r="V15" s="94">
        <f t="shared" si="87"/>
        <v>255507.64</v>
      </c>
      <c r="W15" s="94">
        <f t="shared" si="88"/>
        <v>4258136.95</v>
      </c>
      <c r="X15" s="94">
        <f t="shared" si="42"/>
        <v>2577.83</v>
      </c>
      <c r="Y15" s="94">
        <f t="shared" si="89"/>
        <v>255885.43</v>
      </c>
      <c r="Z15" s="94">
        <f t="shared" si="90"/>
        <v>4258136.88</v>
      </c>
      <c r="AA15" s="94">
        <f t="shared" si="43"/>
        <v>2201.4</v>
      </c>
      <c r="AB15" s="94">
        <f t="shared" si="91"/>
        <v>256323</v>
      </c>
      <c r="AC15" s="94">
        <f t="shared" si="92"/>
        <v>4258195</v>
      </c>
      <c r="AD15" s="94">
        <f t="shared" si="44"/>
        <v>1773.7</v>
      </c>
      <c r="AE15" s="94">
        <f t="shared" si="93"/>
        <v>254548.51</v>
      </c>
      <c r="AF15" s="94">
        <f t="shared" si="94"/>
        <v>4257829.0999999996</v>
      </c>
      <c r="AG15" s="94">
        <f t="shared" si="45"/>
        <v>3530.64</v>
      </c>
      <c r="AH15" s="94">
        <f t="shared" si="95"/>
        <v>254850.77</v>
      </c>
      <c r="AI15" s="94">
        <f t="shared" si="96"/>
        <v>4257828.84</v>
      </c>
      <c r="AJ15" s="94">
        <f t="shared" si="46"/>
        <v>3228.54</v>
      </c>
      <c r="AK15" s="94">
        <f t="shared" si="97"/>
        <v>255533.88</v>
      </c>
      <c r="AL15" s="94">
        <f t="shared" si="98"/>
        <v>4257829.1500000004</v>
      </c>
      <c r="AM15" s="94">
        <f t="shared" si="47"/>
        <v>2545.89</v>
      </c>
      <c r="AN15" s="94">
        <f t="shared" si="99"/>
        <v>255894.42</v>
      </c>
      <c r="AO15" s="94">
        <f t="shared" si="100"/>
        <v>4257829.12</v>
      </c>
      <c r="AP15" s="94">
        <f t="shared" si="48"/>
        <v>2185.71</v>
      </c>
      <c r="AQ15" s="94">
        <f t="shared" si="101"/>
        <v>256274.81</v>
      </c>
      <c r="AR15" s="94">
        <f t="shared" si="102"/>
        <v>4257829.08</v>
      </c>
      <c r="AS15" s="94">
        <f t="shared" si="49"/>
        <v>1805.86</v>
      </c>
      <c r="AT15" s="94">
        <f t="shared" si="103"/>
        <v>256570.18</v>
      </c>
      <c r="AU15" s="94">
        <f t="shared" si="104"/>
        <v>4257828.93</v>
      </c>
      <c r="AV15" s="94">
        <f t="shared" si="50"/>
        <v>1511.11</v>
      </c>
      <c r="AW15" s="94">
        <f t="shared" si="105"/>
        <v>256956.19</v>
      </c>
      <c r="AX15" s="94">
        <f t="shared" si="106"/>
        <v>4257829.25</v>
      </c>
      <c r="AY15" s="94">
        <f t="shared" si="51"/>
        <v>1126.3499999999999</v>
      </c>
      <c r="AZ15" s="94">
        <f t="shared" si="107"/>
        <v>257253.23</v>
      </c>
      <c r="BA15" s="94">
        <f t="shared" si="108"/>
        <v>4257829.12</v>
      </c>
      <c r="BB15" s="94">
        <f t="shared" si="52"/>
        <v>831.11</v>
      </c>
      <c r="BC15" s="94">
        <f t="shared" si="109"/>
        <v>257592.17</v>
      </c>
      <c r="BD15" s="94">
        <f t="shared" si="110"/>
        <v>4257829.28</v>
      </c>
      <c r="BE15" s="94">
        <f t="shared" si="53"/>
        <v>496.79</v>
      </c>
      <c r="BF15" s="94">
        <f t="shared" si="111"/>
        <v>254668.53</v>
      </c>
      <c r="BG15" s="94">
        <f t="shared" si="112"/>
        <v>4257462.46</v>
      </c>
      <c r="BH15" s="94">
        <f t="shared" si="54"/>
        <v>3441.64</v>
      </c>
      <c r="BI15" s="94">
        <f t="shared" si="113"/>
        <v>255127.7</v>
      </c>
      <c r="BJ15" s="94">
        <f t="shared" si="114"/>
        <v>4257462.49</v>
      </c>
      <c r="BK15" s="94">
        <f t="shared" si="55"/>
        <v>2987.48</v>
      </c>
      <c r="BL15" s="94">
        <f t="shared" si="115"/>
        <v>255488.14</v>
      </c>
      <c r="BM15" s="94">
        <f t="shared" si="116"/>
        <v>4257462.93</v>
      </c>
      <c r="BN15" s="94">
        <f t="shared" si="56"/>
        <v>2632.12</v>
      </c>
      <c r="BO15" s="94">
        <f t="shared" si="117"/>
        <v>255900.5</v>
      </c>
      <c r="BP15" s="94">
        <f t="shared" si="118"/>
        <v>4257462.8099999996</v>
      </c>
      <c r="BQ15" s="94">
        <f t="shared" si="57"/>
        <v>2227.6999999999998</v>
      </c>
      <c r="BR15" s="94">
        <f t="shared" si="119"/>
        <v>256235.57</v>
      </c>
      <c r="BS15" s="94">
        <f t="shared" si="120"/>
        <v>4257462.63</v>
      </c>
      <c r="BT15" s="94">
        <f t="shared" si="58"/>
        <v>1901.62</v>
      </c>
      <c r="BU15" s="94">
        <f t="shared" si="121"/>
        <v>256570.7</v>
      </c>
      <c r="BV15" s="94">
        <f t="shared" si="122"/>
        <v>4257462.51</v>
      </c>
      <c r="BW15" s="94">
        <f t="shared" si="59"/>
        <v>1579.23</v>
      </c>
      <c r="BX15" s="94">
        <f t="shared" si="123"/>
        <v>256896.41</v>
      </c>
      <c r="BY15" s="94">
        <f t="shared" si="124"/>
        <v>4257462.62</v>
      </c>
      <c r="BZ15" s="94">
        <f t="shared" si="60"/>
        <v>1272.1400000000001</v>
      </c>
      <c r="CA15" s="94">
        <f t="shared" si="125"/>
        <v>257225.35</v>
      </c>
      <c r="CB15" s="94">
        <f t="shared" si="126"/>
        <v>4257462.6500000004</v>
      </c>
      <c r="CC15" s="94">
        <f t="shared" si="61"/>
        <v>974.41</v>
      </c>
      <c r="CD15" s="94">
        <f t="shared" si="127"/>
        <v>257594.36</v>
      </c>
      <c r="CE15" s="94">
        <f t="shared" si="128"/>
        <v>4257462.59</v>
      </c>
      <c r="CF15" s="94">
        <f t="shared" si="62"/>
        <v>675.83</v>
      </c>
      <c r="CG15" s="94">
        <f t="shared" si="129"/>
        <v>255275.85</v>
      </c>
      <c r="CH15" s="94">
        <f t="shared" si="130"/>
        <v>4257096.13</v>
      </c>
      <c r="CI15" s="94">
        <f t="shared" si="63"/>
        <v>2924.63</v>
      </c>
      <c r="CJ15" s="94">
        <f t="shared" si="131"/>
        <v>255700.77</v>
      </c>
      <c r="CK15" s="94">
        <f t="shared" si="132"/>
        <v>4257096.22</v>
      </c>
      <c r="CL15" s="94">
        <f t="shared" si="64"/>
        <v>2520.4899999999998</v>
      </c>
      <c r="CM15" s="94">
        <f t="shared" si="133"/>
        <v>256203.13</v>
      </c>
      <c r="CN15" s="94">
        <f t="shared" si="134"/>
        <v>4257096.38</v>
      </c>
      <c r="CO15" s="94">
        <f t="shared" si="65"/>
        <v>2053.52</v>
      </c>
      <c r="CP15" s="94">
        <f t="shared" si="135"/>
        <v>257175.15</v>
      </c>
      <c r="CQ15" s="94">
        <f t="shared" si="136"/>
        <v>4257096.53</v>
      </c>
      <c r="CR15" s="94">
        <f t="shared" si="66"/>
        <v>1231.8900000000001</v>
      </c>
      <c r="CS15" s="94">
        <f t="shared" si="137"/>
        <v>257433.06</v>
      </c>
      <c r="CT15" s="94">
        <f t="shared" si="138"/>
        <v>4257096.66</v>
      </c>
      <c r="CU15" s="94">
        <f t="shared" si="67"/>
        <v>1057.53</v>
      </c>
      <c r="CV15" s="94">
        <f t="shared" si="139"/>
        <v>258530</v>
      </c>
      <c r="CW15" s="94">
        <f t="shared" si="140"/>
        <v>4257037</v>
      </c>
      <c r="CX15" s="94">
        <f t="shared" si="68"/>
        <v>1005.63</v>
      </c>
      <c r="CY15" s="94">
        <f t="shared" si="141"/>
        <v>256051.61</v>
      </c>
      <c r="CZ15" s="94">
        <f t="shared" si="142"/>
        <v>4256729.74</v>
      </c>
      <c r="DA15" s="94">
        <f t="shared" si="69"/>
        <v>2357.41</v>
      </c>
      <c r="DB15" s="94">
        <f t="shared" si="143"/>
        <v>257407.81</v>
      </c>
      <c r="DC15" s="94">
        <f t="shared" si="144"/>
        <v>4256729.9400000004</v>
      </c>
      <c r="DD15" s="94">
        <f t="shared" si="70"/>
        <v>1378.76</v>
      </c>
      <c r="DE15" s="94">
        <f t="shared" si="81"/>
        <v>257768.43</v>
      </c>
      <c r="DF15" s="94">
        <f t="shared" si="71"/>
        <v>4257096.5599999996</v>
      </c>
      <c r="DG15" s="94">
        <f t="shared" si="72"/>
        <v>893.71</v>
      </c>
      <c r="DH15" s="94">
        <f t="shared" si="71"/>
        <v>252816.43</v>
      </c>
      <c r="DI15" s="94">
        <f t="shared" si="71"/>
        <v>4259063</v>
      </c>
      <c r="DJ15" s="94">
        <f t="shared" si="73"/>
        <v>5380.67</v>
      </c>
      <c r="DK15" s="94">
        <f t="shared" si="71"/>
        <v>254406.11</v>
      </c>
      <c r="DL15" s="94">
        <f t="shared" si="71"/>
        <v>4257462.75</v>
      </c>
      <c r="DM15" s="94">
        <f t="shared" si="74"/>
        <v>3701.71</v>
      </c>
      <c r="DN15" s="94">
        <f t="shared" si="78"/>
        <v>255183.93</v>
      </c>
      <c r="DO15" s="94">
        <f t="shared" si="79"/>
        <v>4256730.4000000004</v>
      </c>
      <c r="DP15" s="94">
        <f t="shared" si="80"/>
        <v>3134.39</v>
      </c>
      <c r="DQ15" s="94">
        <f t="shared" si="71"/>
        <v>255199.02</v>
      </c>
      <c r="DR15" s="94">
        <f t="shared" si="71"/>
        <v>4257829.17</v>
      </c>
      <c r="DS15" s="94">
        <f t="shared" si="75"/>
        <v>2880.49</v>
      </c>
      <c r="DT15" s="94">
        <f t="shared" si="71"/>
        <v>257923</v>
      </c>
      <c r="DU15" s="94">
        <f t="shared" si="71"/>
        <v>4257154</v>
      </c>
      <c r="DV15" s="94">
        <f t="shared" si="76"/>
        <v>796.24</v>
      </c>
    </row>
    <row r="16" spans="1:126" x14ac:dyDescent="0.25">
      <c r="A16" s="2" t="s">
        <v>85</v>
      </c>
      <c r="B16" s="1">
        <v>257991.92</v>
      </c>
      <c r="C16" s="1">
        <v>4258103.1900000004</v>
      </c>
      <c r="D16" s="95" t="s">
        <v>109</v>
      </c>
      <c r="E16" s="9" t="str" cm="1">
        <f t="array" ref="E16">INDEX($M$2:$DV$2,0,MATCH(F16,$M16:$DV16,0))</f>
        <v>A15</v>
      </c>
      <c r="F16" s="100">
        <f t="shared" si="36"/>
        <v>484.59</v>
      </c>
      <c r="G16" s="9" t="str" cm="1">
        <f t="array" ref="G16">INDEX($M$2:$DV$2,0,MATCH(H16,$M16:$DV16,0))</f>
        <v>A24</v>
      </c>
      <c r="H16" s="100">
        <f t="shared" si="37"/>
        <v>753.94</v>
      </c>
      <c r="M16" s="94">
        <f t="shared" si="77"/>
        <v>252528.6</v>
      </c>
      <c r="N16" s="94">
        <f t="shared" si="82"/>
        <v>4259051.5199999996</v>
      </c>
      <c r="O16" s="94">
        <f t="shared" si="39"/>
        <v>5545.02</v>
      </c>
      <c r="P16" s="94">
        <f t="shared" si="83"/>
        <v>253217.96</v>
      </c>
      <c r="Q16" s="94">
        <f t="shared" si="84"/>
        <v>4258934.25</v>
      </c>
      <c r="R16" s="94">
        <f t="shared" si="40"/>
        <v>4845.76</v>
      </c>
      <c r="S16" s="94">
        <f t="shared" si="85"/>
        <v>254597.27</v>
      </c>
      <c r="T16" s="94">
        <f t="shared" si="86"/>
        <v>4258312.75</v>
      </c>
      <c r="U16" s="94">
        <f t="shared" si="41"/>
        <v>3401.11</v>
      </c>
      <c r="V16" s="94">
        <f t="shared" si="87"/>
        <v>255507.64</v>
      </c>
      <c r="W16" s="94">
        <f t="shared" si="88"/>
        <v>4258136.95</v>
      </c>
      <c r="X16" s="94">
        <f t="shared" si="42"/>
        <v>2484.5100000000002</v>
      </c>
      <c r="Y16" s="94">
        <f t="shared" si="89"/>
        <v>255885.43</v>
      </c>
      <c r="Z16" s="94">
        <f t="shared" si="90"/>
        <v>4258136.88</v>
      </c>
      <c r="AA16" s="94">
        <f t="shared" si="43"/>
        <v>2106.7600000000002</v>
      </c>
      <c r="AB16" s="94">
        <f t="shared" si="91"/>
        <v>256323</v>
      </c>
      <c r="AC16" s="94">
        <f t="shared" si="92"/>
        <v>4258195</v>
      </c>
      <c r="AD16" s="94">
        <f t="shared" si="44"/>
        <v>1671.44</v>
      </c>
      <c r="AE16" s="94">
        <f t="shared" si="93"/>
        <v>254548.51</v>
      </c>
      <c r="AF16" s="94">
        <f t="shared" si="94"/>
        <v>4257829.0999999996</v>
      </c>
      <c r="AG16" s="94">
        <f t="shared" si="45"/>
        <v>3454.3</v>
      </c>
      <c r="AH16" s="94">
        <f t="shared" si="95"/>
        <v>254850.77</v>
      </c>
      <c r="AI16" s="94">
        <f t="shared" si="96"/>
        <v>4257828.84</v>
      </c>
      <c r="AJ16" s="94">
        <f t="shared" si="46"/>
        <v>3153.11</v>
      </c>
      <c r="AK16" s="94">
        <f t="shared" si="97"/>
        <v>255533.88</v>
      </c>
      <c r="AL16" s="94">
        <f t="shared" si="98"/>
        <v>4257829.1500000004</v>
      </c>
      <c r="AM16" s="94">
        <f t="shared" si="47"/>
        <v>2473.27</v>
      </c>
      <c r="AN16" s="94">
        <f t="shared" si="99"/>
        <v>255894.42</v>
      </c>
      <c r="AO16" s="94">
        <f t="shared" si="100"/>
        <v>4257829.12</v>
      </c>
      <c r="AP16" s="94">
        <f t="shared" si="48"/>
        <v>2115.33</v>
      </c>
      <c r="AQ16" s="94">
        <f t="shared" si="101"/>
        <v>256274.81</v>
      </c>
      <c r="AR16" s="94">
        <f t="shared" si="102"/>
        <v>4257829.08</v>
      </c>
      <c r="AS16" s="94">
        <f t="shared" si="49"/>
        <v>1738.85</v>
      </c>
      <c r="AT16" s="94">
        <f t="shared" si="103"/>
        <v>256570.18</v>
      </c>
      <c r="AU16" s="94">
        <f t="shared" si="104"/>
        <v>4257828.93</v>
      </c>
      <c r="AV16" s="94">
        <f t="shared" si="50"/>
        <v>1447.95</v>
      </c>
      <c r="AW16" s="94">
        <f t="shared" si="105"/>
        <v>256956.19</v>
      </c>
      <c r="AX16" s="94">
        <f t="shared" si="106"/>
        <v>4257829.25</v>
      </c>
      <c r="AY16" s="94">
        <f t="shared" si="51"/>
        <v>1071.3399999999999</v>
      </c>
      <c r="AZ16" s="94">
        <f t="shared" si="107"/>
        <v>257253.23</v>
      </c>
      <c r="BA16" s="94">
        <f t="shared" si="108"/>
        <v>4257829.12</v>
      </c>
      <c r="BB16" s="94">
        <f t="shared" si="52"/>
        <v>787.89</v>
      </c>
      <c r="BC16" s="94">
        <f t="shared" si="109"/>
        <v>257592.17</v>
      </c>
      <c r="BD16" s="94">
        <f t="shared" si="110"/>
        <v>4257829.28</v>
      </c>
      <c r="BE16" s="94">
        <f t="shared" si="53"/>
        <v>484.59</v>
      </c>
      <c r="BF16" s="94">
        <f t="shared" si="111"/>
        <v>254668.53</v>
      </c>
      <c r="BG16" s="94">
        <f t="shared" si="112"/>
        <v>4257462.46</v>
      </c>
      <c r="BH16" s="94">
        <f t="shared" si="54"/>
        <v>3384.59</v>
      </c>
      <c r="BI16" s="94">
        <f t="shared" si="113"/>
        <v>255127.7</v>
      </c>
      <c r="BJ16" s="94">
        <f t="shared" si="114"/>
        <v>4257462.49</v>
      </c>
      <c r="BK16" s="94">
        <f t="shared" si="55"/>
        <v>2935</v>
      </c>
      <c r="BL16" s="94">
        <f t="shared" si="115"/>
        <v>255488.14</v>
      </c>
      <c r="BM16" s="94">
        <f t="shared" si="116"/>
        <v>4257462.93</v>
      </c>
      <c r="BN16" s="94">
        <f t="shared" si="56"/>
        <v>2584.35</v>
      </c>
      <c r="BO16" s="94">
        <f t="shared" si="117"/>
        <v>255900.5</v>
      </c>
      <c r="BP16" s="94">
        <f t="shared" si="118"/>
        <v>4257462.8099999996</v>
      </c>
      <c r="BQ16" s="94">
        <f t="shared" si="57"/>
        <v>2187.2600000000002</v>
      </c>
      <c r="BR16" s="94">
        <f t="shared" si="119"/>
        <v>256235.57</v>
      </c>
      <c r="BS16" s="94">
        <f t="shared" si="120"/>
        <v>4257462.63</v>
      </c>
      <c r="BT16" s="94">
        <f t="shared" si="58"/>
        <v>1869.51</v>
      </c>
      <c r="BU16" s="94">
        <f t="shared" si="121"/>
        <v>256570.7</v>
      </c>
      <c r="BV16" s="94">
        <f t="shared" si="122"/>
        <v>4257462.51</v>
      </c>
      <c r="BW16" s="94">
        <f t="shared" si="59"/>
        <v>1558.95</v>
      </c>
      <c r="BX16" s="94">
        <f t="shared" si="123"/>
        <v>256896.41</v>
      </c>
      <c r="BY16" s="94">
        <f t="shared" si="124"/>
        <v>4257462.62</v>
      </c>
      <c r="BZ16" s="94">
        <f t="shared" si="60"/>
        <v>1269.04</v>
      </c>
      <c r="CA16" s="94">
        <f t="shared" si="125"/>
        <v>257225.35</v>
      </c>
      <c r="CB16" s="94">
        <f t="shared" si="126"/>
        <v>4257462.6500000004</v>
      </c>
      <c r="CC16" s="94">
        <f t="shared" si="61"/>
        <v>998.96</v>
      </c>
      <c r="CD16" s="94">
        <f t="shared" si="127"/>
        <v>257594.36</v>
      </c>
      <c r="CE16" s="94">
        <f t="shared" si="128"/>
        <v>4257462.59</v>
      </c>
      <c r="CF16" s="94">
        <f t="shared" si="62"/>
        <v>753.94</v>
      </c>
      <c r="CG16" s="94">
        <f t="shared" si="129"/>
        <v>255275.85</v>
      </c>
      <c r="CH16" s="94">
        <f t="shared" si="130"/>
        <v>4257096.13</v>
      </c>
      <c r="CI16" s="94">
        <f t="shared" si="63"/>
        <v>2896.76</v>
      </c>
      <c r="CJ16" s="94">
        <f t="shared" si="131"/>
        <v>255700.77</v>
      </c>
      <c r="CK16" s="94">
        <f t="shared" si="132"/>
        <v>4257096.22</v>
      </c>
      <c r="CL16" s="94">
        <f t="shared" si="64"/>
        <v>2502.67</v>
      </c>
      <c r="CM16" s="94">
        <f t="shared" si="133"/>
        <v>256203.13</v>
      </c>
      <c r="CN16" s="94">
        <f t="shared" si="134"/>
        <v>4257096.38</v>
      </c>
      <c r="CO16" s="94">
        <f t="shared" si="65"/>
        <v>2052.67</v>
      </c>
      <c r="CP16" s="94">
        <f t="shared" si="135"/>
        <v>257175.15</v>
      </c>
      <c r="CQ16" s="94">
        <f t="shared" si="136"/>
        <v>4257096.53</v>
      </c>
      <c r="CR16" s="94">
        <f t="shared" si="66"/>
        <v>1296.33</v>
      </c>
      <c r="CS16" s="94">
        <f t="shared" si="137"/>
        <v>257433.06</v>
      </c>
      <c r="CT16" s="94">
        <f t="shared" si="138"/>
        <v>4257096.66</v>
      </c>
      <c r="CU16" s="94">
        <f t="shared" si="67"/>
        <v>1151.27</v>
      </c>
      <c r="CV16" s="94">
        <f t="shared" si="139"/>
        <v>258530</v>
      </c>
      <c r="CW16" s="94">
        <f t="shared" si="140"/>
        <v>4257037</v>
      </c>
      <c r="CX16" s="94">
        <f t="shared" si="68"/>
        <v>1194.27</v>
      </c>
      <c r="CY16" s="94">
        <f t="shared" si="141"/>
        <v>256051.61</v>
      </c>
      <c r="CZ16" s="94">
        <f t="shared" si="142"/>
        <v>4256729.74</v>
      </c>
      <c r="DA16" s="94">
        <f t="shared" si="69"/>
        <v>2377.2199999999998</v>
      </c>
      <c r="DB16" s="94">
        <f t="shared" si="143"/>
        <v>257407.81</v>
      </c>
      <c r="DC16" s="94">
        <f t="shared" si="144"/>
        <v>4256729.9400000004</v>
      </c>
      <c r="DD16" s="94">
        <f t="shared" si="70"/>
        <v>1492.31</v>
      </c>
      <c r="DE16" s="94">
        <f t="shared" si="81"/>
        <v>257768.43</v>
      </c>
      <c r="DF16" s="94">
        <f t="shared" si="71"/>
        <v>4257096.5599999996</v>
      </c>
      <c r="DG16" s="94">
        <f t="shared" si="72"/>
        <v>1031.1400000000001</v>
      </c>
      <c r="DH16" s="94">
        <f t="shared" si="71"/>
        <v>252816.43</v>
      </c>
      <c r="DI16" s="94">
        <f t="shared" si="71"/>
        <v>4259063</v>
      </c>
      <c r="DJ16" s="94">
        <f t="shared" si="73"/>
        <v>5263.74</v>
      </c>
      <c r="DK16" s="94">
        <f t="shared" si="71"/>
        <v>254406.11</v>
      </c>
      <c r="DL16" s="94">
        <f t="shared" si="71"/>
        <v>4257462.75</v>
      </c>
      <c r="DM16" s="94">
        <f t="shared" si="74"/>
        <v>3642.55</v>
      </c>
      <c r="DN16" s="94">
        <f t="shared" si="78"/>
        <v>255183.93</v>
      </c>
      <c r="DO16" s="94">
        <f t="shared" si="79"/>
        <v>4256730.4000000004</v>
      </c>
      <c r="DP16" s="94">
        <f t="shared" si="80"/>
        <v>3125.6</v>
      </c>
      <c r="DQ16" s="94">
        <f t="shared" si="71"/>
        <v>255199.02</v>
      </c>
      <c r="DR16" s="94">
        <f t="shared" si="71"/>
        <v>4257829.17</v>
      </c>
      <c r="DS16" s="94">
        <f t="shared" si="75"/>
        <v>2806.31</v>
      </c>
      <c r="DT16" s="94">
        <f t="shared" si="71"/>
        <v>257923</v>
      </c>
      <c r="DU16" s="94">
        <f t="shared" si="71"/>
        <v>4257154</v>
      </c>
      <c r="DV16" s="94">
        <f t="shared" si="76"/>
        <v>951.69</v>
      </c>
    </row>
    <row r="17" spans="1:126" x14ac:dyDescent="0.25">
      <c r="A17" s="2" t="s">
        <v>86</v>
      </c>
      <c r="B17" s="1">
        <v>257540.92</v>
      </c>
      <c r="C17" s="1">
        <v>4258326.82</v>
      </c>
      <c r="D17" s="95" t="s">
        <v>109</v>
      </c>
      <c r="E17" s="9" t="str" cm="1">
        <f t="array" ref="E17">INDEX($M$2:$DV$2,0,MATCH(F17,$M17:$DV17,0))</f>
        <v>A15</v>
      </c>
      <c r="F17" s="100">
        <f t="shared" si="36"/>
        <v>500.17</v>
      </c>
      <c r="G17" s="9" t="str" cm="1">
        <f t="array" ref="G17">INDEX($M$2:$DV$2,0,MATCH(H17,$M17:$DV17,0))</f>
        <v>A14</v>
      </c>
      <c r="H17" s="100">
        <f t="shared" si="37"/>
        <v>574.87</v>
      </c>
      <c r="M17" s="94">
        <f t="shared" si="77"/>
        <v>252528.6</v>
      </c>
      <c r="N17" s="94">
        <f t="shared" si="82"/>
        <v>4259051.5199999996</v>
      </c>
      <c r="O17" s="94">
        <f t="shared" si="39"/>
        <v>5064.4399999999996</v>
      </c>
      <c r="P17" s="94">
        <f t="shared" si="83"/>
        <v>253217.96</v>
      </c>
      <c r="Q17" s="94">
        <f t="shared" si="84"/>
        <v>4258934.25</v>
      </c>
      <c r="R17" s="94">
        <f t="shared" si="40"/>
        <v>4365.43</v>
      </c>
      <c r="S17" s="94">
        <f t="shared" si="85"/>
        <v>254597.27</v>
      </c>
      <c r="T17" s="94">
        <f t="shared" si="86"/>
        <v>4258312.75</v>
      </c>
      <c r="U17" s="94">
        <f t="shared" si="41"/>
        <v>2943.68</v>
      </c>
      <c r="V17" s="94">
        <f t="shared" si="87"/>
        <v>255507.64</v>
      </c>
      <c r="W17" s="94">
        <f t="shared" si="88"/>
        <v>4258136.95</v>
      </c>
      <c r="X17" s="94">
        <f t="shared" si="42"/>
        <v>2042.13</v>
      </c>
      <c r="Y17" s="94">
        <f t="shared" si="89"/>
        <v>255885.43</v>
      </c>
      <c r="Z17" s="94">
        <f t="shared" si="90"/>
        <v>4258136.88</v>
      </c>
      <c r="AA17" s="94">
        <f t="shared" si="43"/>
        <v>1666.35</v>
      </c>
      <c r="AB17" s="94">
        <f t="shared" si="91"/>
        <v>256323</v>
      </c>
      <c r="AC17" s="94">
        <f t="shared" si="92"/>
        <v>4258195</v>
      </c>
      <c r="AD17" s="94">
        <f t="shared" si="44"/>
        <v>1225.03</v>
      </c>
      <c r="AE17" s="94">
        <f t="shared" si="93"/>
        <v>254548.51</v>
      </c>
      <c r="AF17" s="94">
        <f t="shared" si="94"/>
        <v>4257829.0999999996</v>
      </c>
      <c r="AG17" s="94">
        <f t="shared" si="45"/>
        <v>3033.52</v>
      </c>
      <c r="AH17" s="94">
        <f t="shared" si="95"/>
        <v>254850.77</v>
      </c>
      <c r="AI17" s="94">
        <f t="shared" si="96"/>
        <v>4257828.84</v>
      </c>
      <c r="AJ17" s="94">
        <f t="shared" si="46"/>
        <v>2735.85</v>
      </c>
      <c r="AK17" s="94">
        <f t="shared" si="97"/>
        <v>255533.88</v>
      </c>
      <c r="AL17" s="94">
        <f t="shared" si="98"/>
        <v>4257829.1500000004</v>
      </c>
      <c r="AM17" s="94">
        <f t="shared" si="47"/>
        <v>2067.8200000000002</v>
      </c>
      <c r="AN17" s="94">
        <f t="shared" si="99"/>
        <v>255894.42</v>
      </c>
      <c r="AO17" s="94">
        <f t="shared" si="100"/>
        <v>4257829.12</v>
      </c>
      <c r="AP17" s="94">
        <f t="shared" si="48"/>
        <v>1720.08</v>
      </c>
      <c r="AQ17" s="94">
        <f t="shared" si="101"/>
        <v>256274.81</v>
      </c>
      <c r="AR17" s="94">
        <f t="shared" si="102"/>
        <v>4257829.08</v>
      </c>
      <c r="AS17" s="94">
        <f t="shared" si="49"/>
        <v>1360.43</v>
      </c>
      <c r="AT17" s="94">
        <f t="shared" si="103"/>
        <v>256570.18</v>
      </c>
      <c r="AU17" s="94">
        <f t="shared" si="104"/>
        <v>4257828.93</v>
      </c>
      <c r="AV17" s="94">
        <f t="shared" si="50"/>
        <v>1090.98</v>
      </c>
      <c r="AW17" s="94">
        <f t="shared" si="105"/>
        <v>256956.19</v>
      </c>
      <c r="AX17" s="94">
        <f t="shared" si="106"/>
        <v>4257829.25</v>
      </c>
      <c r="AY17" s="94">
        <f t="shared" si="51"/>
        <v>767.78</v>
      </c>
      <c r="AZ17" s="94">
        <f t="shared" si="107"/>
        <v>257253.23</v>
      </c>
      <c r="BA17" s="94">
        <f t="shared" si="108"/>
        <v>4257829.12</v>
      </c>
      <c r="BB17" s="94">
        <f t="shared" si="52"/>
        <v>574.87</v>
      </c>
      <c r="BC17" s="94">
        <f t="shared" si="109"/>
        <v>257592.17</v>
      </c>
      <c r="BD17" s="94">
        <f t="shared" si="110"/>
        <v>4257829.28</v>
      </c>
      <c r="BE17" s="94">
        <f t="shared" si="53"/>
        <v>500.17</v>
      </c>
      <c r="BF17" s="94">
        <f t="shared" si="111"/>
        <v>254668.53</v>
      </c>
      <c r="BG17" s="94">
        <f t="shared" si="112"/>
        <v>4257462.46</v>
      </c>
      <c r="BH17" s="94">
        <f t="shared" si="54"/>
        <v>2999.62</v>
      </c>
      <c r="BI17" s="94">
        <f t="shared" si="113"/>
        <v>255127.7</v>
      </c>
      <c r="BJ17" s="94">
        <f t="shared" si="114"/>
        <v>4257462.49</v>
      </c>
      <c r="BK17" s="94">
        <f t="shared" si="55"/>
        <v>2563.34</v>
      </c>
      <c r="BL17" s="94">
        <f t="shared" si="115"/>
        <v>255488.14</v>
      </c>
      <c r="BM17" s="94">
        <f t="shared" si="116"/>
        <v>4257462.93</v>
      </c>
      <c r="BN17" s="94">
        <f t="shared" si="56"/>
        <v>2227.15</v>
      </c>
      <c r="BO17" s="94">
        <f t="shared" si="117"/>
        <v>255900.5</v>
      </c>
      <c r="BP17" s="94">
        <f t="shared" si="118"/>
        <v>4257462.8099999996</v>
      </c>
      <c r="BQ17" s="94">
        <f t="shared" si="57"/>
        <v>1854.05</v>
      </c>
      <c r="BR17" s="94">
        <f t="shared" si="119"/>
        <v>256235.57</v>
      </c>
      <c r="BS17" s="94">
        <f t="shared" si="120"/>
        <v>4257462.63</v>
      </c>
      <c r="BT17" s="94">
        <f t="shared" si="58"/>
        <v>1565.49</v>
      </c>
      <c r="BU17" s="94">
        <f t="shared" si="121"/>
        <v>256570.7</v>
      </c>
      <c r="BV17" s="94">
        <f t="shared" si="122"/>
        <v>4257462.51</v>
      </c>
      <c r="BW17" s="94">
        <f t="shared" si="59"/>
        <v>1299.3699999999999</v>
      </c>
      <c r="BX17" s="94">
        <f t="shared" si="123"/>
        <v>256896.41</v>
      </c>
      <c r="BY17" s="94">
        <f t="shared" si="124"/>
        <v>4257462.62</v>
      </c>
      <c r="BZ17" s="94">
        <f t="shared" si="60"/>
        <v>1078.07</v>
      </c>
      <c r="CA17" s="94">
        <f t="shared" si="125"/>
        <v>257225.35</v>
      </c>
      <c r="CB17" s="94">
        <f t="shared" si="126"/>
        <v>4257462.6500000004</v>
      </c>
      <c r="CC17" s="94">
        <f t="shared" si="61"/>
        <v>919.99</v>
      </c>
      <c r="CD17" s="94">
        <f t="shared" si="127"/>
        <v>257594.36</v>
      </c>
      <c r="CE17" s="94">
        <f t="shared" si="128"/>
        <v>4257462.59</v>
      </c>
      <c r="CF17" s="94">
        <f t="shared" si="62"/>
        <v>865.88</v>
      </c>
      <c r="CG17" s="94">
        <f t="shared" si="129"/>
        <v>255275.85</v>
      </c>
      <c r="CH17" s="94">
        <f t="shared" si="130"/>
        <v>4257096.13</v>
      </c>
      <c r="CI17" s="94">
        <f t="shared" si="63"/>
        <v>2577.8200000000002</v>
      </c>
      <c r="CJ17" s="94">
        <f t="shared" si="131"/>
        <v>255700.77</v>
      </c>
      <c r="CK17" s="94">
        <f t="shared" si="132"/>
        <v>4257096.22</v>
      </c>
      <c r="CL17" s="94">
        <f t="shared" si="64"/>
        <v>2213.71</v>
      </c>
      <c r="CM17" s="94">
        <f t="shared" si="133"/>
        <v>256203.13</v>
      </c>
      <c r="CN17" s="94">
        <f t="shared" si="134"/>
        <v>4257096.38</v>
      </c>
      <c r="CO17" s="94">
        <f t="shared" si="65"/>
        <v>1817.6</v>
      </c>
      <c r="CP17" s="94">
        <f t="shared" si="135"/>
        <v>257175.15</v>
      </c>
      <c r="CQ17" s="94">
        <f t="shared" si="136"/>
        <v>4257096.53</v>
      </c>
      <c r="CR17" s="94">
        <f t="shared" si="66"/>
        <v>1283.51</v>
      </c>
      <c r="CS17" s="94">
        <f t="shared" si="137"/>
        <v>257433.06</v>
      </c>
      <c r="CT17" s="94">
        <f t="shared" si="138"/>
        <v>4257096.66</v>
      </c>
      <c r="CU17" s="94">
        <f t="shared" si="67"/>
        <v>1234.8800000000001</v>
      </c>
      <c r="CV17" s="94">
        <f t="shared" si="139"/>
        <v>258530</v>
      </c>
      <c r="CW17" s="94">
        <f t="shared" si="140"/>
        <v>4257037</v>
      </c>
      <c r="CX17" s="94">
        <f t="shared" si="68"/>
        <v>1625.4</v>
      </c>
      <c r="CY17" s="94">
        <f t="shared" si="141"/>
        <v>256051.61</v>
      </c>
      <c r="CZ17" s="94">
        <f t="shared" si="142"/>
        <v>4256729.74</v>
      </c>
      <c r="DA17" s="94">
        <f t="shared" si="69"/>
        <v>2183.7399999999998</v>
      </c>
      <c r="DB17" s="94">
        <f t="shared" si="143"/>
        <v>257407.81</v>
      </c>
      <c r="DC17" s="94">
        <f t="shared" si="144"/>
        <v>4256729.9400000004</v>
      </c>
      <c r="DD17" s="94">
        <f t="shared" si="70"/>
        <v>1602.42</v>
      </c>
      <c r="DE17" s="94">
        <f t="shared" si="81"/>
        <v>257768.43</v>
      </c>
      <c r="DF17" s="94">
        <f t="shared" si="71"/>
        <v>4257096.5599999996</v>
      </c>
      <c r="DG17" s="94">
        <f t="shared" si="72"/>
        <v>1251.1199999999999</v>
      </c>
      <c r="DH17" s="94">
        <f t="shared" si="71"/>
        <v>252816.43</v>
      </c>
      <c r="DI17" s="94">
        <f t="shared" si="71"/>
        <v>4259063</v>
      </c>
      <c r="DJ17" s="94">
        <f t="shared" si="73"/>
        <v>4781.5</v>
      </c>
      <c r="DK17" s="94">
        <f t="shared" si="71"/>
        <v>254406.11</v>
      </c>
      <c r="DL17" s="94">
        <f t="shared" si="71"/>
        <v>4257462.75</v>
      </c>
      <c r="DM17" s="94">
        <f t="shared" si="74"/>
        <v>3251.72</v>
      </c>
      <c r="DN17" s="94">
        <f t="shared" si="78"/>
        <v>255183.93</v>
      </c>
      <c r="DO17" s="94">
        <f t="shared" si="79"/>
        <v>4256730.4000000004</v>
      </c>
      <c r="DP17" s="94">
        <f t="shared" si="80"/>
        <v>2846.75</v>
      </c>
      <c r="DQ17" s="94">
        <f t="shared" si="71"/>
        <v>255199.02</v>
      </c>
      <c r="DR17" s="94">
        <f t="shared" si="71"/>
        <v>4257829.17</v>
      </c>
      <c r="DS17" s="94">
        <f t="shared" si="75"/>
        <v>2394.19</v>
      </c>
      <c r="DT17" s="94">
        <f t="shared" si="71"/>
        <v>257923</v>
      </c>
      <c r="DU17" s="94">
        <f t="shared" si="71"/>
        <v>4257154</v>
      </c>
      <c r="DV17" s="94">
        <f t="shared" si="76"/>
        <v>1233.49</v>
      </c>
    </row>
    <row r="18" spans="1:126" x14ac:dyDescent="0.25">
      <c r="A18" s="2" t="s">
        <v>87</v>
      </c>
      <c r="B18" s="1">
        <v>257187.44</v>
      </c>
      <c r="C18" s="1">
        <v>4258393.9800000004</v>
      </c>
      <c r="D18" s="95" t="s">
        <v>109</v>
      </c>
      <c r="E18" s="9" t="str" cm="1">
        <f t="array" ref="E18">INDEX($M$2:$DV$2,0,MATCH(F18,$M18:$DV18,0))</f>
        <v>A14</v>
      </c>
      <c r="F18" s="100">
        <f t="shared" si="36"/>
        <v>568.67999999999995</v>
      </c>
      <c r="G18" s="9" t="str" cm="1">
        <f t="array" ref="G18">INDEX($M$2:$DV$2,0,MATCH(H18,$M18:$DV18,0))</f>
        <v>A13</v>
      </c>
      <c r="H18" s="100">
        <f t="shared" si="37"/>
        <v>610.24</v>
      </c>
      <c r="M18" s="94">
        <f t="shared" si="77"/>
        <v>252528.6</v>
      </c>
      <c r="N18" s="94">
        <f t="shared" si="82"/>
        <v>4259051.5199999996</v>
      </c>
      <c r="O18" s="94">
        <f t="shared" si="39"/>
        <v>4705.01</v>
      </c>
      <c r="P18" s="94">
        <f t="shared" si="83"/>
        <v>253217.96</v>
      </c>
      <c r="Q18" s="94">
        <f t="shared" si="84"/>
        <v>4258934.25</v>
      </c>
      <c r="R18" s="94">
        <f t="shared" si="40"/>
        <v>4006.08</v>
      </c>
      <c r="S18" s="94">
        <f t="shared" si="85"/>
        <v>254597.27</v>
      </c>
      <c r="T18" s="94">
        <f t="shared" si="86"/>
        <v>4258312.75</v>
      </c>
      <c r="U18" s="94">
        <f t="shared" si="41"/>
        <v>2591.44</v>
      </c>
      <c r="V18" s="94">
        <f t="shared" si="87"/>
        <v>255507.64</v>
      </c>
      <c r="W18" s="94">
        <f t="shared" si="88"/>
        <v>4258136.95</v>
      </c>
      <c r="X18" s="94">
        <f t="shared" si="42"/>
        <v>1699.35</v>
      </c>
      <c r="Y18" s="94">
        <f t="shared" si="89"/>
        <v>255885.43</v>
      </c>
      <c r="Z18" s="94">
        <f t="shared" si="90"/>
        <v>4258136.88</v>
      </c>
      <c r="AA18" s="94">
        <f t="shared" si="43"/>
        <v>1327.15</v>
      </c>
      <c r="AB18" s="94">
        <f t="shared" si="91"/>
        <v>256323</v>
      </c>
      <c r="AC18" s="94">
        <f t="shared" si="92"/>
        <v>4258195</v>
      </c>
      <c r="AD18" s="94">
        <f t="shared" si="44"/>
        <v>887.05</v>
      </c>
      <c r="AE18" s="94">
        <f t="shared" si="93"/>
        <v>254548.51</v>
      </c>
      <c r="AF18" s="94">
        <f t="shared" si="94"/>
        <v>4257829.0999999996</v>
      </c>
      <c r="AG18" s="94">
        <f t="shared" si="45"/>
        <v>2698.71</v>
      </c>
      <c r="AH18" s="94">
        <f t="shared" si="95"/>
        <v>254850.77</v>
      </c>
      <c r="AI18" s="94">
        <f t="shared" si="96"/>
        <v>4257828.84</v>
      </c>
      <c r="AJ18" s="94">
        <f t="shared" si="46"/>
        <v>2404.04</v>
      </c>
      <c r="AK18" s="94">
        <f t="shared" si="97"/>
        <v>255533.88</v>
      </c>
      <c r="AL18" s="94">
        <f t="shared" si="98"/>
        <v>4257829.1500000004</v>
      </c>
      <c r="AM18" s="94">
        <f t="shared" si="47"/>
        <v>1747.37</v>
      </c>
      <c r="AN18" s="94">
        <f t="shared" si="99"/>
        <v>255894.42</v>
      </c>
      <c r="AO18" s="94">
        <f t="shared" si="100"/>
        <v>4257829.12</v>
      </c>
      <c r="AP18" s="94">
        <f t="shared" si="48"/>
        <v>1411.02</v>
      </c>
      <c r="AQ18" s="94">
        <f t="shared" si="101"/>
        <v>256274.81</v>
      </c>
      <c r="AR18" s="94">
        <f t="shared" si="102"/>
        <v>4257829.08</v>
      </c>
      <c r="AS18" s="94">
        <f t="shared" si="49"/>
        <v>1073.32</v>
      </c>
      <c r="AT18" s="94">
        <f t="shared" si="103"/>
        <v>256570.18</v>
      </c>
      <c r="AU18" s="94">
        <f t="shared" si="104"/>
        <v>4257828.93</v>
      </c>
      <c r="AV18" s="94">
        <f t="shared" si="50"/>
        <v>836.83</v>
      </c>
      <c r="AW18" s="94">
        <f t="shared" si="105"/>
        <v>256956.19</v>
      </c>
      <c r="AX18" s="94">
        <f t="shared" si="106"/>
        <v>4257829.25</v>
      </c>
      <c r="AY18" s="94">
        <f t="shared" si="51"/>
        <v>610.24</v>
      </c>
      <c r="AZ18" s="94">
        <f t="shared" si="107"/>
        <v>257253.23</v>
      </c>
      <c r="BA18" s="94">
        <f t="shared" si="108"/>
        <v>4257829.12</v>
      </c>
      <c r="BB18" s="94">
        <f t="shared" si="52"/>
        <v>568.67999999999995</v>
      </c>
      <c r="BC18" s="94">
        <f t="shared" si="109"/>
        <v>257592.17</v>
      </c>
      <c r="BD18" s="94">
        <f t="shared" si="110"/>
        <v>4257829.28</v>
      </c>
      <c r="BE18" s="94">
        <f t="shared" si="53"/>
        <v>694.76</v>
      </c>
      <c r="BF18" s="94">
        <f t="shared" si="111"/>
        <v>254668.53</v>
      </c>
      <c r="BG18" s="94">
        <f t="shared" si="112"/>
        <v>4257462.46</v>
      </c>
      <c r="BH18" s="94">
        <f t="shared" si="54"/>
        <v>2685.64</v>
      </c>
      <c r="BI18" s="94">
        <f t="shared" si="113"/>
        <v>255127.7</v>
      </c>
      <c r="BJ18" s="94">
        <f t="shared" si="114"/>
        <v>4257462.49</v>
      </c>
      <c r="BK18" s="94">
        <f t="shared" si="55"/>
        <v>2260.58</v>
      </c>
      <c r="BL18" s="94">
        <f t="shared" si="115"/>
        <v>255488.14</v>
      </c>
      <c r="BM18" s="94">
        <f t="shared" si="116"/>
        <v>4257462.93</v>
      </c>
      <c r="BN18" s="94">
        <f t="shared" si="56"/>
        <v>1937.65</v>
      </c>
      <c r="BO18" s="94">
        <f t="shared" si="117"/>
        <v>255900.5</v>
      </c>
      <c r="BP18" s="94">
        <f t="shared" si="118"/>
        <v>4257462.8099999996</v>
      </c>
      <c r="BQ18" s="94">
        <f t="shared" si="57"/>
        <v>1588.49</v>
      </c>
      <c r="BR18" s="94">
        <f t="shared" si="119"/>
        <v>256235.57</v>
      </c>
      <c r="BS18" s="94">
        <f t="shared" si="120"/>
        <v>4257462.63</v>
      </c>
      <c r="BT18" s="94">
        <f t="shared" si="58"/>
        <v>1331.72</v>
      </c>
      <c r="BU18" s="94">
        <f t="shared" si="121"/>
        <v>256570.7</v>
      </c>
      <c r="BV18" s="94">
        <f t="shared" si="122"/>
        <v>4257462.51</v>
      </c>
      <c r="BW18" s="94">
        <f t="shared" si="59"/>
        <v>1117.1400000000001</v>
      </c>
      <c r="BX18" s="94">
        <f t="shared" si="123"/>
        <v>256896.41</v>
      </c>
      <c r="BY18" s="94">
        <f t="shared" si="124"/>
        <v>4257462.62</v>
      </c>
      <c r="BZ18" s="94">
        <f t="shared" si="60"/>
        <v>975.77</v>
      </c>
      <c r="CA18" s="94">
        <f t="shared" si="125"/>
        <v>257225.35</v>
      </c>
      <c r="CB18" s="94">
        <f t="shared" si="126"/>
        <v>4257462.6500000004</v>
      </c>
      <c r="CC18" s="94">
        <f t="shared" si="61"/>
        <v>932.1</v>
      </c>
      <c r="CD18" s="94">
        <f t="shared" si="127"/>
        <v>257594.36</v>
      </c>
      <c r="CE18" s="94">
        <f t="shared" si="128"/>
        <v>4257462.59</v>
      </c>
      <c r="CF18" s="94">
        <f t="shared" si="62"/>
        <v>1016.4</v>
      </c>
      <c r="CG18" s="94">
        <f t="shared" si="129"/>
        <v>255275.85</v>
      </c>
      <c r="CH18" s="94">
        <f t="shared" si="130"/>
        <v>4257096.13</v>
      </c>
      <c r="CI18" s="94">
        <f t="shared" si="63"/>
        <v>2310.54</v>
      </c>
      <c r="CJ18" s="94">
        <f t="shared" si="131"/>
        <v>255700.77</v>
      </c>
      <c r="CK18" s="94">
        <f t="shared" si="132"/>
        <v>4257096.22</v>
      </c>
      <c r="CL18" s="94">
        <f t="shared" si="64"/>
        <v>1973.42</v>
      </c>
      <c r="CM18" s="94">
        <f t="shared" si="133"/>
        <v>256203.13</v>
      </c>
      <c r="CN18" s="94">
        <f t="shared" si="134"/>
        <v>4257096.38</v>
      </c>
      <c r="CO18" s="94">
        <f t="shared" si="65"/>
        <v>1628.69</v>
      </c>
      <c r="CP18" s="94">
        <f t="shared" si="135"/>
        <v>257175.15</v>
      </c>
      <c r="CQ18" s="94">
        <f t="shared" si="136"/>
        <v>4257096.53</v>
      </c>
      <c r="CR18" s="94">
        <f t="shared" si="66"/>
        <v>1297.51</v>
      </c>
      <c r="CS18" s="94">
        <f t="shared" si="137"/>
        <v>257433.06</v>
      </c>
      <c r="CT18" s="94">
        <f t="shared" si="138"/>
        <v>4257096.66</v>
      </c>
      <c r="CU18" s="94">
        <f t="shared" si="67"/>
        <v>1320.37</v>
      </c>
      <c r="CV18" s="94">
        <f t="shared" si="139"/>
        <v>258530</v>
      </c>
      <c r="CW18" s="94">
        <f t="shared" si="140"/>
        <v>4257037</v>
      </c>
      <c r="CX18" s="94">
        <f t="shared" si="68"/>
        <v>1908.89</v>
      </c>
      <c r="CY18" s="94">
        <f t="shared" si="141"/>
        <v>256051.61</v>
      </c>
      <c r="CZ18" s="94">
        <f t="shared" si="142"/>
        <v>4256729.74</v>
      </c>
      <c r="DA18" s="94">
        <f t="shared" si="69"/>
        <v>2014.9</v>
      </c>
      <c r="DB18" s="94">
        <f t="shared" si="143"/>
        <v>257407.81</v>
      </c>
      <c r="DC18" s="94">
        <f t="shared" si="144"/>
        <v>4256729.9400000004</v>
      </c>
      <c r="DD18" s="94">
        <f t="shared" si="70"/>
        <v>1678.57</v>
      </c>
      <c r="DE18" s="94">
        <f t="shared" si="81"/>
        <v>257768.43</v>
      </c>
      <c r="DF18" s="94">
        <f t="shared" si="71"/>
        <v>4257096.5599999996</v>
      </c>
      <c r="DG18" s="94">
        <f t="shared" si="72"/>
        <v>1421.57</v>
      </c>
      <c r="DH18" s="94">
        <f t="shared" si="71"/>
        <v>252816.43</v>
      </c>
      <c r="DI18" s="94">
        <f t="shared" si="71"/>
        <v>4259063</v>
      </c>
      <c r="DJ18" s="94">
        <f t="shared" si="73"/>
        <v>4421.91</v>
      </c>
      <c r="DK18" s="94">
        <f t="shared" si="71"/>
        <v>254406.11</v>
      </c>
      <c r="DL18" s="94">
        <f t="shared" si="71"/>
        <v>4257462.75</v>
      </c>
      <c r="DM18" s="94">
        <f t="shared" si="74"/>
        <v>2933.08</v>
      </c>
      <c r="DN18" s="94">
        <f t="shared" si="78"/>
        <v>255183.93</v>
      </c>
      <c r="DO18" s="94">
        <f t="shared" si="79"/>
        <v>4256730.4000000004</v>
      </c>
      <c r="DP18" s="94">
        <f t="shared" si="80"/>
        <v>2604.14</v>
      </c>
      <c r="DQ18" s="94">
        <f t="shared" si="71"/>
        <v>255199.02</v>
      </c>
      <c r="DR18" s="94">
        <f t="shared" si="71"/>
        <v>4257829.17</v>
      </c>
      <c r="DS18" s="94">
        <f t="shared" si="75"/>
        <v>2067.08</v>
      </c>
      <c r="DT18" s="94">
        <f t="shared" si="71"/>
        <v>257923</v>
      </c>
      <c r="DU18" s="94">
        <f t="shared" si="71"/>
        <v>4257154</v>
      </c>
      <c r="DV18" s="94">
        <f t="shared" si="76"/>
        <v>1441.73</v>
      </c>
    </row>
    <row r="19" spans="1:126" x14ac:dyDescent="0.25">
      <c r="A19" s="2" t="s">
        <v>88</v>
      </c>
      <c r="B19" s="1">
        <v>256720</v>
      </c>
      <c r="C19" s="1">
        <v>4258506</v>
      </c>
      <c r="D19" s="95" t="s">
        <v>109</v>
      </c>
      <c r="E19" s="9" t="str" cm="1">
        <f t="array" ref="E19">INDEX($M$2:$DV$2,0,MATCH(F19,$M19:$DV19,0))</f>
        <v>A6</v>
      </c>
      <c r="F19" s="100">
        <f t="shared" si="36"/>
        <v>504.31</v>
      </c>
      <c r="G19" s="9" t="str" cm="1">
        <f t="array" ref="G19">INDEX($M$2:$DV$2,0,MATCH(H19,$M19:$DV19,0))</f>
        <v>A12</v>
      </c>
      <c r="H19" s="100">
        <f t="shared" si="37"/>
        <v>693.45</v>
      </c>
      <c r="M19" s="94">
        <f t="shared" si="77"/>
        <v>252528.6</v>
      </c>
      <c r="N19" s="94">
        <f t="shared" si="82"/>
        <v>4259051.5199999996</v>
      </c>
      <c r="O19" s="94">
        <f t="shared" si="39"/>
        <v>4226.75</v>
      </c>
      <c r="P19" s="94">
        <f t="shared" si="83"/>
        <v>253217.96</v>
      </c>
      <c r="Q19" s="94">
        <f t="shared" si="84"/>
        <v>4258934.25</v>
      </c>
      <c r="R19" s="94">
        <f t="shared" si="40"/>
        <v>3528.13</v>
      </c>
      <c r="S19" s="94">
        <f t="shared" si="85"/>
        <v>254597.27</v>
      </c>
      <c r="T19" s="94">
        <f t="shared" si="86"/>
        <v>4258312.75</v>
      </c>
      <c r="U19" s="94">
        <f t="shared" si="41"/>
        <v>2131.5100000000002</v>
      </c>
      <c r="V19" s="94">
        <f t="shared" si="87"/>
        <v>255507.64</v>
      </c>
      <c r="W19" s="94">
        <f t="shared" si="88"/>
        <v>4258136.95</v>
      </c>
      <c r="X19" s="94">
        <f t="shared" si="42"/>
        <v>1267.29</v>
      </c>
      <c r="Y19" s="94">
        <f t="shared" si="89"/>
        <v>255885.43</v>
      </c>
      <c r="Z19" s="94">
        <f t="shared" si="90"/>
        <v>4258136.88</v>
      </c>
      <c r="AA19" s="94">
        <f t="shared" si="43"/>
        <v>912.56</v>
      </c>
      <c r="AB19" s="94">
        <f t="shared" si="91"/>
        <v>256323</v>
      </c>
      <c r="AC19" s="94">
        <f t="shared" si="92"/>
        <v>4258195</v>
      </c>
      <c r="AD19" s="94">
        <f t="shared" si="44"/>
        <v>504.31</v>
      </c>
      <c r="AE19" s="94">
        <f t="shared" si="93"/>
        <v>254548.51</v>
      </c>
      <c r="AF19" s="94">
        <f t="shared" si="94"/>
        <v>4257829.0999999996</v>
      </c>
      <c r="AG19" s="94">
        <f t="shared" si="45"/>
        <v>2274.5500000000002</v>
      </c>
      <c r="AH19" s="94">
        <f t="shared" si="95"/>
        <v>254850.77</v>
      </c>
      <c r="AI19" s="94">
        <f t="shared" si="96"/>
        <v>4257828.84</v>
      </c>
      <c r="AJ19" s="94">
        <f t="shared" si="46"/>
        <v>1988.11</v>
      </c>
      <c r="AK19" s="94">
        <f t="shared" si="97"/>
        <v>255533.88</v>
      </c>
      <c r="AL19" s="94">
        <f t="shared" si="98"/>
        <v>4257829.1500000004</v>
      </c>
      <c r="AM19" s="94">
        <f t="shared" si="47"/>
        <v>1365.65</v>
      </c>
      <c r="AN19" s="94">
        <f t="shared" si="99"/>
        <v>255894.42</v>
      </c>
      <c r="AO19" s="94">
        <f t="shared" si="100"/>
        <v>4257829.12</v>
      </c>
      <c r="AP19" s="94">
        <f t="shared" si="48"/>
        <v>1067.5899999999999</v>
      </c>
      <c r="AQ19" s="94">
        <f t="shared" si="101"/>
        <v>256274.81</v>
      </c>
      <c r="AR19" s="94">
        <f t="shared" si="102"/>
        <v>4257829.08</v>
      </c>
      <c r="AS19" s="94">
        <f t="shared" si="49"/>
        <v>810.19</v>
      </c>
      <c r="AT19" s="94">
        <f t="shared" si="103"/>
        <v>256570.18</v>
      </c>
      <c r="AU19" s="94">
        <f t="shared" si="104"/>
        <v>4257828.93</v>
      </c>
      <c r="AV19" s="94">
        <f t="shared" si="50"/>
        <v>693.45</v>
      </c>
      <c r="AW19" s="94">
        <f t="shared" si="105"/>
        <v>256956.19</v>
      </c>
      <c r="AX19" s="94">
        <f t="shared" si="106"/>
        <v>4257829.25</v>
      </c>
      <c r="AY19" s="94">
        <f t="shared" si="51"/>
        <v>716.78</v>
      </c>
      <c r="AZ19" s="94">
        <f t="shared" si="107"/>
        <v>257253.23</v>
      </c>
      <c r="BA19" s="94">
        <f t="shared" si="108"/>
        <v>4257829.12</v>
      </c>
      <c r="BB19" s="94">
        <f t="shared" si="52"/>
        <v>861.68</v>
      </c>
      <c r="BC19" s="94">
        <f t="shared" si="109"/>
        <v>257592.17</v>
      </c>
      <c r="BD19" s="94">
        <f t="shared" si="110"/>
        <v>4257829.28</v>
      </c>
      <c r="BE19" s="94">
        <f t="shared" si="53"/>
        <v>1103.92</v>
      </c>
      <c r="BF19" s="94">
        <f t="shared" si="111"/>
        <v>254668.53</v>
      </c>
      <c r="BG19" s="94">
        <f t="shared" si="112"/>
        <v>4257462.46</v>
      </c>
      <c r="BH19" s="94">
        <f t="shared" si="54"/>
        <v>2301.63</v>
      </c>
      <c r="BI19" s="94">
        <f t="shared" si="113"/>
        <v>255127.7</v>
      </c>
      <c r="BJ19" s="94">
        <f t="shared" si="114"/>
        <v>4257462.49</v>
      </c>
      <c r="BK19" s="94">
        <f t="shared" si="55"/>
        <v>1903.77</v>
      </c>
      <c r="BL19" s="94">
        <f t="shared" si="115"/>
        <v>255488.14</v>
      </c>
      <c r="BM19" s="94">
        <f t="shared" si="116"/>
        <v>4257462.93</v>
      </c>
      <c r="BN19" s="94">
        <f t="shared" si="56"/>
        <v>1614.15</v>
      </c>
      <c r="BO19" s="94">
        <f t="shared" si="117"/>
        <v>255900.5</v>
      </c>
      <c r="BP19" s="94">
        <f t="shared" si="118"/>
        <v>4257462.8099999996</v>
      </c>
      <c r="BQ19" s="94">
        <f t="shared" si="57"/>
        <v>1326.58</v>
      </c>
      <c r="BR19" s="94">
        <f t="shared" si="119"/>
        <v>256235.57</v>
      </c>
      <c r="BS19" s="94">
        <f t="shared" si="120"/>
        <v>4257462.63</v>
      </c>
      <c r="BT19" s="94">
        <f t="shared" si="58"/>
        <v>1150.3399999999999</v>
      </c>
      <c r="BU19" s="94">
        <f t="shared" si="121"/>
        <v>256570.7</v>
      </c>
      <c r="BV19" s="94">
        <f t="shared" si="122"/>
        <v>4257462.51</v>
      </c>
      <c r="BW19" s="94">
        <f t="shared" si="59"/>
        <v>1054.1199999999999</v>
      </c>
      <c r="BX19" s="94">
        <f t="shared" si="123"/>
        <v>256896.41</v>
      </c>
      <c r="BY19" s="94">
        <f t="shared" si="124"/>
        <v>4257462.62</v>
      </c>
      <c r="BZ19" s="94">
        <f t="shared" si="60"/>
        <v>1058.19</v>
      </c>
      <c r="CA19" s="94">
        <f t="shared" si="125"/>
        <v>257225.35</v>
      </c>
      <c r="CB19" s="94">
        <f t="shared" si="126"/>
        <v>4257462.6500000004</v>
      </c>
      <c r="CC19" s="94">
        <f t="shared" si="61"/>
        <v>1159.29</v>
      </c>
      <c r="CD19" s="94">
        <f t="shared" si="127"/>
        <v>257594.36</v>
      </c>
      <c r="CE19" s="94">
        <f t="shared" si="128"/>
        <v>4257462.59</v>
      </c>
      <c r="CF19" s="94">
        <f t="shared" si="62"/>
        <v>1361.33</v>
      </c>
      <c r="CG19" s="94">
        <f t="shared" si="129"/>
        <v>255275.85</v>
      </c>
      <c r="CH19" s="94">
        <f t="shared" si="130"/>
        <v>4257096.13</v>
      </c>
      <c r="CI19" s="94">
        <f t="shared" si="63"/>
        <v>2018.24</v>
      </c>
      <c r="CJ19" s="94">
        <f t="shared" si="131"/>
        <v>255700.77</v>
      </c>
      <c r="CK19" s="94">
        <f t="shared" si="132"/>
        <v>4257096.22</v>
      </c>
      <c r="CL19" s="94">
        <f t="shared" si="64"/>
        <v>1739.63</v>
      </c>
      <c r="CM19" s="94">
        <f t="shared" si="133"/>
        <v>256203.13</v>
      </c>
      <c r="CN19" s="94">
        <f t="shared" si="134"/>
        <v>4257096.38</v>
      </c>
      <c r="CO19" s="94">
        <f t="shared" si="65"/>
        <v>1501.39</v>
      </c>
      <c r="CP19" s="94">
        <f t="shared" si="135"/>
        <v>257175.15</v>
      </c>
      <c r="CQ19" s="94">
        <f t="shared" si="136"/>
        <v>4257096.53</v>
      </c>
      <c r="CR19" s="94">
        <f t="shared" si="66"/>
        <v>1481.14</v>
      </c>
      <c r="CS19" s="94">
        <f t="shared" si="137"/>
        <v>257433.06</v>
      </c>
      <c r="CT19" s="94">
        <f t="shared" si="138"/>
        <v>4257096.66</v>
      </c>
      <c r="CU19" s="94">
        <f t="shared" si="67"/>
        <v>1579.46</v>
      </c>
      <c r="CV19" s="94">
        <f t="shared" si="139"/>
        <v>258530</v>
      </c>
      <c r="CW19" s="94">
        <f t="shared" si="140"/>
        <v>4257037</v>
      </c>
      <c r="CX19" s="94">
        <f t="shared" si="68"/>
        <v>2331.11</v>
      </c>
      <c r="CY19" s="94">
        <f t="shared" si="141"/>
        <v>256051.61</v>
      </c>
      <c r="CZ19" s="94">
        <f t="shared" si="142"/>
        <v>4256729.74</v>
      </c>
      <c r="DA19" s="94">
        <f t="shared" si="69"/>
        <v>1897.85</v>
      </c>
      <c r="DB19" s="94">
        <f t="shared" si="143"/>
        <v>257407.81</v>
      </c>
      <c r="DC19" s="94">
        <f t="shared" si="144"/>
        <v>4256729.9400000004</v>
      </c>
      <c r="DD19" s="94">
        <f t="shared" si="70"/>
        <v>1904.59</v>
      </c>
      <c r="DE19" s="94">
        <f t="shared" si="81"/>
        <v>257768.43</v>
      </c>
      <c r="DF19" s="94">
        <f t="shared" si="71"/>
        <v>4257096.5599999996</v>
      </c>
      <c r="DG19" s="94">
        <f t="shared" si="72"/>
        <v>1756.62</v>
      </c>
      <c r="DH19" s="94">
        <f t="shared" si="71"/>
        <v>252816.43</v>
      </c>
      <c r="DI19" s="94">
        <f t="shared" si="71"/>
        <v>4259063</v>
      </c>
      <c r="DJ19" s="94">
        <f t="shared" si="73"/>
        <v>3943.11</v>
      </c>
      <c r="DK19" s="94">
        <f t="shared" si="71"/>
        <v>254406.11</v>
      </c>
      <c r="DL19" s="94">
        <f t="shared" si="71"/>
        <v>4257462.75</v>
      </c>
      <c r="DM19" s="94">
        <f t="shared" si="74"/>
        <v>2538.1999999999998</v>
      </c>
      <c r="DN19" s="94">
        <f t="shared" si="78"/>
        <v>255183.93</v>
      </c>
      <c r="DO19" s="94">
        <f t="shared" si="79"/>
        <v>4256730.4000000004</v>
      </c>
      <c r="DP19" s="94">
        <f t="shared" si="80"/>
        <v>2347.8200000000002</v>
      </c>
      <c r="DQ19" s="94">
        <f t="shared" si="71"/>
        <v>255199.02</v>
      </c>
      <c r="DR19" s="94">
        <f t="shared" si="71"/>
        <v>4257829.17</v>
      </c>
      <c r="DS19" s="94">
        <f t="shared" si="75"/>
        <v>1664.78</v>
      </c>
      <c r="DT19" s="94">
        <f t="shared" si="71"/>
        <v>257923</v>
      </c>
      <c r="DU19" s="94">
        <f t="shared" si="71"/>
        <v>4257154</v>
      </c>
      <c r="DV19" s="94">
        <f t="shared" si="76"/>
        <v>1809.73</v>
      </c>
    </row>
    <row r="20" spans="1:126" x14ac:dyDescent="0.25">
      <c r="A20" s="2" t="s">
        <v>89</v>
      </c>
      <c r="B20" s="1">
        <v>256528.54</v>
      </c>
      <c r="C20" s="1">
        <v>4258520.71</v>
      </c>
      <c r="D20" s="95" t="s">
        <v>109</v>
      </c>
      <c r="E20" s="9" t="str" cm="1">
        <f t="array" ref="E20">INDEX($M$2:$DV$2,0,MATCH(F20,$M20:$DV20,0))</f>
        <v>A6</v>
      </c>
      <c r="F20" s="100">
        <f t="shared" si="36"/>
        <v>385.14</v>
      </c>
      <c r="G20" s="9" t="str" cm="1">
        <f t="array" ref="G20">INDEX($M$2:$DV$2,0,MATCH(H20,$M20:$DV20,0))</f>
        <v>A12</v>
      </c>
      <c r="H20" s="100">
        <f t="shared" si="37"/>
        <v>693.03</v>
      </c>
      <c r="M20" s="94">
        <f t="shared" si="77"/>
        <v>252528.6</v>
      </c>
      <c r="N20" s="94">
        <f t="shared" si="82"/>
        <v>4259051.5199999996</v>
      </c>
      <c r="O20" s="94">
        <f t="shared" si="39"/>
        <v>4035.01</v>
      </c>
      <c r="P20" s="94">
        <f t="shared" si="83"/>
        <v>253217.96</v>
      </c>
      <c r="Q20" s="94">
        <f t="shared" si="84"/>
        <v>4258934.25</v>
      </c>
      <c r="R20" s="94">
        <f t="shared" si="40"/>
        <v>3336.31</v>
      </c>
      <c r="S20" s="94">
        <f t="shared" si="85"/>
        <v>254597.27</v>
      </c>
      <c r="T20" s="94">
        <f t="shared" si="86"/>
        <v>4258312.75</v>
      </c>
      <c r="U20" s="94">
        <f t="shared" si="41"/>
        <v>1942.43</v>
      </c>
      <c r="V20" s="94">
        <f t="shared" si="87"/>
        <v>255507.64</v>
      </c>
      <c r="W20" s="94">
        <f t="shared" si="88"/>
        <v>4258136.95</v>
      </c>
      <c r="X20" s="94">
        <f t="shared" si="42"/>
        <v>1090.6500000000001</v>
      </c>
      <c r="Y20" s="94">
        <f t="shared" si="89"/>
        <v>255885.43</v>
      </c>
      <c r="Z20" s="94">
        <f t="shared" si="90"/>
        <v>4258136.88</v>
      </c>
      <c r="AA20" s="94">
        <f t="shared" si="43"/>
        <v>748.94</v>
      </c>
      <c r="AB20" s="94">
        <f t="shared" si="91"/>
        <v>256323</v>
      </c>
      <c r="AC20" s="94">
        <f t="shared" si="92"/>
        <v>4258195</v>
      </c>
      <c r="AD20" s="94">
        <f t="shared" si="44"/>
        <v>385.14</v>
      </c>
      <c r="AE20" s="94">
        <f t="shared" si="93"/>
        <v>254548.51</v>
      </c>
      <c r="AF20" s="94">
        <f t="shared" si="94"/>
        <v>4257829.0999999996</v>
      </c>
      <c r="AG20" s="94">
        <f t="shared" si="45"/>
        <v>2097.34</v>
      </c>
      <c r="AH20" s="94">
        <f t="shared" si="95"/>
        <v>254850.77</v>
      </c>
      <c r="AI20" s="94">
        <f t="shared" si="96"/>
        <v>4257828.84</v>
      </c>
      <c r="AJ20" s="94">
        <f t="shared" si="46"/>
        <v>1814.83</v>
      </c>
      <c r="AK20" s="94">
        <f t="shared" si="97"/>
        <v>255533.88</v>
      </c>
      <c r="AL20" s="94">
        <f t="shared" si="98"/>
        <v>4257829.1500000004</v>
      </c>
      <c r="AM20" s="94">
        <f t="shared" si="47"/>
        <v>1211.45</v>
      </c>
      <c r="AN20" s="94">
        <f t="shared" si="99"/>
        <v>255894.42</v>
      </c>
      <c r="AO20" s="94">
        <f t="shared" si="100"/>
        <v>4257829.12</v>
      </c>
      <c r="AP20" s="94">
        <f t="shared" si="48"/>
        <v>938.3</v>
      </c>
      <c r="AQ20" s="94">
        <f t="shared" si="101"/>
        <v>256274.81</v>
      </c>
      <c r="AR20" s="94">
        <f t="shared" si="102"/>
        <v>4257829.08</v>
      </c>
      <c r="AS20" s="94">
        <f t="shared" si="49"/>
        <v>736.7</v>
      </c>
      <c r="AT20" s="94">
        <f t="shared" si="103"/>
        <v>256570.18</v>
      </c>
      <c r="AU20" s="94">
        <f t="shared" si="104"/>
        <v>4257828.93</v>
      </c>
      <c r="AV20" s="94">
        <f t="shared" si="50"/>
        <v>693.03</v>
      </c>
      <c r="AW20" s="94">
        <f t="shared" si="105"/>
        <v>256956.19</v>
      </c>
      <c r="AX20" s="94">
        <f t="shared" si="106"/>
        <v>4257829.25</v>
      </c>
      <c r="AY20" s="94">
        <f t="shared" si="51"/>
        <v>813.02</v>
      </c>
      <c r="AZ20" s="94">
        <f t="shared" si="107"/>
        <v>257253.23</v>
      </c>
      <c r="BA20" s="94">
        <f t="shared" si="108"/>
        <v>4257829.12</v>
      </c>
      <c r="BB20" s="94">
        <f t="shared" si="52"/>
        <v>1001.73</v>
      </c>
      <c r="BC20" s="94">
        <f t="shared" si="109"/>
        <v>257592.17</v>
      </c>
      <c r="BD20" s="94">
        <f t="shared" si="110"/>
        <v>4257829.28</v>
      </c>
      <c r="BE20" s="94">
        <f t="shared" si="53"/>
        <v>1268.6199999999999</v>
      </c>
      <c r="BF20" s="94">
        <f t="shared" si="111"/>
        <v>254668.53</v>
      </c>
      <c r="BG20" s="94">
        <f t="shared" si="112"/>
        <v>4257462.46</v>
      </c>
      <c r="BH20" s="94">
        <f t="shared" si="54"/>
        <v>2139.98</v>
      </c>
      <c r="BI20" s="94">
        <f t="shared" si="113"/>
        <v>255127.7</v>
      </c>
      <c r="BJ20" s="94">
        <f t="shared" si="114"/>
        <v>4257462.49</v>
      </c>
      <c r="BK20" s="94">
        <f t="shared" si="55"/>
        <v>1755.61</v>
      </c>
      <c r="BL20" s="94">
        <f t="shared" si="115"/>
        <v>255488.14</v>
      </c>
      <c r="BM20" s="94">
        <f t="shared" si="116"/>
        <v>4257462.93</v>
      </c>
      <c r="BN20" s="94">
        <f t="shared" si="56"/>
        <v>1483.69</v>
      </c>
      <c r="BO20" s="94">
        <f t="shared" si="117"/>
        <v>255900.5</v>
      </c>
      <c r="BP20" s="94">
        <f t="shared" si="118"/>
        <v>4257462.8099999996</v>
      </c>
      <c r="BQ20" s="94">
        <f t="shared" si="57"/>
        <v>1230.28</v>
      </c>
      <c r="BR20" s="94">
        <f t="shared" si="119"/>
        <v>256235.57</v>
      </c>
      <c r="BS20" s="94">
        <f t="shared" si="120"/>
        <v>4257462.63</v>
      </c>
      <c r="BT20" s="94">
        <f t="shared" si="58"/>
        <v>1097.8900000000001</v>
      </c>
      <c r="BU20" s="94">
        <f t="shared" si="121"/>
        <v>256570.7</v>
      </c>
      <c r="BV20" s="94">
        <f t="shared" si="122"/>
        <v>4257462.51</v>
      </c>
      <c r="BW20" s="94">
        <f t="shared" si="59"/>
        <v>1059.04</v>
      </c>
      <c r="BX20" s="94">
        <f t="shared" si="123"/>
        <v>256896.41</v>
      </c>
      <c r="BY20" s="94">
        <f t="shared" si="124"/>
        <v>4257462.62</v>
      </c>
      <c r="BZ20" s="94">
        <f t="shared" si="60"/>
        <v>1120.22</v>
      </c>
      <c r="CA20" s="94">
        <f t="shared" si="125"/>
        <v>257225.35</v>
      </c>
      <c r="CB20" s="94">
        <f t="shared" si="126"/>
        <v>4257462.6500000004</v>
      </c>
      <c r="CC20" s="94">
        <f t="shared" si="61"/>
        <v>1266.9000000000001</v>
      </c>
      <c r="CD20" s="94">
        <f t="shared" si="127"/>
        <v>257594.36</v>
      </c>
      <c r="CE20" s="94">
        <f t="shared" si="128"/>
        <v>4257462.59</v>
      </c>
      <c r="CF20" s="94">
        <f t="shared" si="62"/>
        <v>1501.86</v>
      </c>
      <c r="CG20" s="94">
        <f t="shared" si="129"/>
        <v>255275.85</v>
      </c>
      <c r="CH20" s="94">
        <f t="shared" si="130"/>
        <v>4257096.13</v>
      </c>
      <c r="CI20" s="94">
        <f t="shared" si="63"/>
        <v>1897.01</v>
      </c>
      <c r="CJ20" s="94">
        <f t="shared" si="131"/>
        <v>255700.77</v>
      </c>
      <c r="CK20" s="94">
        <f t="shared" si="132"/>
        <v>4257096.22</v>
      </c>
      <c r="CL20" s="94">
        <f t="shared" si="64"/>
        <v>1647.54</v>
      </c>
      <c r="CM20" s="94">
        <f t="shared" si="133"/>
        <v>256203.13</v>
      </c>
      <c r="CN20" s="94">
        <f t="shared" si="134"/>
        <v>4257096.38</v>
      </c>
      <c r="CO20" s="94">
        <f t="shared" si="65"/>
        <v>1461.03</v>
      </c>
      <c r="CP20" s="94">
        <f t="shared" si="135"/>
        <v>257175.15</v>
      </c>
      <c r="CQ20" s="94">
        <f t="shared" si="136"/>
        <v>4257096.53</v>
      </c>
      <c r="CR20" s="94">
        <f t="shared" si="66"/>
        <v>1564.09</v>
      </c>
      <c r="CS20" s="94">
        <f t="shared" si="137"/>
        <v>257433.06</v>
      </c>
      <c r="CT20" s="94">
        <f t="shared" si="138"/>
        <v>4257096.66</v>
      </c>
      <c r="CU20" s="94">
        <f t="shared" si="67"/>
        <v>1687.03</v>
      </c>
      <c r="CV20" s="94">
        <f t="shared" si="139"/>
        <v>258530</v>
      </c>
      <c r="CW20" s="94">
        <f t="shared" si="140"/>
        <v>4257037</v>
      </c>
      <c r="CX20" s="94">
        <f t="shared" si="68"/>
        <v>2491.4299999999998</v>
      </c>
      <c r="CY20" s="94">
        <f t="shared" si="141"/>
        <v>256051.61</v>
      </c>
      <c r="CZ20" s="94">
        <f t="shared" si="142"/>
        <v>4256729.74</v>
      </c>
      <c r="DA20" s="94">
        <f t="shared" si="69"/>
        <v>1853.38</v>
      </c>
      <c r="DB20" s="94">
        <f t="shared" si="143"/>
        <v>257407.81</v>
      </c>
      <c r="DC20" s="94">
        <f t="shared" si="144"/>
        <v>4256729.9400000004</v>
      </c>
      <c r="DD20" s="94">
        <f t="shared" si="70"/>
        <v>1994.99</v>
      </c>
      <c r="DE20" s="94">
        <f t="shared" si="81"/>
        <v>257768.43</v>
      </c>
      <c r="DF20" s="94">
        <f t="shared" ref="DF20:DF40" si="145">DF19</f>
        <v>4257096.5599999996</v>
      </c>
      <c r="DG20" s="94">
        <f t="shared" si="72"/>
        <v>1888.26</v>
      </c>
      <c r="DH20" s="94">
        <f t="shared" ref="DH20:DH40" si="146">DH19</f>
        <v>252816.43</v>
      </c>
      <c r="DI20" s="94">
        <f t="shared" ref="DI20:DI40" si="147">DI19</f>
        <v>4259063</v>
      </c>
      <c r="DJ20" s="94">
        <f t="shared" si="73"/>
        <v>3751.51</v>
      </c>
      <c r="DK20" s="94">
        <f t="shared" ref="DK20:DK40" si="148">DK19</f>
        <v>254406.11</v>
      </c>
      <c r="DL20" s="94">
        <f t="shared" ref="DL20:DL40" si="149">DL19</f>
        <v>4257462.75</v>
      </c>
      <c r="DM20" s="94">
        <f t="shared" si="74"/>
        <v>2371.4899999999998</v>
      </c>
      <c r="DN20" s="94">
        <f t="shared" si="78"/>
        <v>255183.93</v>
      </c>
      <c r="DO20" s="94">
        <f t="shared" si="79"/>
        <v>4256730.4000000004</v>
      </c>
      <c r="DP20" s="94">
        <f t="shared" si="80"/>
        <v>2239.0100000000002</v>
      </c>
      <c r="DQ20" s="94">
        <f t="shared" ref="DQ20:DQ40" si="150">DQ19</f>
        <v>255199.02</v>
      </c>
      <c r="DR20" s="94">
        <f t="shared" ref="DR20:DR40" si="151">DR19</f>
        <v>4257829.17</v>
      </c>
      <c r="DS20" s="94">
        <f t="shared" si="75"/>
        <v>1498.62</v>
      </c>
      <c r="DT20" s="94">
        <f t="shared" ref="DT20:DT40" si="152">DT19</f>
        <v>257923</v>
      </c>
      <c r="DU20" s="94">
        <f t="shared" ref="DU20:DU40" si="153">DU19</f>
        <v>4257154</v>
      </c>
      <c r="DV20" s="94">
        <f t="shared" si="76"/>
        <v>1952.54</v>
      </c>
    </row>
    <row r="21" spans="1:126" x14ac:dyDescent="0.25">
      <c r="A21" s="2" t="s">
        <v>90</v>
      </c>
      <c r="B21" s="1">
        <v>256270.62</v>
      </c>
      <c r="C21" s="1">
        <v>4258413.8</v>
      </c>
      <c r="D21" s="95" t="s">
        <v>109</v>
      </c>
      <c r="E21" s="9" t="str" cm="1">
        <f t="array" ref="E21">INDEX($M$2:$DV$2,0,MATCH(F21,$M21:$DV21,0))</f>
        <v>A6</v>
      </c>
      <c r="F21" s="100">
        <f t="shared" si="36"/>
        <v>224.98</v>
      </c>
      <c r="G21" s="9" t="str" cm="1">
        <f t="array" ref="G21">INDEX($M$2:$DV$2,0,MATCH(H21,$M21:$DV21,0))</f>
        <v>A5</v>
      </c>
      <c r="H21" s="100">
        <f t="shared" si="37"/>
        <v>474.4</v>
      </c>
      <c r="M21" s="94">
        <f t="shared" si="77"/>
        <v>252528.6</v>
      </c>
      <c r="N21" s="94">
        <f t="shared" si="82"/>
        <v>4259051.5199999996</v>
      </c>
      <c r="O21" s="94">
        <f t="shared" si="39"/>
        <v>3795.97</v>
      </c>
      <c r="P21" s="94">
        <f t="shared" si="83"/>
        <v>253217.96</v>
      </c>
      <c r="Q21" s="94">
        <f t="shared" si="84"/>
        <v>4258934.25</v>
      </c>
      <c r="R21" s="94">
        <f t="shared" si="40"/>
        <v>3096.71</v>
      </c>
      <c r="S21" s="94">
        <f t="shared" si="85"/>
        <v>254597.27</v>
      </c>
      <c r="T21" s="94">
        <f t="shared" si="86"/>
        <v>4258312.75</v>
      </c>
      <c r="U21" s="94">
        <f t="shared" si="41"/>
        <v>1676.4</v>
      </c>
      <c r="V21" s="94">
        <f t="shared" si="87"/>
        <v>255507.64</v>
      </c>
      <c r="W21" s="94">
        <f t="shared" si="88"/>
        <v>4258136.95</v>
      </c>
      <c r="X21" s="94">
        <f t="shared" si="42"/>
        <v>811.66</v>
      </c>
      <c r="Y21" s="94">
        <f t="shared" si="89"/>
        <v>255885.43</v>
      </c>
      <c r="Z21" s="94">
        <f t="shared" si="90"/>
        <v>4258136.88</v>
      </c>
      <c r="AA21" s="94">
        <f t="shared" si="43"/>
        <v>474.4</v>
      </c>
      <c r="AB21" s="94">
        <f t="shared" si="91"/>
        <v>256323</v>
      </c>
      <c r="AC21" s="94">
        <f t="shared" si="92"/>
        <v>4258195</v>
      </c>
      <c r="AD21" s="94">
        <f t="shared" si="44"/>
        <v>224.98</v>
      </c>
      <c r="AE21" s="94">
        <f t="shared" si="93"/>
        <v>254548.51</v>
      </c>
      <c r="AF21" s="94">
        <f t="shared" si="94"/>
        <v>4257829.0999999996</v>
      </c>
      <c r="AG21" s="94">
        <f t="shared" si="45"/>
        <v>1818.66</v>
      </c>
      <c r="AH21" s="94">
        <f t="shared" si="95"/>
        <v>254850.77</v>
      </c>
      <c r="AI21" s="94">
        <f t="shared" si="96"/>
        <v>4257828.84</v>
      </c>
      <c r="AJ21" s="94">
        <f t="shared" si="46"/>
        <v>1535.63</v>
      </c>
      <c r="AK21" s="94">
        <f t="shared" si="97"/>
        <v>255533.88</v>
      </c>
      <c r="AL21" s="94">
        <f t="shared" si="98"/>
        <v>4257829.1500000004</v>
      </c>
      <c r="AM21" s="94">
        <f t="shared" si="47"/>
        <v>940.53</v>
      </c>
      <c r="AN21" s="94">
        <f t="shared" si="99"/>
        <v>255894.42</v>
      </c>
      <c r="AO21" s="94">
        <f t="shared" si="100"/>
        <v>4257829.12</v>
      </c>
      <c r="AP21" s="94">
        <f t="shared" si="48"/>
        <v>695.25</v>
      </c>
      <c r="AQ21" s="94">
        <f t="shared" si="101"/>
        <v>256274.81</v>
      </c>
      <c r="AR21" s="94">
        <f t="shared" si="102"/>
        <v>4257829.08</v>
      </c>
      <c r="AS21" s="94">
        <f t="shared" si="49"/>
        <v>584.74</v>
      </c>
      <c r="AT21" s="94">
        <f t="shared" si="103"/>
        <v>256570.18</v>
      </c>
      <c r="AU21" s="94">
        <f t="shared" si="104"/>
        <v>4257828.93</v>
      </c>
      <c r="AV21" s="94">
        <f t="shared" si="50"/>
        <v>657.12</v>
      </c>
      <c r="AW21" s="94">
        <f t="shared" si="105"/>
        <v>256956.19</v>
      </c>
      <c r="AX21" s="94">
        <f t="shared" si="106"/>
        <v>4257829.25</v>
      </c>
      <c r="AY21" s="94">
        <f t="shared" si="51"/>
        <v>900.95</v>
      </c>
      <c r="AZ21" s="94">
        <f t="shared" si="107"/>
        <v>257253.23</v>
      </c>
      <c r="BA21" s="94">
        <f t="shared" si="108"/>
        <v>4257829.12</v>
      </c>
      <c r="BB21" s="94">
        <f t="shared" si="52"/>
        <v>1143.4000000000001</v>
      </c>
      <c r="BC21" s="94">
        <f t="shared" si="109"/>
        <v>257592.17</v>
      </c>
      <c r="BD21" s="94">
        <f t="shared" si="110"/>
        <v>4257829.28</v>
      </c>
      <c r="BE21" s="94">
        <f t="shared" si="53"/>
        <v>1445.05</v>
      </c>
      <c r="BF21" s="94">
        <f t="shared" si="111"/>
        <v>254668.53</v>
      </c>
      <c r="BG21" s="94">
        <f t="shared" si="112"/>
        <v>4257462.46</v>
      </c>
      <c r="BH21" s="94">
        <f t="shared" si="54"/>
        <v>1863.26</v>
      </c>
      <c r="BI21" s="94">
        <f t="shared" si="113"/>
        <v>255127.7</v>
      </c>
      <c r="BJ21" s="94">
        <f t="shared" si="114"/>
        <v>4257462.49</v>
      </c>
      <c r="BK21" s="94">
        <f t="shared" si="55"/>
        <v>1487.03</v>
      </c>
      <c r="BL21" s="94">
        <f t="shared" si="115"/>
        <v>255488.14</v>
      </c>
      <c r="BM21" s="94">
        <f t="shared" si="116"/>
        <v>4257462.93</v>
      </c>
      <c r="BN21" s="94">
        <f t="shared" si="56"/>
        <v>1231.43</v>
      </c>
      <c r="BO21" s="94">
        <f t="shared" si="117"/>
        <v>255900.5</v>
      </c>
      <c r="BP21" s="94">
        <f t="shared" si="118"/>
        <v>4257462.8099999996</v>
      </c>
      <c r="BQ21" s="94">
        <f t="shared" si="57"/>
        <v>1020.48</v>
      </c>
      <c r="BR21" s="94">
        <f t="shared" si="119"/>
        <v>256235.57</v>
      </c>
      <c r="BS21" s="94">
        <f t="shared" si="120"/>
        <v>4257462.63</v>
      </c>
      <c r="BT21" s="94">
        <f t="shared" si="58"/>
        <v>951.82</v>
      </c>
      <c r="BU21" s="94">
        <f t="shared" si="121"/>
        <v>256570.7</v>
      </c>
      <c r="BV21" s="94">
        <f t="shared" si="122"/>
        <v>4257462.51</v>
      </c>
      <c r="BW21" s="94">
        <f t="shared" si="59"/>
        <v>997.5</v>
      </c>
      <c r="BX21" s="94">
        <f t="shared" si="123"/>
        <v>256896.41</v>
      </c>
      <c r="BY21" s="94">
        <f t="shared" si="124"/>
        <v>4257462.62</v>
      </c>
      <c r="BZ21" s="94">
        <f t="shared" si="60"/>
        <v>1138.58</v>
      </c>
      <c r="CA21" s="94">
        <f t="shared" si="125"/>
        <v>257225.35</v>
      </c>
      <c r="CB21" s="94">
        <f t="shared" si="126"/>
        <v>4257462.6500000004</v>
      </c>
      <c r="CC21" s="94">
        <f t="shared" si="61"/>
        <v>1347.66</v>
      </c>
      <c r="CD21" s="94">
        <f t="shared" si="127"/>
        <v>257594.36</v>
      </c>
      <c r="CE21" s="94">
        <f t="shared" si="128"/>
        <v>4257462.59</v>
      </c>
      <c r="CF21" s="94">
        <f t="shared" si="62"/>
        <v>1630.06</v>
      </c>
      <c r="CG21" s="94">
        <f t="shared" si="129"/>
        <v>255275.85</v>
      </c>
      <c r="CH21" s="94">
        <f t="shared" si="130"/>
        <v>4257096.13</v>
      </c>
      <c r="CI21" s="94">
        <f t="shared" si="63"/>
        <v>1651.01</v>
      </c>
      <c r="CJ21" s="94">
        <f t="shared" si="131"/>
        <v>255700.77</v>
      </c>
      <c r="CK21" s="94">
        <f t="shared" si="132"/>
        <v>4257096.22</v>
      </c>
      <c r="CL21" s="94">
        <f t="shared" si="64"/>
        <v>1435.53</v>
      </c>
      <c r="CM21" s="94">
        <f t="shared" si="133"/>
        <v>256203.13</v>
      </c>
      <c r="CN21" s="94">
        <f t="shared" si="134"/>
        <v>4257096.38</v>
      </c>
      <c r="CO21" s="94">
        <f t="shared" si="65"/>
        <v>1319.15</v>
      </c>
      <c r="CP21" s="94">
        <f t="shared" si="135"/>
        <v>257175.15</v>
      </c>
      <c r="CQ21" s="94">
        <f t="shared" si="136"/>
        <v>4257096.53</v>
      </c>
      <c r="CR21" s="94">
        <f t="shared" si="66"/>
        <v>1597.93</v>
      </c>
      <c r="CS21" s="94">
        <f t="shared" si="137"/>
        <v>257433.06</v>
      </c>
      <c r="CT21" s="94">
        <f t="shared" si="138"/>
        <v>4257096.66</v>
      </c>
      <c r="CU21" s="94">
        <f t="shared" si="67"/>
        <v>1756.74</v>
      </c>
      <c r="CV21" s="94">
        <f t="shared" si="139"/>
        <v>258530</v>
      </c>
      <c r="CW21" s="94">
        <f t="shared" si="140"/>
        <v>4257037</v>
      </c>
      <c r="CX21" s="94">
        <f t="shared" si="68"/>
        <v>2645.82</v>
      </c>
      <c r="CY21" s="94">
        <f t="shared" si="141"/>
        <v>256051.61</v>
      </c>
      <c r="CZ21" s="94">
        <f t="shared" si="142"/>
        <v>4256729.74</v>
      </c>
      <c r="DA21" s="94">
        <f t="shared" si="69"/>
        <v>1698.24</v>
      </c>
      <c r="DB21" s="94">
        <f t="shared" si="143"/>
        <v>257407.81</v>
      </c>
      <c r="DC21" s="94">
        <f t="shared" si="144"/>
        <v>4256729.9400000004</v>
      </c>
      <c r="DD21" s="94">
        <f t="shared" si="70"/>
        <v>2031.89</v>
      </c>
      <c r="DE21" s="94">
        <f t="shared" si="81"/>
        <v>257768.43</v>
      </c>
      <c r="DF21" s="94">
        <f t="shared" si="145"/>
        <v>4257096.5599999996</v>
      </c>
      <c r="DG21" s="94">
        <f t="shared" si="72"/>
        <v>1994.63</v>
      </c>
      <c r="DH21" s="94">
        <f t="shared" si="146"/>
        <v>252816.43</v>
      </c>
      <c r="DI21" s="94">
        <f t="shared" si="147"/>
        <v>4259063</v>
      </c>
      <c r="DJ21" s="94">
        <f t="shared" si="73"/>
        <v>3514.67</v>
      </c>
      <c r="DK21" s="94">
        <f t="shared" si="148"/>
        <v>254406.11</v>
      </c>
      <c r="DL21" s="94">
        <f t="shared" si="149"/>
        <v>4257462.75</v>
      </c>
      <c r="DM21" s="94">
        <f t="shared" si="74"/>
        <v>2093.06</v>
      </c>
      <c r="DN21" s="94">
        <f t="shared" si="78"/>
        <v>255183.93</v>
      </c>
      <c r="DO21" s="94">
        <f t="shared" si="79"/>
        <v>4256730.4000000004</v>
      </c>
      <c r="DP21" s="94">
        <f t="shared" si="80"/>
        <v>2003.68</v>
      </c>
      <c r="DQ21" s="94">
        <f t="shared" si="150"/>
        <v>255199.02</v>
      </c>
      <c r="DR21" s="94">
        <f t="shared" si="151"/>
        <v>4257829.17</v>
      </c>
      <c r="DS21" s="94">
        <f t="shared" si="75"/>
        <v>1220.7</v>
      </c>
      <c r="DT21" s="94">
        <f t="shared" si="152"/>
        <v>257923</v>
      </c>
      <c r="DU21" s="94">
        <f t="shared" si="153"/>
        <v>4257154</v>
      </c>
      <c r="DV21" s="94">
        <f t="shared" si="76"/>
        <v>2077.85</v>
      </c>
    </row>
    <row r="22" spans="1:126" x14ac:dyDescent="0.25">
      <c r="A22" s="2" t="s">
        <v>91</v>
      </c>
      <c r="B22" s="1">
        <v>256088</v>
      </c>
      <c r="C22" s="1">
        <v>4258478.4000000004</v>
      </c>
      <c r="D22" s="95" t="s">
        <v>109</v>
      </c>
      <c r="E22" s="9" t="str" cm="1">
        <f t="array" ref="E22">INDEX($M$2:$DV$2,0,MATCH(F22,$M22:$DV22,0))</f>
        <v>A6</v>
      </c>
      <c r="F22" s="100">
        <f t="shared" si="36"/>
        <v>368.16</v>
      </c>
      <c r="G22" s="9" t="str" cm="1">
        <f t="array" ref="G22">INDEX($M$2:$DV$2,0,MATCH(H22,$M22:$DV22,0))</f>
        <v>A5</v>
      </c>
      <c r="H22" s="100">
        <f t="shared" si="37"/>
        <v>397.08</v>
      </c>
      <c r="M22" s="94">
        <f t="shared" si="77"/>
        <v>252528.6</v>
      </c>
      <c r="N22" s="94">
        <f t="shared" si="82"/>
        <v>4259051.5199999996</v>
      </c>
      <c r="O22" s="94">
        <f t="shared" si="39"/>
        <v>3605.25</v>
      </c>
      <c r="P22" s="94">
        <f t="shared" si="83"/>
        <v>253217.96</v>
      </c>
      <c r="Q22" s="94">
        <f t="shared" si="84"/>
        <v>4258934.25</v>
      </c>
      <c r="R22" s="94">
        <f t="shared" si="40"/>
        <v>2906.02</v>
      </c>
      <c r="S22" s="94">
        <f t="shared" si="85"/>
        <v>254597.27</v>
      </c>
      <c r="T22" s="94">
        <f t="shared" si="86"/>
        <v>4258312.75</v>
      </c>
      <c r="U22" s="94">
        <f t="shared" si="41"/>
        <v>1499.91</v>
      </c>
      <c r="V22" s="94">
        <f t="shared" si="87"/>
        <v>255507.64</v>
      </c>
      <c r="W22" s="94">
        <f t="shared" si="88"/>
        <v>4258136.95</v>
      </c>
      <c r="X22" s="94">
        <f t="shared" si="42"/>
        <v>673.35</v>
      </c>
      <c r="Y22" s="94">
        <f t="shared" si="89"/>
        <v>255885.43</v>
      </c>
      <c r="Z22" s="94">
        <f t="shared" si="90"/>
        <v>4258136.88</v>
      </c>
      <c r="AA22" s="94">
        <f t="shared" si="43"/>
        <v>397.08</v>
      </c>
      <c r="AB22" s="94">
        <f t="shared" si="91"/>
        <v>256323</v>
      </c>
      <c r="AC22" s="94">
        <f t="shared" si="92"/>
        <v>4258195</v>
      </c>
      <c r="AD22" s="94">
        <f t="shared" si="44"/>
        <v>368.16</v>
      </c>
      <c r="AE22" s="94">
        <f t="shared" si="93"/>
        <v>254548.51</v>
      </c>
      <c r="AF22" s="94">
        <f t="shared" si="94"/>
        <v>4257829.0999999996</v>
      </c>
      <c r="AG22" s="94">
        <f t="shared" si="45"/>
        <v>1670.81</v>
      </c>
      <c r="AH22" s="94">
        <f t="shared" si="95"/>
        <v>254850.77</v>
      </c>
      <c r="AI22" s="94">
        <f t="shared" si="96"/>
        <v>4257828.84</v>
      </c>
      <c r="AJ22" s="94">
        <f t="shared" si="46"/>
        <v>1397.38</v>
      </c>
      <c r="AK22" s="94">
        <f t="shared" si="97"/>
        <v>255533.88</v>
      </c>
      <c r="AL22" s="94">
        <f t="shared" si="98"/>
        <v>4257829.1500000004</v>
      </c>
      <c r="AM22" s="94">
        <f t="shared" si="47"/>
        <v>853.57</v>
      </c>
      <c r="AN22" s="94">
        <f t="shared" si="99"/>
        <v>255894.42</v>
      </c>
      <c r="AO22" s="94">
        <f t="shared" si="100"/>
        <v>4257829.12</v>
      </c>
      <c r="AP22" s="94">
        <f t="shared" si="48"/>
        <v>677.52</v>
      </c>
      <c r="AQ22" s="94">
        <f t="shared" si="101"/>
        <v>256274.81</v>
      </c>
      <c r="AR22" s="94">
        <f t="shared" si="102"/>
        <v>4257829.08</v>
      </c>
      <c r="AS22" s="94">
        <f t="shared" si="49"/>
        <v>675.66</v>
      </c>
      <c r="AT22" s="94">
        <f t="shared" si="103"/>
        <v>256570.18</v>
      </c>
      <c r="AU22" s="94">
        <f t="shared" si="104"/>
        <v>4257828.93</v>
      </c>
      <c r="AV22" s="94">
        <f t="shared" si="50"/>
        <v>808.89</v>
      </c>
      <c r="AW22" s="94">
        <f t="shared" si="105"/>
        <v>256956.19</v>
      </c>
      <c r="AX22" s="94">
        <f t="shared" si="106"/>
        <v>4257829.25</v>
      </c>
      <c r="AY22" s="94">
        <f t="shared" si="51"/>
        <v>1084.04</v>
      </c>
      <c r="AZ22" s="94">
        <f t="shared" si="107"/>
        <v>257253.23</v>
      </c>
      <c r="BA22" s="94">
        <f t="shared" si="108"/>
        <v>4257829.12</v>
      </c>
      <c r="BB22" s="94">
        <f t="shared" si="52"/>
        <v>1333.91</v>
      </c>
      <c r="BC22" s="94">
        <f t="shared" si="109"/>
        <v>257592.17</v>
      </c>
      <c r="BD22" s="94">
        <f t="shared" si="110"/>
        <v>4257829.28</v>
      </c>
      <c r="BE22" s="94">
        <f t="shared" si="53"/>
        <v>1638.26</v>
      </c>
      <c r="BF22" s="94">
        <f t="shared" si="111"/>
        <v>254668.53</v>
      </c>
      <c r="BG22" s="94">
        <f t="shared" si="112"/>
        <v>4257462.46</v>
      </c>
      <c r="BH22" s="94">
        <f t="shared" si="54"/>
        <v>1745.57</v>
      </c>
      <c r="BI22" s="94">
        <f t="shared" si="113"/>
        <v>255127.7</v>
      </c>
      <c r="BJ22" s="94">
        <f t="shared" si="114"/>
        <v>4257462.49</v>
      </c>
      <c r="BK22" s="94">
        <f t="shared" si="55"/>
        <v>1397.94</v>
      </c>
      <c r="BL22" s="94">
        <f t="shared" si="115"/>
        <v>255488.14</v>
      </c>
      <c r="BM22" s="94">
        <f t="shared" si="116"/>
        <v>4257462.93</v>
      </c>
      <c r="BN22" s="94">
        <f t="shared" si="56"/>
        <v>1179.4100000000001</v>
      </c>
      <c r="BO22" s="94">
        <f t="shared" si="117"/>
        <v>255900.5</v>
      </c>
      <c r="BP22" s="94">
        <f t="shared" si="118"/>
        <v>4257462.8099999996</v>
      </c>
      <c r="BQ22" s="94">
        <f t="shared" si="57"/>
        <v>1032.75</v>
      </c>
      <c r="BR22" s="94">
        <f t="shared" si="119"/>
        <v>256235.57</v>
      </c>
      <c r="BS22" s="94">
        <f t="shared" si="120"/>
        <v>4257462.63</v>
      </c>
      <c r="BT22" s="94">
        <f t="shared" si="58"/>
        <v>1026.43</v>
      </c>
      <c r="BU22" s="94">
        <f t="shared" si="121"/>
        <v>256570.7</v>
      </c>
      <c r="BV22" s="94">
        <f t="shared" si="122"/>
        <v>4257462.51</v>
      </c>
      <c r="BW22" s="94">
        <f t="shared" si="59"/>
        <v>1124.74</v>
      </c>
      <c r="BX22" s="94">
        <f t="shared" si="123"/>
        <v>256896.41</v>
      </c>
      <c r="BY22" s="94">
        <f t="shared" si="124"/>
        <v>4257462.62</v>
      </c>
      <c r="BZ22" s="94">
        <f t="shared" si="60"/>
        <v>1298.2</v>
      </c>
      <c r="CA22" s="94">
        <f t="shared" si="125"/>
        <v>257225.35</v>
      </c>
      <c r="CB22" s="94">
        <f t="shared" si="126"/>
        <v>4257462.6500000004</v>
      </c>
      <c r="CC22" s="94">
        <f t="shared" si="61"/>
        <v>1524.9</v>
      </c>
      <c r="CD22" s="94">
        <f t="shared" si="127"/>
        <v>257594.36</v>
      </c>
      <c r="CE22" s="94">
        <f t="shared" si="128"/>
        <v>4257462.59</v>
      </c>
      <c r="CF22" s="94">
        <f t="shared" si="62"/>
        <v>1816.86</v>
      </c>
      <c r="CG22" s="94">
        <f t="shared" si="129"/>
        <v>255275.85</v>
      </c>
      <c r="CH22" s="94">
        <f t="shared" si="130"/>
        <v>4257096.13</v>
      </c>
      <c r="CI22" s="94">
        <f t="shared" si="63"/>
        <v>1603.2</v>
      </c>
      <c r="CJ22" s="94">
        <f t="shared" si="131"/>
        <v>255700.77</v>
      </c>
      <c r="CK22" s="94">
        <f t="shared" si="132"/>
        <v>4257096.22</v>
      </c>
      <c r="CL22" s="94">
        <f t="shared" si="64"/>
        <v>1435.4</v>
      </c>
      <c r="CM22" s="94">
        <f t="shared" si="133"/>
        <v>256203.13</v>
      </c>
      <c r="CN22" s="94">
        <f t="shared" si="134"/>
        <v>4257096.38</v>
      </c>
      <c r="CO22" s="94">
        <f t="shared" si="65"/>
        <v>1386.81</v>
      </c>
      <c r="CP22" s="94">
        <f t="shared" si="135"/>
        <v>257175.15</v>
      </c>
      <c r="CQ22" s="94">
        <f t="shared" si="136"/>
        <v>4257096.53</v>
      </c>
      <c r="CR22" s="94">
        <f t="shared" si="66"/>
        <v>1758.25</v>
      </c>
      <c r="CS22" s="94">
        <f t="shared" si="137"/>
        <v>257433.06</v>
      </c>
      <c r="CT22" s="94">
        <f t="shared" si="138"/>
        <v>4257096.66</v>
      </c>
      <c r="CU22" s="94">
        <f t="shared" si="67"/>
        <v>1928.31</v>
      </c>
      <c r="CV22" s="94">
        <f t="shared" si="139"/>
        <v>258530</v>
      </c>
      <c r="CW22" s="94">
        <f t="shared" si="140"/>
        <v>4257037</v>
      </c>
      <c r="CX22" s="94">
        <f t="shared" si="68"/>
        <v>2835.67</v>
      </c>
      <c r="CY22" s="94">
        <f t="shared" si="141"/>
        <v>256051.61</v>
      </c>
      <c r="CZ22" s="94">
        <f t="shared" si="142"/>
        <v>4256729.74</v>
      </c>
      <c r="DA22" s="94">
        <f t="shared" si="69"/>
        <v>1749.04</v>
      </c>
      <c r="DB22" s="94">
        <f t="shared" si="143"/>
        <v>257407.81</v>
      </c>
      <c r="DC22" s="94">
        <f t="shared" si="144"/>
        <v>4256729.9400000004</v>
      </c>
      <c r="DD22" s="94">
        <f t="shared" si="70"/>
        <v>2190.66</v>
      </c>
      <c r="DE22" s="94">
        <f t="shared" si="81"/>
        <v>257768.43</v>
      </c>
      <c r="DF22" s="94">
        <f t="shared" si="145"/>
        <v>4257096.5599999996</v>
      </c>
      <c r="DG22" s="94">
        <f t="shared" si="72"/>
        <v>2175.62</v>
      </c>
      <c r="DH22" s="94">
        <f t="shared" si="146"/>
        <v>252816.43</v>
      </c>
      <c r="DI22" s="94">
        <f t="shared" si="147"/>
        <v>4259063</v>
      </c>
      <c r="DJ22" s="94">
        <f t="shared" si="73"/>
        <v>3323.39</v>
      </c>
      <c r="DK22" s="94">
        <f t="shared" si="148"/>
        <v>254406.11</v>
      </c>
      <c r="DL22" s="94">
        <f t="shared" si="149"/>
        <v>4257462.75</v>
      </c>
      <c r="DM22" s="94">
        <f t="shared" si="74"/>
        <v>1964.76</v>
      </c>
      <c r="DN22" s="94">
        <f t="shared" si="78"/>
        <v>255183.93</v>
      </c>
      <c r="DO22" s="94">
        <f t="shared" si="79"/>
        <v>4256730.4000000004</v>
      </c>
      <c r="DP22" s="94">
        <f t="shared" si="80"/>
        <v>1967.95</v>
      </c>
      <c r="DQ22" s="94">
        <f t="shared" si="150"/>
        <v>255199.02</v>
      </c>
      <c r="DR22" s="94">
        <f t="shared" si="151"/>
        <v>4257829.17</v>
      </c>
      <c r="DS22" s="94">
        <f t="shared" si="75"/>
        <v>1100.81</v>
      </c>
      <c r="DT22" s="94">
        <f t="shared" si="152"/>
        <v>257923</v>
      </c>
      <c r="DU22" s="94">
        <f t="shared" si="153"/>
        <v>4257154</v>
      </c>
      <c r="DV22" s="94">
        <f t="shared" si="76"/>
        <v>2263.02</v>
      </c>
    </row>
    <row r="23" spans="1:126" x14ac:dyDescent="0.25">
      <c r="A23" s="2" t="s">
        <v>92</v>
      </c>
      <c r="B23" s="1">
        <v>255872.89</v>
      </c>
      <c r="C23" s="1">
        <v>4258433.18</v>
      </c>
      <c r="D23" s="95" t="s">
        <v>109</v>
      </c>
      <c r="E23" s="9" t="str" cm="1">
        <f t="array" ref="E23">INDEX($M$2:$DV$2,0,MATCH(F23,$M23:$DV23,0))</f>
        <v>A5</v>
      </c>
      <c r="F23" s="100">
        <f t="shared" si="36"/>
        <v>296.57</v>
      </c>
      <c r="G23" s="9" t="str" cm="1">
        <f t="array" ref="G23">INDEX($M$2:$DV$2,0,MATCH(H23,$M23:$DV23,0))</f>
        <v>A4</v>
      </c>
      <c r="H23" s="100">
        <f t="shared" si="37"/>
        <v>470.28</v>
      </c>
      <c r="M23" s="94">
        <f t="shared" si="77"/>
        <v>252528.6</v>
      </c>
      <c r="N23" s="94">
        <f t="shared" si="82"/>
        <v>4259051.5199999996</v>
      </c>
      <c r="O23" s="94">
        <f t="shared" si="39"/>
        <v>3400.97</v>
      </c>
      <c r="P23" s="94">
        <f t="shared" si="83"/>
        <v>253217.96</v>
      </c>
      <c r="Q23" s="94">
        <f t="shared" si="84"/>
        <v>4258934.25</v>
      </c>
      <c r="R23" s="94">
        <f t="shared" si="40"/>
        <v>2701.8</v>
      </c>
      <c r="S23" s="94">
        <f t="shared" si="85"/>
        <v>254597.27</v>
      </c>
      <c r="T23" s="94">
        <f t="shared" si="86"/>
        <v>4258312.75</v>
      </c>
      <c r="U23" s="94">
        <f t="shared" si="41"/>
        <v>1281.29</v>
      </c>
      <c r="V23" s="94">
        <f t="shared" si="87"/>
        <v>255507.64</v>
      </c>
      <c r="W23" s="94">
        <f t="shared" si="88"/>
        <v>4258136.95</v>
      </c>
      <c r="X23" s="94">
        <f t="shared" si="42"/>
        <v>470.28</v>
      </c>
      <c r="Y23" s="94">
        <f t="shared" si="89"/>
        <v>255885.43</v>
      </c>
      <c r="Z23" s="94">
        <f t="shared" si="90"/>
        <v>4258136.88</v>
      </c>
      <c r="AA23" s="94">
        <f t="shared" si="43"/>
        <v>296.57</v>
      </c>
      <c r="AB23" s="94">
        <f t="shared" si="91"/>
        <v>256323</v>
      </c>
      <c r="AC23" s="94">
        <f t="shared" si="92"/>
        <v>4258195</v>
      </c>
      <c r="AD23" s="94">
        <f t="shared" si="44"/>
        <v>509.24</v>
      </c>
      <c r="AE23" s="94">
        <f t="shared" si="93"/>
        <v>254548.51</v>
      </c>
      <c r="AF23" s="94">
        <f t="shared" si="94"/>
        <v>4257829.0999999996</v>
      </c>
      <c r="AG23" s="94">
        <f t="shared" si="45"/>
        <v>1455.64</v>
      </c>
      <c r="AH23" s="94">
        <f t="shared" si="95"/>
        <v>254850.77</v>
      </c>
      <c r="AI23" s="94">
        <f t="shared" si="96"/>
        <v>4257828.84</v>
      </c>
      <c r="AJ23" s="94">
        <f t="shared" si="46"/>
        <v>1187.42</v>
      </c>
      <c r="AK23" s="94">
        <f t="shared" si="97"/>
        <v>255533.88</v>
      </c>
      <c r="AL23" s="94">
        <f t="shared" si="98"/>
        <v>4257829.1500000004</v>
      </c>
      <c r="AM23" s="94">
        <f t="shared" si="47"/>
        <v>692.66</v>
      </c>
      <c r="AN23" s="94">
        <f t="shared" si="99"/>
        <v>255894.42</v>
      </c>
      <c r="AO23" s="94">
        <f t="shared" si="100"/>
        <v>4257829.12</v>
      </c>
      <c r="AP23" s="94">
        <f t="shared" si="48"/>
        <v>604.44000000000005</v>
      </c>
      <c r="AQ23" s="94">
        <f t="shared" si="101"/>
        <v>256274.81</v>
      </c>
      <c r="AR23" s="94">
        <f t="shared" si="102"/>
        <v>4257829.08</v>
      </c>
      <c r="AS23" s="94">
        <f t="shared" si="49"/>
        <v>725.59</v>
      </c>
      <c r="AT23" s="94">
        <f t="shared" si="103"/>
        <v>256570.18</v>
      </c>
      <c r="AU23" s="94">
        <f t="shared" si="104"/>
        <v>4257828.93</v>
      </c>
      <c r="AV23" s="94">
        <f t="shared" si="50"/>
        <v>922.68</v>
      </c>
      <c r="AW23" s="94">
        <f t="shared" si="105"/>
        <v>256956.19</v>
      </c>
      <c r="AX23" s="94">
        <f t="shared" si="106"/>
        <v>4257829.25</v>
      </c>
      <c r="AY23" s="94">
        <f t="shared" si="51"/>
        <v>1240.27</v>
      </c>
      <c r="AZ23" s="94">
        <f t="shared" si="107"/>
        <v>257253.23</v>
      </c>
      <c r="BA23" s="94">
        <f t="shared" si="108"/>
        <v>4257829.12</v>
      </c>
      <c r="BB23" s="94">
        <f t="shared" si="52"/>
        <v>1506.73</v>
      </c>
      <c r="BC23" s="94">
        <f t="shared" si="109"/>
        <v>257592.17</v>
      </c>
      <c r="BD23" s="94">
        <f t="shared" si="110"/>
        <v>4257829.28</v>
      </c>
      <c r="BE23" s="94">
        <f t="shared" si="53"/>
        <v>1822.26</v>
      </c>
      <c r="BF23" s="94">
        <f t="shared" si="111"/>
        <v>254668.53</v>
      </c>
      <c r="BG23" s="94">
        <f t="shared" si="112"/>
        <v>4257462.46</v>
      </c>
      <c r="BH23" s="94">
        <f t="shared" si="54"/>
        <v>1546.86</v>
      </c>
      <c r="BI23" s="94">
        <f t="shared" si="113"/>
        <v>255127.7</v>
      </c>
      <c r="BJ23" s="94">
        <f t="shared" si="114"/>
        <v>4257462.49</v>
      </c>
      <c r="BK23" s="94">
        <f t="shared" si="55"/>
        <v>1223.74</v>
      </c>
      <c r="BL23" s="94">
        <f t="shared" si="115"/>
        <v>255488.14</v>
      </c>
      <c r="BM23" s="94">
        <f t="shared" si="116"/>
        <v>4257462.93</v>
      </c>
      <c r="BN23" s="94">
        <f t="shared" si="56"/>
        <v>1043.75</v>
      </c>
      <c r="BO23" s="94">
        <f t="shared" si="117"/>
        <v>255900.5</v>
      </c>
      <c r="BP23" s="94">
        <f t="shared" si="118"/>
        <v>4257462.8099999996</v>
      </c>
      <c r="BQ23" s="94">
        <f t="shared" si="57"/>
        <v>970.76</v>
      </c>
      <c r="BR23" s="94">
        <f t="shared" si="119"/>
        <v>256235.57</v>
      </c>
      <c r="BS23" s="94">
        <f t="shared" si="120"/>
        <v>4257462.63</v>
      </c>
      <c r="BT23" s="94">
        <f t="shared" si="58"/>
        <v>1036.0999999999999</v>
      </c>
      <c r="BU23" s="94">
        <f t="shared" si="121"/>
        <v>256570.7</v>
      </c>
      <c r="BV23" s="94">
        <f t="shared" si="122"/>
        <v>4257462.51</v>
      </c>
      <c r="BW23" s="94">
        <f t="shared" si="59"/>
        <v>1195.47</v>
      </c>
      <c r="BX23" s="94">
        <f t="shared" si="123"/>
        <v>256896.41</v>
      </c>
      <c r="BY23" s="94">
        <f t="shared" si="124"/>
        <v>4257462.62</v>
      </c>
      <c r="BZ23" s="94">
        <f t="shared" si="60"/>
        <v>1410.52</v>
      </c>
      <c r="CA23" s="94">
        <f t="shared" si="125"/>
        <v>257225.35</v>
      </c>
      <c r="CB23" s="94">
        <f t="shared" si="126"/>
        <v>4257462.6500000004</v>
      </c>
      <c r="CC23" s="94">
        <f t="shared" si="61"/>
        <v>1664.66</v>
      </c>
      <c r="CD23" s="94">
        <f t="shared" si="127"/>
        <v>257594.36</v>
      </c>
      <c r="CE23" s="94">
        <f t="shared" si="128"/>
        <v>4257462.59</v>
      </c>
      <c r="CF23" s="94">
        <f t="shared" si="62"/>
        <v>1976.23</v>
      </c>
      <c r="CG23" s="94">
        <f t="shared" si="129"/>
        <v>255275.85</v>
      </c>
      <c r="CH23" s="94">
        <f t="shared" si="130"/>
        <v>4257096.13</v>
      </c>
      <c r="CI23" s="94">
        <f t="shared" si="63"/>
        <v>1464.29</v>
      </c>
      <c r="CJ23" s="94">
        <f t="shared" si="131"/>
        <v>255700.77</v>
      </c>
      <c r="CK23" s="94">
        <f t="shared" si="132"/>
        <v>4257096.22</v>
      </c>
      <c r="CL23" s="94">
        <f t="shared" si="64"/>
        <v>1347.99</v>
      </c>
      <c r="CM23" s="94">
        <f t="shared" si="133"/>
        <v>256203.13</v>
      </c>
      <c r="CN23" s="94">
        <f t="shared" si="134"/>
        <v>4257096.38</v>
      </c>
      <c r="CO23" s="94">
        <f t="shared" si="65"/>
        <v>1376.99</v>
      </c>
      <c r="CP23" s="94">
        <f t="shared" si="135"/>
        <v>257175.15</v>
      </c>
      <c r="CQ23" s="94">
        <f t="shared" si="136"/>
        <v>4257096.53</v>
      </c>
      <c r="CR23" s="94">
        <f t="shared" si="66"/>
        <v>1866.15</v>
      </c>
      <c r="CS23" s="94">
        <f t="shared" si="137"/>
        <v>257433.06</v>
      </c>
      <c r="CT23" s="94">
        <f t="shared" si="138"/>
        <v>4257096.66</v>
      </c>
      <c r="CU23" s="94">
        <f t="shared" si="67"/>
        <v>2054.37</v>
      </c>
      <c r="CV23" s="94">
        <f t="shared" si="139"/>
        <v>258530</v>
      </c>
      <c r="CW23" s="94">
        <f t="shared" si="140"/>
        <v>4257037</v>
      </c>
      <c r="CX23" s="94">
        <f t="shared" si="68"/>
        <v>3001.59</v>
      </c>
      <c r="CY23" s="94">
        <f t="shared" si="141"/>
        <v>256051.61</v>
      </c>
      <c r="CZ23" s="94">
        <f t="shared" si="142"/>
        <v>4256729.74</v>
      </c>
      <c r="DA23" s="94">
        <f t="shared" si="69"/>
        <v>1712.79</v>
      </c>
      <c r="DB23" s="94">
        <f t="shared" si="143"/>
        <v>257407.81</v>
      </c>
      <c r="DC23" s="94">
        <f t="shared" si="144"/>
        <v>4256729.9400000004</v>
      </c>
      <c r="DD23" s="94">
        <f t="shared" si="70"/>
        <v>2292.8200000000002</v>
      </c>
      <c r="DE23" s="94">
        <f t="shared" si="81"/>
        <v>257768.43</v>
      </c>
      <c r="DF23" s="94">
        <f t="shared" si="145"/>
        <v>4257096.5599999996</v>
      </c>
      <c r="DG23" s="94">
        <f t="shared" si="72"/>
        <v>2319.4</v>
      </c>
      <c r="DH23" s="94">
        <f t="shared" si="146"/>
        <v>252816.43</v>
      </c>
      <c r="DI23" s="94">
        <f t="shared" si="147"/>
        <v>4259063</v>
      </c>
      <c r="DJ23" s="94">
        <f t="shared" si="73"/>
        <v>3120.68</v>
      </c>
      <c r="DK23" s="94">
        <f t="shared" si="148"/>
        <v>254406.11</v>
      </c>
      <c r="DL23" s="94">
        <f t="shared" si="149"/>
        <v>4257462.75</v>
      </c>
      <c r="DM23" s="94">
        <f t="shared" si="74"/>
        <v>1758.74</v>
      </c>
      <c r="DN23" s="94">
        <f t="shared" si="78"/>
        <v>255183.93</v>
      </c>
      <c r="DO23" s="94">
        <f t="shared" si="79"/>
        <v>4256730.4000000004</v>
      </c>
      <c r="DP23" s="94">
        <f t="shared" si="80"/>
        <v>1836.88</v>
      </c>
      <c r="DQ23" s="94">
        <f t="shared" si="150"/>
        <v>255199.02</v>
      </c>
      <c r="DR23" s="94">
        <f t="shared" si="151"/>
        <v>4257829.17</v>
      </c>
      <c r="DS23" s="94">
        <f t="shared" si="75"/>
        <v>904.95</v>
      </c>
      <c r="DT23" s="94">
        <f t="shared" si="152"/>
        <v>257923</v>
      </c>
      <c r="DU23" s="94">
        <f t="shared" si="153"/>
        <v>4257154</v>
      </c>
      <c r="DV23" s="94">
        <f t="shared" si="76"/>
        <v>2416.4499999999998</v>
      </c>
    </row>
    <row r="24" spans="1:126" x14ac:dyDescent="0.25">
      <c r="A24" s="2" t="s">
        <v>93</v>
      </c>
      <c r="B24" s="1">
        <v>255458.38</v>
      </c>
      <c r="C24" s="1">
        <v>4258574.21</v>
      </c>
      <c r="D24" s="95" t="s">
        <v>109</v>
      </c>
      <c r="E24" s="9" t="str" cm="1">
        <f t="array" ref="E24">INDEX($M$2:$DV$2,0,MATCH(F24,$M24:$DV24,0))</f>
        <v>A4</v>
      </c>
      <c r="F24" s="100">
        <f t="shared" si="36"/>
        <v>440.03</v>
      </c>
      <c r="G24" s="9" t="str" cm="1">
        <f t="array" ref="G24">INDEX($M$2:$DV$2,0,MATCH(H24,$M24:$DV24,0))</f>
        <v>A5</v>
      </c>
      <c r="H24" s="100">
        <f t="shared" si="37"/>
        <v>611.25</v>
      </c>
      <c r="M24" s="94">
        <f t="shared" si="77"/>
        <v>252528.6</v>
      </c>
      <c r="N24" s="94">
        <f t="shared" si="82"/>
        <v>4259051.5199999996</v>
      </c>
      <c r="O24" s="94">
        <f t="shared" si="39"/>
        <v>2968.41</v>
      </c>
      <c r="P24" s="94">
        <f t="shared" si="83"/>
        <v>253217.96</v>
      </c>
      <c r="Q24" s="94">
        <f t="shared" si="84"/>
        <v>4258934.25</v>
      </c>
      <c r="R24" s="94">
        <f t="shared" si="40"/>
        <v>2269.17</v>
      </c>
      <c r="S24" s="94">
        <f t="shared" si="85"/>
        <v>254597.27</v>
      </c>
      <c r="T24" s="94">
        <f t="shared" si="86"/>
        <v>4258312.75</v>
      </c>
      <c r="U24" s="94">
        <f t="shared" si="41"/>
        <v>899.93</v>
      </c>
      <c r="V24" s="94">
        <f t="shared" si="87"/>
        <v>255507.64</v>
      </c>
      <c r="W24" s="94">
        <f t="shared" si="88"/>
        <v>4258136.95</v>
      </c>
      <c r="X24" s="94">
        <f t="shared" si="42"/>
        <v>440.03</v>
      </c>
      <c r="Y24" s="94">
        <f t="shared" si="89"/>
        <v>255885.43</v>
      </c>
      <c r="Z24" s="94">
        <f t="shared" si="90"/>
        <v>4258136.88</v>
      </c>
      <c r="AA24" s="94">
        <f t="shared" si="43"/>
        <v>611.25</v>
      </c>
      <c r="AB24" s="94">
        <f t="shared" si="91"/>
        <v>256323</v>
      </c>
      <c r="AC24" s="94">
        <f t="shared" si="92"/>
        <v>4258195</v>
      </c>
      <c r="AD24" s="94">
        <f t="shared" si="44"/>
        <v>944.12</v>
      </c>
      <c r="AE24" s="94">
        <f t="shared" si="93"/>
        <v>254548.51</v>
      </c>
      <c r="AF24" s="94">
        <f t="shared" si="94"/>
        <v>4257829.0999999996</v>
      </c>
      <c r="AG24" s="94">
        <f t="shared" si="45"/>
        <v>1176.03</v>
      </c>
      <c r="AH24" s="94">
        <f t="shared" si="95"/>
        <v>254850.77</v>
      </c>
      <c r="AI24" s="94">
        <f t="shared" si="96"/>
        <v>4257828.84</v>
      </c>
      <c r="AJ24" s="94">
        <f t="shared" si="46"/>
        <v>961.65</v>
      </c>
      <c r="AK24" s="94">
        <f t="shared" si="97"/>
        <v>255533.88</v>
      </c>
      <c r="AL24" s="94">
        <f t="shared" si="98"/>
        <v>4257829.1500000004</v>
      </c>
      <c r="AM24" s="94">
        <f t="shared" si="47"/>
        <v>748.88</v>
      </c>
      <c r="AN24" s="94">
        <f t="shared" si="99"/>
        <v>255894.42</v>
      </c>
      <c r="AO24" s="94">
        <f t="shared" si="100"/>
        <v>4257829.12</v>
      </c>
      <c r="AP24" s="94">
        <f t="shared" si="48"/>
        <v>863.3</v>
      </c>
      <c r="AQ24" s="94">
        <f t="shared" si="101"/>
        <v>256274.81</v>
      </c>
      <c r="AR24" s="94">
        <f t="shared" si="102"/>
        <v>4257829.08</v>
      </c>
      <c r="AS24" s="94">
        <f t="shared" si="49"/>
        <v>1105.3399999999999</v>
      </c>
      <c r="AT24" s="94">
        <f t="shared" si="103"/>
        <v>256570.18</v>
      </c>
      <c r="AU24" s="94">
        <f t="shared" si="104"/>
        <v>4257828.93</v>
      </c>
      <c r="AV24" s="94">
        <f t="shared" si="50"/>
        <v>1338.48</v>
      </c>
      <c r="AW24" s="94">
        <f t="shared" si="105"/>
        <v>256956.19</v>
      </c>
      <c r="AX24" s="94">
        <f t="shared" si="106"/>
        <v>4257829.25</v>
      </c>
      <c r="AY24" s="94">
        <f t="shared" si="51"/>
        <v>1672.84</v>
      </c>
      <c r="AZ24" s="94">
        <f t="shared" si="107"/>
        <v>257253.23</v>
      </c>
      <c r="BA24" s="94">
        <f t="shared" si="108"/>
        <v>4257829.12</v>
      </c>
      <c r="BB24" s="94">
        <f t="shared" si="52"/>
        <v>1943.36</v>
      </c>
      <c r="BC24" s="94">
        <f t="shared" si="109"/>
        <v>257592.17</v>
      </c>
      <c r="BD24" s="94">
        <f t="shared" si="110"/>
        <v>4257829.28</v>
      </c>
      <c r="BE24" s="94">
        <f t="shared" si="53"/>
        <v>2260.08</v>
      </c>
      <c r="BF24" s="94">
        <f t="shared" si="111"/>
        <v>254668.53</v>
      </c>
      <c r="BG24" s="94">
        <f t="shared" si="112"/>
        <v>4257462.46</v>
      </c>
      <c r="BH24" s="94">
        <f t="shared" si="54"/>
        <v>1363.76</v>
      </c>
      <c r="BI24" s="94">
        <f t="shared" si="113"/>
        <v>255127.7</v>
      </c>
      <c r="BJ24" s="94">
        <f t="shared" si="114"/>
        <v>4257462.49</v>
      </c>
      <c r="BK24" s="94">
        <f t="shared" si="55"/>
        <v>1159.8599999999999</v>
      </c>
      <c r="BL24" s="94">
        <f t="shared" si="115"/>
        <v>255488.14</v>
      </c>
      <c r="BM24" s="94">
        <f t="shared" si="116"/>
        <v>4257462.93</v>
      </c>
      <c r="BN24" s="94">
        <f t="shared" si="56"/>
        <v>1111.68</v>
      </c>
      <c r="BO24" s="94">
        <f t="shared" si="117"/>
        <v>255900.5</v>
      </c>
      <c r="BP24" s="94">
        <f t="shared" si="118"/>
        <v>4257462.8099999996</v>
      </c>
      <c r="BQ24" s="94">
        <f t="shared" si="57"/>
        <v>1196.1099999999999</v>
      </c>
      <c r="BR24" s="94">
        <f t="shared" si="119"/>
        <v>256235.57</v>
      </c>
      <c r="BS24" s="94">
        <f t="shared" si="120"/>
        <v>4257462.63</v>
      </c>
      <c r="BT24" s="94">
        <f t="shared" si="58"/>
        <v>1356.33</v>
      </c>
      <c r="BU24" s="94">
        <f t="shared" si="121"/>
        <v>256570.7</v>
      </c>
      <c r="BV24" s="94">
        <f t="shared" si="122"/>
        <v>4257462.51</v>
      </c>
      <c r="BW24" s="94">
        <f t="shared" si="59"/>
        <v>1572.62</v>
      </c>
      <c r="BX24" s="94">
        <f t="shared" si="123"/>
        <v>256896.41</v>
      </c>
      <c r="BY24" s="94">
        <f t="shared" si="124"/>
        <v>4257462.62</v>
      </c>
      <c r="BZ24" s="94">
        <f t="shared" si="60"/>
        <v>1817.57</v>
      </c>
      <c r="CA24" s="94">
        <f t="shared" si="125"/>
        <v>257225.35</v>
      </c>
      <c r="CB24" s="94">
        <f t="shared" si="126"/>
        <v>4257462.6500000004</v>
      </c>
      <c r="CC24" s="94">
        <f t="shared" si="61"/>
        <v>2087.52</v>
      </c>
      <c r="CD24" s="94">
        <f t="shared" si="127"/>
        <v>257594.36</v>
      </c>
      <c r="CE24" s="94">
        <f t="shared" si="128"/>
        <v>4257462.59</v>
      </c>
      <c r="CF24" s="94">
        <f t="shared" si="62"/>
        <v>2407.9299999999998</v>
      </c>
      <c r="CG24" s="94">
        <f t="shared" si="129"/>
        <v>255275.85</v>
      </c>
      <c r="CH24" s="94">
        <f t="shared" si="130"/>
        <v>4257096.13</v>
      </c>
      <c r="CI24" s="94">
        <f t="shared" si="63"/>
        <v>1489.31</v>
      </c>
      <c r="CJ24" s="94">
        <f t="shared" si="131"/>
        <v>255700.77</v>
      </c>
      <c r="CK24" s="94">
        <f t="shared" si="132"/>
        <v>4257096.22</v>
      </c>
      <c r="CL24" s="94">
        <f t="shared" si="64"/>
        <v>1497.73</v>
      </c>
      <c r="CM24" s="94">
        <f t="shared" si="133"/>
        <v>256203.13</v>
      </c>
      <c r="CN24" s="94">
        <f t="shared" si="134"/>
        <v>4257096.38</v>
      </c>
      <c r="CO24" s="94">
        <f t="shared" si="65"/>
        <v>1654.88</v>
      </c>
      <c r="CP24" s="94">
        <f t="shared" si="135"/>
        <v>257175.15</v>
      </c>
      <c r="CQ24" s="94">
        <f t="shared" si="136"/>
        <v>4257096.53</v>
      </c>
      <c r="CR24" s="94">
        <f t="shared" si="66"/>
        <v>2265.14</v>
      </c>
      <c r="CS24" s="94">
        <f t="shared" si="137"/>
        <v>257433.06</v>
      </c>
      <c r="CT24" s="94">
        <f t="shared" si="138"/>
        <v>4257096.66</v>
      </c>
      <c r="CU24" s="94">
        <f t="shared" si="67"/>
        <v>2466.2800000000002</v>
      </c>
      <c r="CV24" s="94">
        <f t="shared" si="139"/>
        <v>258530</v>
      </c>
      <c r="CW24" s="94">
        <f t="shared" si="140"/>
        <v>4257037</v>
      </c>
      <c r="CX24" s="94">
        <f t="shared" si="68"/>
        <v>3434.8</v>
      </c>
      <c r="CY24" s="94">
        <f t="shared" si="141"/>
        <v>256051.61</v>
      </c>
      <c r="CZ24" s="94">
        <f t="shared" si="142"/>
        <v>4256729.74</v>
      </c>
      <c r="DA24" s="94">
        <f t="shared" si="69"/>
        <v>1937.52</v>
      </c>
      <c r="DB24" s="94">
        <f t="shared" si="143"/>
        <v>257407.81</v>
      </c>
      <c r="DC24" s="94">
        <f t="shared" si="144"/>
        <v>4256729.9400000004</v>
      </c>
      <c r="DD24" s="94">
        <f t="shared" si="70"/>
        <v>2683.58</v>
      </c>
      <c r="DE24" s="94">
        <f t="shared" si="81"/>
        <v>257768.43</v>
      </c>
      <c r="DF24" s="94">
        <f t="shared" si="145"/>
        <v>4257096.5599999996</v>
      </c>
      <c r="DG24" s="94">
        <f t="shared" si="72"/>
        <v>2742.22</v>
      </c>
      <c r="DH24" s="94">
        <f t="shared" si="146"/>
        <v>252816.43</v>
      </c>
      <c r="DI24" s="94">
        <f t="shared" si="147"/>
        <v>4259063</v>
      </c>
      <c r="DJ24" s="94">
        <f t="shared" si="73"/>
        <v>2686.79</v>
      </c>
      <c r="DK24" s="94">
        <f t="shared" si="148"/>
        <v>254406.11</v>
      </c>
      <c r="DL24" s="94">
        <f t="shared" si="149"/>
        <v>4257462.75</v>
      </c>
      <c r="DM24" s="94">
        <f t="shared" si="74"/>
        <v>1530.56</v>
      </c>
      <c r="DN24" s="94">
        <f t="shared" si="78"/>
        <v>255183.93</v>
      </c>
      <c r="DO24" s="94">
        <f t="shared" si="79"/>
        <v>4256730.4000000004</v>
      </c>
      <c r="DP24" s="94">
        <f t="shared" si="80"/>
        <v>1864.12</v>
      </c>
      <c r="DQ24" s="94">
        <f t="shared" si="150"/>
        <v>255199.02</v>
      </c>
      <c r="DR24" s="94">
        <f t="shared" si="151"/>
        <v>4257829.17</v>
      </c>
      <c r="DS24" s="94">
        <f t="shared" si="75"/>
        <v>788.89</v>
      </c>
      <c r="DT24" s="94">
        <f t="shared" si="152"/>
        <v>257923</v>
      </c>
      <c r="DU24" s="94">
        <f t="shared" si="153"/>
        <v>4257154</v>
      </c>
      <c r="DV24" s="94">
        <f t="shared" si="76"/>
        <v>2844.53</v>
      </c>
    </row>
    <row r="25" spans="1:126" x14ac:dyDescent="0.25">
      <c r="A25" s="2" t="s">
        <v>94</v>
      </c>
      <c r="B25" s="1">
        <v>255035.62</v>
      </c>
      <c r="C25" s="1">
        <v>4258581.6100000003</v>
      </c>
      <c r="D25" s="95" t="s">
        <v>109</v>
      </c>
      <c r="E25" s="9" t="str" cm="1">
        <f t="array" ref="E25">INDEX($M$2:$DV$2,0,MATCH(F25,$M25:$DV25,0))</f>
        <v>A3</v>
      </c>
      <c r="F25" s="100">
        <f t="shared" si="36"/>
        <v>514.23</v>
      </c>
      <c r="G25" s="9" t="str" cm="1">
        <f t="array" ref="G25">INDEX($M$2:$DV$2,0,MATCH(H25,$M25:$DV25,0))</f>
        <v>A4</v>
      </c>
      <c r="H25" s="100">
        <f t="shared" si="37"/>
        <v>648.48</v>
      </c>
      <c r="M25" s="94">
        <f t="shared" si="77"/>
        <v>252528.6</v>
      </c>
      <c r="N25" s="94">
        <f t="shared" si="82"/>
        <v>4259051.5199999996</v>
      </c>
      <c r="O25" s="94">
        <f t="shared" si="39"/>
        <v>2550.6799999999998</v>
      </c>
      <c r="P25" s="94">
        <f t="shared" si="83"/>
        <v>253217.96</v>
      </c>
      <c r="Q25" s="94">
        <f t="shared" si="84"/>
        <v>4258934.25</v>
      </c>
      <c r="R25" s="94">
        <f t="shared" si="40"/>
        <v>1851.55</v>
      </c>
      <c r="S25" s="94">
        <f t="shared" si="85"/>
        <v>254597.27</v>
      </c>
      <c r="T25" s="94">
        <f t="shared" si="86"/>
        <v>4258312.75</v>
      </c>
      <c r="U25" s="94">
        <f t="shared" si="41"/>
        <v>514.23</v>
      </c>
      <c r="V25" s="94">
        <f t="shared" si="87"/>
        <v>255507.64</v>
      </c>
      <c r="W25" s="94">
        <f t="shared" si="88"/>
        <v>4258136.95</v>
      </c>
      <c r="X25" s="94">
        <f t="shared" si="42"/>
        <v>648.48</v>
      </c>
      <c r="Y25" s="94">
        <f t="shared" si="89"/>
        <v>255885.43</v>
      </c>
      <c r="Z25" s="94">
        <f t="shared" si="90"/>
        <v>4258136.88</v>
      </c>
      <c r="AA25" s="94">
        <f t="shared" si="43"/>
        <v>959.15</v>
      </c>
      <c r="AB25" s="94">
        <f t="shared" si="91"/>
        <v>256323</v>
      </c>
      <c r="AC25" s="94">
        <f t="shared" si="92"/>
        <v>4258195</v>
      </c>
      <c r="AD25" s="94">
        <f t="shared" si="44"/>
        <v>1344.18</v>
      </c>
      <c r="AE25" s="94">
        <f t="shared" si="93"/>
        <v>254548.51</v>
      </c>
      <c r="AF25" s="94">
        <f t="shared" si="94"/>
        <v>4257829.0999999996</v>
      </c>
      <c r="AG25" s="94">
        <f t="shared" si="45"/>
        <v>896.41</v>
      </c>
      <c r="AH25" s="94">
        <f t="shared" si="95"/>
        <v>254850.77</v>
      </c>
      <c r="AI25" s="94">
        <f t="shared" si="96"/>
        <v>4257828.84</v>
      </c>
      <c r="AJ25" s="94">
        <f t="shared" si="46"/>
        <v>775.13</v>
      </c>
      <c r="AK25" s="94">
        <f t="shared" si="97"/>
        <v>255533.88</v>
      </c>
      <c r="AL25" s="94">
        <f t="shared" si="98"/>
        <v>4257829.1500000004</v>
      </c>
      <c r="AM25" s="94">
        <f t="shared" si="47"/>
        <v>902.47</v>
      </c>
      <c r="AN25" s="94">
        <f t="shared" si="99"/>
        <v>255894.42</v>
      </c>
      <c r="AO25" s="94">
        <f t="shared" si="100"/>
        <v>4257829.12</v>
      </c>
      <c r="AP25" s="94">
        <f t="shared" si="48"/>
        <v>1141.83</v>
      </c>
      <c r="AQ25" s="94">
        <f t="shared" si="101"/>
        <v>256274.81</v>
      </c>
      <c r="AR25" s="94">
        <f t="shared" si="102"/>
        <v>4257829.08</v>
      </c>
      <c r="AS25" s="94">
        <f t="shared" si="49"/>
        <v>1449.79</v>
      </c>
      <c r="AT25" s="94">
        <f t="shared" si="103"/>
        <v>256570.18</v>
      </c>
      <c r="AU25" s="94">
        <f t="shared" si="104"/>
        <v>4257828.93</v>
      </c>
      <c r="AV25" s="94">
        <f t="shared" si="50"/>
        <v>1709.21</v>
      </c>
      <c r="AW25" s="94">
        <f t="shared" si="105"/>
        <v>256956.19</v>
      </c>
      <c r="AX25" s="94">
        <f t="shared" si="106"/>
        <v>4257829.25</v>
      </c>
      <c r="AY25" s="94">
        <f t="shared" si="51"/>
        <v>2062.6799999999998</v>
      </c>
      <c r="AZ25" s="94">
        <f t="shared" si="107"/>
        <v>257253.23</v>
      </c>
      <c r="BA25" s="94">
        <f t="shared" si="108"/>
        <v>4257829.12</v>
      </c>
      <c r="BB25" s="94">
        <f t="shared" si="52"/>
        <v>2341.8000000000002</v>
      </c>
      <c r="BC25" s="94">
        <f t="shared" si="109"/>
        <v>257592.17</v>
      </c>
      <c r="BD25" s="94">
        <f t="shared" si="110"/>
        <v>4257829.28</v>
      </c>
      <c r="BE25" s="94">
        <f t="shared" si="53"/>
        <v>2664.95</v>
      </c>
      <c r="BF25" s="94">
        <f t="shared" si="111"/>
        <v>254668.53</v>
      </c>
      <c r="BG25" s="94">
        <f t="shared" si="112"/>
        <v>4257462.46</v>
      </c>
      <c r="BH25" s="94">
        <f t="shared" si="54"/>
        <v>1177.82</v>
      </c>
      <c r="BI25" s="94">
        <f t="shared" si="113"/>
        <v>255127.7</v>
      </c>
      <c r="BJ25" s="94">
        <f t="shared" si="114"/>
        <v>4257462.49</v>
      </c>
      <c r="BK25" s="94">
        <f t="shared" si="55"/>
        <v>1122.9000000000001</v>
      </c>
      <c r="BL25" s="94">
        <f t="shared" si="115"/>
        <v>255488.14</v>
      </c>
      <c r="BM25" s="94">
        <f t="shared" si="116"/>
        <v>4257462.93</v>
      </c>
      <c r="BN25" s="94">
        <f t="shared" si="56"/>
        <v>1206.74</v>
      </c>
      <c r="BO25" s="94">
        <f t="shared" si="117"/>
        <v>255900.5</v>
      </c>
      <c r="BP25" s="94">
        <f t="shared" si="118"/>
        <v>4257462.8099999996</v>
      </c>
      <c r="BQ25" s="94">
        <f t="shared" si="57"/>
        <v>1414.12</v>
      </c>
      <c r="BR25" s="94">
        <f t="shared" si="119"/>
        <v>256235.57</v>
      </c>
      <c r="BS25" s="94">
        <f t="shared" si="120"/>
        <v>4257462.63</v>
      </c>
      <c r="BT25" s="94">
        <f t="shared" si="58"/>
        <v>1640.73</v>
      </c>
      <c r="BU25" s="94">
        <f t="shared" si="121"/>
        <v>256570.7</v>
      </c>
      <c r="BV25" s="94">
        <f t="shared" si="122"/>
        <v>4257462.51</v>
      </c>
      <c r="BW25" s="94">
        <f t="shared" si="59"/>
        <v>1899.7</v>
      </c>
      <c r="BX25" s="94">
        <f t="shared" si="123"/>
        <v>256896.41</v>
      </c>
      <c r="BY25" s="94">
        <f t="shared" si="124"/>
        <v>4257462.62</v>
      </c>
      <c r="BZ25" s="94">
        <f t="shared" si="60"/>
        <v>2171.33</v>
      </c>
      <c r="CA25" s="94">
        <f t="shared" si="125"/>
        <v>257225.35</v>
      </c>
      <c r="CB25" s="94">
        <f t="shared" si="126"/>
        <v>4257462.6500000004</v>
      </c>
      <c r="CC25" s="94">
        <f t="shared" si="61"/>
        <v>2459.06</v>
      </c>
      <c r="CD25" s="94">
        <f t="shared" si="127"/>
        <v>257594.36</v>
      </c>
      <c r="CE25" s="94">
        <f t="shared" si="128"/>
        <v>4257462.59</v>
      </c>
      <c r="CF25" s="94">
        <f t="shared" si="62"/>
        <v>2792.73</v>
      </c>
      <c r="CG25" s="94">
        <f t="shared" si="129"/>
        <v>255275.85</v>
      </c>
      <c r="CH25" s="94">
        <f t="shared" si="130"/>
        <v>4257096.13</v>
      </c>
      <c r="CI25" s="94">
        <f t="shared" si="63"/>
        <v>1504.78</v>
      </c>
      <c r="CJ25" s="94">
        <f t="shared" si="131"/>
        <v>255700.77</v>
      </c>
      <c r="CK25" s="94">
        <f t="shared" si="132"/>
        <v>4257096.22</v>
      </c>
      <c r="CL25" s="94">
        <f t="shared" si="64"/>
        <v>1627.52</v>
      </c>
      <c r="CM25" s="94">
        <f t="shared" si="133"/>
        <v>256203.13</v>
      </c>
      <c r="CN25" s="94">
        <f t="shared" si="134"/>
        <v>4257096.38</v>
      </c>
      <c r="CO25" s="94">
        <f t="shared" si="65"/>
        <v>1889.18</v>
      </c>
      <c r="CP25" s="94">
        <f t="shared" si="135"/>
        <v>257175.15</v>
      </c>
      <c r="CQ25" s="94">
        <f t="shared" si="136"/>
        <v>4257096.53</v>
      </c>
      <c r="CR25" s="94">
        <f t="shared" si="66"/>
        <v>2604.4299999999998</v>
      </c>
      <c r="CS25" s="94">
        <f t="shared" si="137"/>
        <v>257433.06</v>
      </c>
      <c r="CT25" s="94">
        <f t="shared" si="138"/>
        <v>4257096.66</v>
      </c>
      <c r="CU25" s="94">
        <f t="shared" si="67"/>
        <v>2820.07</v>
      </c>
      <c r="CV25" s="94">
        <f t="shared" si="139"/>
        <v>258530</v>
      </c>
      <c r="CW25" s="94">
        <f t="shared" si="140"/>
        <v>4257037</v>
      </c>
      <c r="CX25" s="94">
        <f t="shared" si="68"/>
        <v>3820.54</v>
      </c>
      <c r="CY25" s="94">
        <f t="shared" si="141"/>
        <v>256051.61</v>
      </c>
      <c r="CZ25" s="94">
        <f t="shared" si="142"/>
        <v>4256729.74</v>
      </c>
      <c r="DA25" s="94">
        <f t="shared" si="69"/>
        <v>2112.2600000000002</v>
      </c>
      <c r="DB25" s="94">
        <f t="shared" si="143"/>
        <v>257407.81</v>
      </c>
      <c r="DC25" s="94">
        <f t="shared" si="144"/>
        <v>4256729.9400000004</v>
      </c>
      <c r="DD25" s="94">
        <f t="shared" si="70"/>
        <v>3009.31</v>
      </c>
      <c r="DE25" s="94">
        <f t="shared" si="81"/>
        <v>257768.43</v>
      </c>
      <c r="DF25" s="94">
        <f t="shared" si="145"/>
        <v>4257096.5599999996</v>
      </c>
      <c r="DG25" s="94">
        <f t="shared" si="72"/>
        <v>3110.25</v>
      </c>
      <c r="DH25" s="94">
        <f t="shared" si="146"/>
        <v>252816.43</v>
      </c>
      <c r="DI25" s="94">
        <f t="shared" si="147"/>
        <v>4259063</v>
      </c>
      <c r="DJ25" s="94">
        <f t="shared" si="73"/>
        <v>2270.8000000000002</v>
      </c>
      <c r="DK25" s="94">
        <f t="shared" si="148"/>
        <v>254406.11</v>
      </c>
      <c r="DL25" s="94">
        <f t="shared" si="149"/>
        <v>4257462.75</v>
      </c>
      <c r="DM25" s="94">
        <f t="shared" si="74"/>
        <v>1283.8</v>
      </c>
      <c r="DN25" s="94">
        <f t="shared" si="78"/>
        <v>255183.93</v>
      </c>
      <c r="DO25" s="94">
        <f t="shared" si="79"/>
        <v>4256730.4000000004</v>
      </c>
      <c r="DP25" s="94">
        <f t="shared" si="80"/>
        <v>1857.14</v>
      </c>
      <c r="DQ25" s="94">
        <f t="shared" si="150"/>
        <v>255199.02</v>
      </c>
      <c r="DR25" s="94">
        <f t="shared" si="151"/>
        <v>4257829.17</v>
      </c>
      <c r="DS25" s="94">
        <f t="shared" si="75"/>
        <v>769.98</v>
      </c>
      <c r="DT25" s="94">
        <f t="shared" si="152"/>
        <v>257923</v>
      </c>
      <c r="DU25" s="94">
        <f t="shared" si="153"/>
        <v>4257154</v>
      </c>
      <c r="DV25" s="94">
        <f t="shared" si="76"/>
        <v>3221.03</v>
      </c>
    </row>
    <row r="26" spans="1:126" x14ac:dyDescent="0.25">
      <c r="A26" s="2" t="s">
        <v>95</v>
      </c>
      <c r="B26" s="1">
        <v>253971.23</v>
      </c>
      <c r="C26" s="1">
        <v>4258584.41</v>
      </c>
      <c r="D26" s="95" t="s">
        <v>109</v>
      </c>
      <c r="E26" s="9" t="str" cm="1">
        <f t="array" ref="E26">INDEX($M$2:$DV$2,0,MATCH(F26,$M26:$DV26,0))</f>
        <v>A3</v>
      </c>
      <c r="F26" s="100">
        <f t="shared" si="36"/>
        <v>682.44</v>
      </c>
      <c r="G26" s="9" t="str" cm="1">
        <f t="array" ref="G26">INDEX($M$2:$DV$2,0,MATCH(H26,$M26:$DV26,0))</f>
        <v>A2</v>
      </c>
      <c r="H26" s="100">
        <f t="shared" si="37"/>
        <v>830.54</v>
      </c>
      <c r="M26" s="94">
        <f t="shared" si="77"/>
        <v>252528.6</v>
      </c>
      <c r="N26" s="94">
        <f t="shared" si="82"/>
        <v>4259051.5199999996</v>
      </c>
      <c r="O26" s="94">
        <f t="shared" si="39"/>
        <v>1516.37</v>
      </c>
      <c r="P26" s="94">
        <f t="shared" si="83"/>
        <v>253217.96</v>
      </c>
      <c r="Q26" s="94">
        <f t="shared" si="84"/>
        <v>4258934.25</v>
      </c>
      <c r="R26" s="94">
        <f t="shared" si="40"/>
        <v>830.54</v>
      </c>
      <c r="S26" s="94">
        <f t="shared" si="85"/>
        <v>254597.27</v>
      </c>
      <c r="T26" s="94">
        <f t="shared" si="86"/>
        <v>4258312.75</v>
      </c>
      <c r="U26" s="94">
        <f t="shared" si="41"/>
        <v>682.44</v>
      </c>
      <c r="V26" s="94">
        <f t="shared" si="87"/>
        <v>255507.64</v>
      </c>
      <c r="W26" s="94">
        <f t="shared" si="88"/>
        <v>4258136.95</v>
      </c>
      <c r="X26" s="94">
        <f t="shared" si="42"/>
        <v>1600.24</v>
      </c>
      <c r="Y26" s="94">
        <f t="shared" si="89"/>
        <v>255885.43</v>
      </c>
      <c r="Z26" s="94">
        <f t="shared" si="90"/>
        <v>4258136.88</v>
      </c>
      <c r="AA26" s="94">
        <f t="shared" si="43"/>
        <v>1965.82</v>
      </c>
      <c r="AB26" s="94">
        <f t="shared" si="91"/>
        <v>256323</v>
      </c>
      <c r="AC26" s="94">
        <f t="shared" si="92"/>
        <v>4258195</v>
      </c>
      <c r="AD26" s="94">
        <f t="shared" si="44"/>
        <v>2383.79</v>
      </c>
      <c r="AE26" s="94">
        <f t="shared" si="93"/>
        <v>254548.51</v>
      </c>
      <c r="AF26" s="94">
        <f t="shared" si="94"/>
        <v>4257829.0999999996</v>
      </c>
      <c r="AG26" s="94">
        <f t="shared" si="45"/>
        <v>950.66</v>
      </c>
      <c r="AH26" s="94">
        <f t="shared" si="95"/>
        <v>254850.77</v>
      </c>
      <c r="AI26" s="94">
        <f t="shared" si="96"/>
        <v>4257828.84</v>
      </c>
      <c r="AJ26" s="94">
        <f t="shared" si="46"/>
        <v>1159.52</v>
      </c>
      <c r="AK26" s="94">
        <f t="shared" si="97"/>
        <v>255533.88</v>
      </c>
      <c r="AL26" s="94">
        <f t="shared" si="98"/>
        <v>4257829.1500000004</v>
      </c>
      <c r="AM26" s="94">
        <f t="shared" si="47"/>
        <v>1735.6</v>
      </c>
      <c r="AN26" s="94">
        <f t="shared" si="99"/>
        <v>255894.42</v>
      </c>
      <c r="AO26" s="94">
        <f t="shared" si="100"/>
        <v>4257829.12</v>
      </c>
      <c r="AP26" s="94">
        <f t="shared" si="48"/>
        <v>2066.19</v>
      </c>
      <c r="AQ26" s="94">
        <f t="shared" si="101"/>
        <v>256274.81</v>
      </c>
      <c r="AR26" s="94">
        <f t="shared" si="102"/>
        <v>4257829.08</v>
      </c>
      <c r="AS26" s="94">
        <f t="shared" si="49"/>
        <v>2424.25</v>
      </c>
      <c r="AT26" s="94">
        <f t="shared" si="103"/>
        <v>256570.18</v>
      </c>
      <c r="AU26" s="94">
        <f t="shared" si="104"/>
        <v>4257828.93</v>
      </c>
      <c r="AV26" s="94">
        <f t="shared" si="50"/>
        <v>2706.53</v>
      </c>
      <c r="AW26" s="94">
        <f t="shared" si="105"/>
        <v>256956.19</v>
      </c>
      <c r="AX26" s="94">
        <f t="shared" si="106"/>
        <v>4257829.25</v>
      </c>
      <c r="AY26" s="94">
        <f t="shared" si="51"/>
        <v>3079</v>
      </c>
      <c r="AZ26" s="94">
        <f t="shared" si="107"/>
        <v>257253.23</v>
      </c>
      <c r="BA26" s="94">
        <f t="shared" si="108"/>
        <v>4257829.12</v>
      </c>
      <c r="BB26" s="94">
        <f t="shared" si="52"/>
        <v>3367.79</v>
      </c>
      <c r="BC26" s="94">
        <f t="shared" si="109"/>
        <v>257592.17</v>
      </c>
      <c r="BD26" s="94">
        <f t="shared" si="110"/>
        <v>4257829.28</v>
      </c>
      <c r="BE26" s="94">
        <f t="shared" si="53"/>
        <v>3698.84</v>
      </c>
      <c r="BF26" s="94">
        <f t="shared" si="111"/>
        <v>254668.53</v>
      </c>
      <c r="BG26" s="94">
        <f t="shared" si="112"/>
        <v>4257462.46</v>
      </c>
      <c r="BH26" s="94">
        <f t="shared" si="54"/>
        <v>1320.98</v>
      </c>
      <c r="BI26" s="94">
        <f t="shared" si="113"/>
        <v>255127.7</v>
      </c>
      <c r="BJ26" s="94">
        <f t="shared" si="114"/>
        <v>4257462.49</v>
      </c>
      <c r="BK26" s="94">
        <f t="shared" si="55"/>
        <v>1611.25</v>
      </c>
      <c r="BL26" s="94">
        <f t="shared" si="115"/>
        <v>255488.14</v>
      </c>
      <c r="BM26" s="94">
        <f t="shared" si="116"/>
        <v>4257462.93</v>
      </c>
      <c r="BN26" s="94">
        <f t="shared" si="56"/>
        <v>1886.46</v>
      </c>
      <c r="BO26" s="94">
        <f t="shared" si="117"/>
        <v>255900.5</v>
      </c>
      <c r="BP26" s="94">
        <f t="shared" si="118"/>
        <v>4257462.8099999996</v>
      </c>
      <c r="BQ26" s="94">
        <f t="shared" si="57"/>
        <v>2231.61</v>
      </c>
      <c r="BR26" s="94">
        <f t="shared" si="119"/>
        <v>256235.57</v>
      </c>
      <c r="BS26" s="94">
        <f t="shared" si="120"/>
        <v>4257462.63</v>
      </c>
      <c r="BT26" s="94">
        <f t="shared" si="58"/>
        <v>2526.98</v>
      </c>
      <c r="BU26" s="94">
        <f t="shared" si="121"/>
        <v>256570.7</v>
      </c>
      <c r="BV26" s="94">
        <f t="shared" si="122"/>
        <v>4257462.51</v>
      </c>
      <c r="BW26" s="94">
        <f t="shared" si="59"/>
        <v>2831.24</v>
      </c>
      <c r="BX26" s="94">
        <f t="shared" si="123"/>
        <v>256896.41</v>
      </c>
      <c r="BY26" s="94">
        <f t="shared" si="124"/>
        <v>4257462.62</v>
      </c>
      <c r="BZ26" s="94">
        <f t="shared" si="60"/>
        <v>3132.9</v>
      </c>
      <c r="CA26" s="94">
        <f t="shared" si="125"/>
        <v>257225.35</v>
      </c>
      <c r="CB26" s="94">
        <f t="shared" si="126"/>
        <v>4257462.6500000004</v>
      </c>
      <c r="CC26" s="94">
        <f t="shared" si="61"/>
        <v>3442.04</v>
      </c>
      <c r="CD26" s="94">
        <f t="shared" si="127"/>
        <v>257594.36</v>
      </c>
      <c r="CE26" s="94">
        <f t="shared" si="128"/>
        <v>4257462.59</v>
      </c>
      <c r="CF26" s="94">
        <f t="shared" si="62"/>
        <v>3792.83</v>
      </c>
      <c r="CG26" s="94">
        <f t="shared" si="129"/>
        <v>255275.85</v>
      </c>
      <c r="CH26" s="94">
        <f t="shared" si="130"/>
        <v>4257096.13</v>
      </c>
      <c r="CI26" s="94">
        <f t="shared" si="63"/>
        <v>1979.14</v>
      </c>
      <c r="CJ26" s="94">
        <f t="shared" si="131"/>
        <v>255700.77</v>
      </c>
      <c r="CK26" s="94">
        <f t="shared" si="132"/>
        <v>4257096.22</v>
      </c>
      <c r="CL26" s="94">
        <f t="shared" si="64"/>
        <v>2281.67</v>
      </c>
      <c r="CM26" s="94">
        <f t="shared" si="133"/>
        <v>256203.13</v>
      </c>
      <c r="CN26" s="94">
        <f t="shared" si="134"/>
        <v>4257096.38</v>
      </c>
      <c r="CO26" s="94">
        <f t="shared" si="65"/>
        <v>2682.46</v>
      </c>
      <c r="CP26" s="94">
        <f t="shared" si="135"/>
        <v>257175.15</v>
      </c>
      <c r="CQ26" s="94">
        <f t="shared" si="136"/>
        <v>4257096.53</v>
      </c>
      <c r="CR26" s="94">
        <f t="shared" si="66"/>
        <v>3532.55</v>
      </c>
      <c r="CS26" s="94">
        <f t="shared" si="137"/>
        <v>257433.06</v>
      </c>
      <c r="CT26" s="94">
        <f t="shared" si="138"/>
        <v>4257096.66</v>
      </c>
      <c r="CU26" s="94">
        <f t="shared" si="67"/>
        <v>3767.98</v>
      </c>
      <c r="CV26" s="94">
        <f t="shared" si="139"/>
        <v>258530</v>
      </c>
      <c r="CW26" s="94">
        <f t="shared" si="140"/>
        <v>4257037</v>
      </c>
      <c r="CX26" s="94">
        <f t="shared" si="68"/>
        <v>4814.24</v>
      </c>
      <c r="CY26" s="94">
        <f t="shared" si="141"/>
        <v>256051.61</v>
      </c>
      <c r="CZ26" s="94">
        <f t="shared" si="142"/>
        <v>4256729.74</v>
      </c>
      <c r="DA26" s="94">
        <f t="shared" si="69"/>
        <v>2787.07</v>
      </c>
      <c r="DB26" s="94">
        <f t="shared" si="143"/>
        <v>257407.81</v>
      </c>
      <c r="DC26" s="94">
        <f t="shared" si="144"/>
        <v>4256729.9400000004</v>
      </c>
      <c r="DD26" s="94">
        <f t="shared" si="70"/>
        <v>3905.01</v>
      </c>
      <c r="DE26" s="94">
        <f t="shared" si="81"/>
        <v>257768.43</v>
      </c>
      <c r="DF26" s="94">
        <f t="shared" si="145"/>
        <v>4257096.5599999996</v>
      </c>
      <c r="DG26" s="94">
        <f t="shared" si="72"/>
        <v>4078.29</v>
      </c>
      <c r="DH26" s="94">
        <f t="shared" si="146"/>
        <v>252816.43</v>
      </c>
      <c r="DI26" s="94">
        <f t="shared" si="147"/>
        <v>4259063</v>
      </c>
      <c r="DJ26" s="94">
        <f t="shared" si="73"/>
        <v>1250.04</v>
      </c>
      <c r="DK26" s="94">
        <f t="shared" si="148"/>
        <v>254406.11</v>
      </c>
      <c r="DL26" s="94">
        <f t="shared" si="149"/>
        <v>4257462.75</v>
      </c>
      <c r="DM26" s="94">
        <f t="shared" si="74"/>
        <v>1203.01</v>
      </c>
      <c r="DN26" s="94">
        <f t="shared" si="78"/>
        <v>255183.93</v>
      </c>
      <c r="DO26" s="94">
        <f t="shared" si="79"/>
        <v>4256730.4000000004</v>
      </c>
      <c r="DP26" s="94">
        <f t="shared" si="80"/>
        <v>2215.4</v>
      </c>
      <c r="DQ26" s="94">
        <f t="shared" si="150"/>
        <v>255199.02</v>
      </c>
      <c r="DR26" s="94">
        <f t="shared" si="151"/>
        <v>4257829.17</v>
      </c>
      <c r="DS26" s="94">
        <f t="shared" si="75"/>
        <v>1441.48</v>
      </c>
      <c r="DT26" s="94">
        <f t="shared" si="152"/>
        <v>257923</v>
      </c>
      <c r="DU26" s="94">
        <f t="shared" si="153"/>
        <v>4257154</v>
      </c>
      <c r="DV26" s="94">
        <f t="shared" si="76"/>
        <v>4202.68</v>
      </c>
    </row>
    <row r="27" spans="1:126" x14ac:dyDescent="0.25">
      <c r="A27" s="2" t="s">
        <v>96</v>
      </c>
      <c r="B27" s="1">
        <v>253711.15</v>
      </c>
      <c r="C27" s="1">
        <v>4258114.3099999996</v>
      </c>
      <c r="D27" s="95" t="s">
        <v>109</v>
      </c>
      <c r="E27" s="9" t="str" cm="1">
        <f t="array" ref="E27">INDEX($M$2:$DV$2,0,MATCH(F27,$M27:$DV27,0))</f>
        <v>A7</v>
      </c>
      <c r="F27" s="100">
        <f t="shared" si="36"/>
        <v>884.6</v>
      </c>
      <c r="G27" s="9" t="str" cm="1">
        <f t="array" ref="G27">INDEX($M$2:$DV$2,0,MATCH(H27,$M27:$DV27,0))</f>
        <v>A3</v>
      </c>
      <c r="H27" s="100">
        <f t="shared" si="37"/>
        <v>908.07</v>
      </c>
      <c r="M27" s="94">
        <f t="shared" si="77"/>
        <v>252528.6</v>
      </c>
      <c r="N27" s="94">
        <f t="shared" si="82"/>
        <v>4259051.5199999996</v>
      </c>
      <c r="O27" s="94">
        <f t="shared" si="39"/>
        <v>1508.9</v>
      </c>
      <c r="P27" s="94">
        <f t="shared" si="83"/>
        <v>253217.96</v>
      </c>
      <c r="Q27" s="94">
        <f t="shared" si="84"/>
        <v>4258934.25</v>
      </c>
      <c r="R27" s="94">
        <f t="shared" si="40"/>
        <v>956.84</v>
      </c>
      <c r="S27" s="94">
        <f t="shared" si="85"/>
        <v>254597.27</v>
      </c>
      <c r="T27" s="94">
        <f t="shared" si="86"/>
        <v>4258312.75</v>
      </c>
      <c r="U27" s="94">
        <f t="shared" si="41"/>
        <v>908.07</v>
      </c>
      <c r="V27" s="94">
        <f t="shared" si="87"/>
        <v>255507.64</v>
      </c>
      <c r="W27" s="94">
        <f t="shared" si="88"/>
        <v>4258136.95</v>
      </c>
      <c r="X27" s="94">
        <f t="shared" si="42"/>
        <v>1796.63</v>
      </c>
      <c r="Y27" s="94">
        <f t="shared" si="89"/>
        <v>255885.43</v>
      </c>
      <c r="Z27" s="94">
        <f t="shared" si="90"/>
        <v>4258136.88</v>
      </c>
      <c r="AA27" s="94">
        <f t="shared" si="43"/>
        <v>2174.4</v>
      </c>
      <c r="AB27" s="94">
        <f t="shared" si="91"/>
        <v>256323</v>
      </c>
      <c r="AC27" s="94">
        <f t="shared" si="92"/>
        <v>4258195</v>
      </c>
      <c r="AD27" s="94">
        <f t="shared" si="44"/>
        <v>2613.1</v>
      </c>
      <c r="AE27" s="94">
        <f t="shared" si="93"/>
        <v>254548.51</v>
      </c>
      <c r="AF27" s="94">
        <f t="shared" si="94"/>
        <v>4257829.0999999996</v>
      </c>
      <c r="AG27" s="94">
        <f t="shared" si="45"/>
        <v>884.6</v>
      </c>
      <c r="AH27" s="94">
        <f t="shared" si="95"/>
        <v>254850.77</v>
      </c>
      <c r="AI27" s="94">
        <f t="shared" si="96"/>
        <v>4257828.84</v>
      </c>
      <c r="AJ27" s="94">
        <f t="shared" si="46"/>
        <v>1174.83</v>
      </c>
      <c r="AK27" s="94">
        <f t="shared" si="97"/>
        <v>255533.88</v>
      </c>
      <c r="AL27" s="94">
        <f t="shared" si="98"/>
        <v>4257829.1500000004</v>
      </c>
      <c r="AM27" s="94">
        <f t="shared" si="47"/>
        <v>1844.9</v>
      </c>
      <c r="AN27" s="94">
        <f t="shared" si="99"/>
        <v>255894.42</v>
      </c>
      <c r="AO27" s="94">
        <f t="shared" si="100"/>
        <v>4257829.12</v>
      </c>
      <c r="AP27" s="94">
        <f t="shared" si="48"/>
        <v>2201.8200000000002</v>
      </c>
      <c r="AQ27" s="94">
        <f t="shared" si="101"/>
        <v>256274.81</v>
      </c>
      <c r="AR27" s="94">
        <f t="shared" si="102"/>
        <v>4257829.08</v>
      </c>
      <c r="AS27" s="94">
        <f t="shared" si="49"/>
        <v>2579.48</v>
      </c>
      <c r="AT27" s="94">
        <f t="shared" si="103"/>
        <v>256570.18</v>
      </c>
      <c r="AU27" s="94">
        <f t="shared" si="104"/>
        <v>4257828.93</v>
      </c>
      <c r="AV27" s="94">
        <f t="shared" si="50"/>
        <v>2873.24</v>
      </c>
      <c r="AW27" s="94">
        <f t="shared" si="105"/>
        <v>256956.19</v>
      </c>
      <c r="AX27" s="94">
        <f t="shared" si="106"/>
        <v>4257829.25</v>
      </c>
      <c r="AY27" s="94">
        <f t="shared" si="51"/>
        <v>3257.54</v>
      </c>
      <c r="AZ27" s="94">
        <f t="shared" si="107"/>
        <v>257253.23</v>
      </c>
      <c r="BA27" s="94">
        <f t="shared" si="108"/>
        <v>4257829.12</v>
      </c>
      <c r="BB27" s="94">
        <f t="shared" si="52"/>
        <v>3553.54</v>
      </c>
      <c r="BC27" s="94">
        <f t="shared" si="109"/>
        <v>257592.17</v>
      </c>
      <c r="BD27" s="94">
        <f t="shared" si="110"/>
        <v>4257829.28</v>
      </c>
      <c r="BE27" s="94">
        <f t="shared" si="53"/>
        <v>3891.47</v>
      </c>
      <c r="BF27" s="94">
        <f t="shared" si="111"/>
        <v>254668.53</v>
      </c>
      <c r="BG27" s="94">
        <f t="shared" si="112"/>
        <v>4257462.46</v>
      </c>
      <c r="BH27" s="94">
        <f t="shared" si="54"/>
        <v>1158.22</v>
      </c>
      <c r="BI27" s="94">
        <f t="shared" si="113"/>
        <v>255127.7</v>
      </c>
      <c r="BJ27" s="94">
        <f t="shared" si="114"/>
        <v>4257462.49</v>
      </c>
      <c r="BK27" s="94">
        <f t="shared" si="55"/>
        <v>1559.32</v>
      </c>
      <c r="BL27" s="94">
        <f t="shared" si="115"/>
        <v>255488.14</v>
      </c>
      <c r="BM27" s="94">
        <f t="shared" si="116"/>
        <v>4257462.93</v>
      </c>
      <c r="BN27" s="94">
        <f t="shared" si="56"/>
        <v>1892.61</v>
      </c>
      <c r="BO27" s="94">
        <f t="shared" si="117"/>
        <v>255900.5</v>
      </c>
      <c r="BP27" s="94">
        <f t="shared" si="118"/>
        <v>4257462.8099999996</v>
      </c>
      <c r="BQ27" s="94">
        <f t="shared" si="57"/>
        <v>2284.23</v>
      </c>
      <c r="BR27" s="94">
        <f t="shared" si="119"/>
        <v>256235.57</v>
      </c>
      <c r="BS27" s="94">
        <f t="shared" si="120"/>
        <v>4257462.63</v>
      </c>
      <c r="BT27" s="94">
        <f t="shared" si="58"/>
        <v>2607.1799999999998</v>
      </c>
      <c r="BU27" s="94">
        <f t="shared" si="121"/>
        <v>256570.7</v>
      </c>
      <c r="BV27" s="94">
        <f t="shared" si="122"/>
        <v>4257462.51</v>
      </c>
      <c r="BW27" s="94">
        <f t="shared" si="59"/>
        <v>2932.89</v>
      </c>
      <c r="BX27" s="94">
        <f t="shared" si="123"/>
        <v>256896.41</v>
      </c>
      <c r="BY27" s="94">
        <f t="shared" si="124"/>
        <v>4257462.62</v>
      </c>
      <c r="BZ27" s="94">
        <f t="shared" si="60"/>
        <v>3251.24</v>
      </c>
      <c r="CA27" s="94">
        <f t="shared" si="125"/>
        <v>257225.35</v>
      </c>
      <c r="CB27" s="94">
        <f t="shared" si="126"/>
        <v>4257462.6500000004</v>
      </c>
      <c r="CC27" s="94">
        <f t="shared" si="61"/>
        <v>3574.11</v>
      </c>
      <c r="CD27" s="94">
        <f t="shared" si="127"/>
        <v>257594.36</v>
      </c>
      <c r="CE27" s="94">
        <f t="shared" si="128"/>
        <v>4257462.59</v>
      </c>
      <c r="CF27" s="94">
        <f t="shared" si="62"/>
        <v>3937.52</v>
      </c>
      <c r="CG27" s="94">
        <f t="shared" si="129"/>
        <v>255275.85</v>
      </c>
      <c r="CH27" s="94">
        <f t="shared" si="130"/>
        <v>4257096.13</v>
      </c>
      <c r="CI27" s="94">
        <f t="shared" si="63"/>
        <v>1866.81</v>
      </c>
      <c r="CJ27" s="94">
        <f t="shared" si="131"/>
        <v>255700.77</v>
      </c>
      <c r="CK27" s="94">
        <f t="shared" si="132"/>
        <v>4257096.22</v>
      </c>
      <c r="CL27" s="94">
        <f t="shared" si="64"/>
        <v>2234.9699999999998</v>
      </c>
      <c r="CM27" s="94">
        <f t="shared" si="133"/>
        <v>256203.13</v>
      </c>
      <c r="CN27" s="94">
        <f t="shared" si="134"/>
        <v>4257096.38</v>
      </c>
      <c r="CO27" s="94">
        <f t="shared" si="65"/>
        <v>2691.87</v>
      </c>
      <c r="CP27" s="94">
        <f t="shared" si="135"/>
        <v>257175.15</v>
      </c>
      <c r="CQ27" s="94">
        <f t="shared" si="136"/>
        <v>4257096.53</v>
      </c>
      <c r="CR27" s="94">
        <f t="shared" si="66"/>
        <v>3610.43</v>
      </c>
      <c r="CS27" s="94">
        <f t="shared" si="137"/>
        <v>257433.06</v>
      </c>
      <c r="CT27" s="94">
        <f t="shared" si="138"/>
        <v>4257096.66</v>
      </c>
      <c r="CU27" s="94">
        <f t="shared" si="67"/>
        <v>3858.53</v>
      </c>
      <c r="CV27" s="94">
        <f t="shared" si="139"/>
        <v>258530</v>
      </c>
      <c r="CW27" s="94">
        <f t="shared" si="140"/>
        <v>4257037</v>
      </c>
      <c r="CX27" s="94">
        <f t="shared" si="68"/>
        <v>4937.8</v>
      </c>
      <c r="CY27" s="94">
        <f t="shared" si="141"/>
        <v>256051.61</v>
      </c>
      <c r="CZ27" s="94">
        <f t="shared" si="142"/>
        <v>4256729.74</v>
      </c>
      <c r="DA27" s="94">
        <f t="shared" si="69"/>
        <v>2719.34</v>
      </c>
      <c r="DB27" s="94">
        <f t="shared" si="143"/>
        <v>257407.81</v>
      </c>
      <c r="DC27" s="94">
        <f t="shared" si="144"/>
        <v>4256729.9400000004</v>
      </c>
      <c r="DD27" s="94">
        <f t="shared" si="70"/>
        <v>3947.38</v>
      </c>
      <c r="DE27" s="94">
        <f t="shared" si="81"/>
        <v>257768.43</v>
      </c>
      <c r="DF27" s="94">
        <f t="shared" si="145"/>
        <v>4257096.5599999996</v>
      </c>
      <c r="DG27" s="94">
        <f t="shared" si="72"/>
        <v>4182.9799999999996</v>
      </c>
      <c r="DH27" s="94">
        <f t="shared" si="146"/>
        <v>252816.43</v>
      </c>
      <c r="DI27" s="94">
        <f t="shared" si="147"/>
        <v>4259063</v>
      </c>
      <c r="DJ27" s="94">
        <f t="shared" si="73"/>
        <v>1304.05</v>
      </c>
      <c r="DK27" s="94">
        <f t="shared" si="148"/>
        <v>254406.11</v>
      </c>
      <c r="DL27" s="94">
        <f t="shared" si="149"/>
        <v>4257462.75</v>
      </c>
      <c r="DM27" s="94">
        <f t="shared" si="74"/>
        <v>952.63</v>
      </c>
      <c r="DN27" s="94">
        <f t="shared" si="78"/>
        <v>255183.93</v>
      </c>
      <c r="DO27" s="94">
        <f t="shared" si="79"/>
        <v>4256730.4000000004</v>
      </c>
      <c r="DP27" s="94">
        <f t="shared" si="80"/>
        <v>2020.96</v>
      </c>
      <c r="DQ27" s="94">
        <f t="shared" si="150"/>
        <v>255199.02</v>
      </c>
      <c r="DR27" s="94">
        <f t="shared" si="151"/>
        <v>4257829.17</v>
      </c>
      <c r="DS27" s="94">
        <f t="shared" si="75"/>
        <v>1514.95</v>
      </c>
      <c r="DT27" s="94">
        <f t="shared" si="152"/>
        <v>257923</v>
      </c>
      <c r="DU27" s="94">
        <f t="shared" si="153"/>
        <v>4257154</v>
      </c>
      <c r="DV27" s="94">
        <f t="shared" si="76"/>
        <v>4319.9399999999996</v>
      </c>
    </row>
    <row r="28" spans="1:126" x14ac:dyDescent="0.25">
      <c r="A28" s="2" t="s">
        <v>97</v>
      </c>
      <c r="B28" s="1">
        <v>254181.51</v>
      </c>
      <c r="C28" s="1">
        <v>4257833.1100000003</v>
      </c>
      <c r="D28" s="95" t="s">
        <v>109</v>
      </c>
      <c r="E28" s="9" t="str" cm="1">
        <f t="array" ref="E28">INDEX($M$2:$DV$2,0,MATCH(F28,$M28:$DV28,0))</f>
        <v>A7</v>
      </c>
      <c r="F28" s="100">
        <f t="shared" si="36"/>
        <v>367.02</v>
      </c>
      <c r="G28" s="9" t="str" cm="1">
        <f t="array" ref="G28">INDEX($M$2:$DV$2,0,MATCH(H28,$M28:$DV28,0))</f>
        <v>B2</v>
      </c>
      <c r="H28" s="100">
        <f t="shared" si="37"/>
        <v>433.14</v>
      </c>
      <c r="M28" s="94">
        <f t="shared" si="77"/>
        <v>252528.6</v>
      </c>
      <c r="N28" s="94">
        <f t="shared" si="82"/>
        <v>4259051.5199999996</v>
      </c>
      <c r="O28" s="94">
        <f t="shared" si="39"/>
        <v>2053.44</v>
      </c>
      <c r="P28" s="94">
        <f t="shared" si="83"/>
        <v>253217.96</v>
      </c>
      <c r="Q28" s="94">
        <f t="shared" si="84"/>
        <v>4258934.25</v>
      </c>
      <c r="R28" s="94">
        <f t="shared" si="40"/>
        <v>1463.19</v>
      </c>
      <c r="S28" s="94">
        <f t="shared" si="85"/>
        <v>254597.27</v>
      </c>
      <c r="T28" s="94">
        <f t="shared" si="86"/>
        <v>4258312.75</v>
      </c>
      <c r="U28" s="94">
        <f t="shared" si="41"/>
        <v>634.75</v>
      </c>
      <c r="V28" s="94">
        <f t="shared" si="87"/>
        <v>255507.64</v>
      </c>
      <c r="W28" s="94">
        <f t="shared" si="88"/>
        <v>4258136.95</v>
      </c>
      <c r="X28" s="94">
        <f t="shared" si="42"/>
        <v>1360.49</v>
      </c>
      <c r="Y28" s="94">
        <f t="shared" si="89"/>
        <v>255885.43</v>
      </c>
      <c r="Z28" s="94">
        <f t="shared" si="90"/>
        <v>4258136.88</v>
      </c>
      <c r="AA28" s="94">
        <f t="shared" si="43"/>
        <v>1730.79</v>
      </c>
      <c r="AB28" s="94">
        <f t="shared" si="91"/>
        <v>256323</v>
      </c>
      <c r="AC28" s="94">
        <f t="shared" si="92"/>
        <v>4258195</v>
      </c>
      <c r="AD28" s="94">
        <f t="shared" si="44"/>
        <v>2171.85</v>
      </c>
      <c r="AE28" s="94">
        <f t="shared" si="93"/>
        <v>254548.51</v>
      </c>
      <c r="AF28" s="94">
        <f t="shared" si="94"/>
        <v>4257829.0999999996</v>
      </c>
      <c r="AG28" s="94">
        <f t="shared" si="45"/>
        <v>367.02</v>
      </c>
      <c r="AH28" s="94">
        <f t="shared" si="95"/>
        <v>254850.77</v>
      </c>
      <c r="AI28" s="94">
        <f t="shared" si="96"/>
        <v>4257828.84</v>
      </c>
      <c r="AJ28" s="94">
        <f t="shared" si="46"/>
        <v>669.27</v>
      </c>
      <c r="AK28" s="94">
        <f t="shared" si="97"/>
        <v>255533.88</v>
      </c>
      <c r="AL28" s="94">
        <f t="shared" si="98"/>
        <v>4257829.1500000004</v>
      </c>
      <c r="AM28" s="94">
        <f t="shared" si="47"/>
        <v>1352.38</v>
      </c>
      <c r="AN28" s="94">
        <f t="shared" si="99"/>
        <v>255894.42</v>
      </c>
      <c r="AO28" s="94">
        <f t="shared" si="100"/>
        <v>4257829.12</v>
      </c>
      <c r="AP28" s="94">
        <f t="shared" si="48"/>
        <v>1712.91</v>
      </c>
      <c r="AQ28" s="94">
        <f t="shared" si="101"/>
        <v>256274.81</v>
      </c>
      <c r="AR28" s="94">
        <f t="shared" si="102"/>
        <v>4257829.08</v>
      </c>
      <c r="AS28" s="94">
        <f t="shared" si="49"/>
        <v>2093.3000000000002</v>
      </c>
      <c r="AT28" s="94">
        <f t="shared" si="103"/>
        <v>256570.18</v>
      </c>
      <c r="AU28" s="94">
        <f t="shared" si="104"/>
        <v>4257828.93</v>
      </c>
      <c r="AV28" s="94">
        <f t="shared" si="50"/>
        <v>2388.67</v>
      </c>
      <c r="AW28" s="94">
        <f t="shared" si="105"/>
        <v>256956.19</v>
      </c>
      <c r="AX28" s="94">
        <f t="shared" si="106"/>
        <v>4257829.25</v>
      </c>
      <c r="AY28" s="94">
        <f t="shared" si="51"/>
        <v>2774.68</v>
      </c>
      <c r="AZ28" s="94">
        <f t="shared" si="107"/>
        <v>257253.23</v>
      </c>
      <c r="BA28" s="94">
        <f t="shared" si="108"/>
        <v>4257829.12</v>
      </c>
      <c r="BB28" s="94">
        <f t="shared" si="52"/>
        <v>3071.72</v>
      </c>
      <c r="BC28" s="94">
        <f t="shared" si="109"/>
        <v>257592.17</v>
      </c>
      <c r="BD28" s="94">
        <f t="shared" si="110"/>
        <v>4257829.28</v>
      </c>
      <c r="BE28" s="94">
        <f t="shared" si="53"/>
        <v>3410.66</v>
      </c>
      <c r="BF28" s="94">
        <f t="shared" si="111"/>
        <v>254668.53</v>
      </c>
      <c r="BG28" s="94">
        <f t="shared" si="112"/>
        <v>4257462.46</v>
      </c>
      <c r="BH28" s="94">
        <f t="shared" si="54"/>
        <v>612.02</v>
      </c>
      <c r="BI28" s="94">
        <f t="shared" si="113"/>
        <v>255127.7</v>
      </c>
      <c r="BJ28" s="94">
        <f t="shared" si="114"/>
        <v>4257462.49</v>
      </c>
      <c r="BK28" s="94">
        <f t="shared" si="55"/>
        <v>1016.19</v>
      </c>
      <c r="BL28" s="94">
        <f t="shared" si="115"/>
        <v>255488.14</v>
      </c>
      <c r="BM28" s="94">
        <f t="shared" si="116"/>
        <v>4257462.93</v>
      </c>
      <c r="BN28" s="94">
        <f t="shared" si="56"/>
        <v>1358.06</v>
      </c>
      <c r="BO28" s="94">
        <f t="shared" si="117"/>
        <v>255900.5</v>
      </c>
      <c r="BP28" s="94">
        <f t="shared" si="118"/>
        <v>4257462.8099999996</v>
      </c>
      <c r="BQ28" s="94">
        <f t="shared" si="57"/>
        <v>1758.42</v>
      </c>
      <c r="BR28" s="94">
        <f t="shared" si="119"/>
        <v>256235.57</v>
      </c>
      <c r="BS28" s="94">
        <f t="shared" si="120"/>
        <v>4257462.63</v>
      </c>
      <c r="BT28" s="94">
        <f t="shared" si="58"/>
        <v>2087.1999999999998</v>
      </c>
      <c r="BU28" s="94">
        <f t="shared" si="121"/>
        <v>256570.7</v>
      </c>
      <c r="BV28" s="94">
        <f t="shared" si="122"/>
        <v>4257462.51</v>
      </c>
      <c r="BW28" s="94">
        <f t="shared" si="59"/>
        <v>2417.7600000000002</v>
      </c>
      <c r="BX28" s="94">
        <f t="shared" si="123"/>
        <v>256896.41</v>
      </c>
      <c r="BY28" s="94">
        <f t="shared" si="124"/>
        <v>4257462.62</v>
      </c>
      <c r="BZ28" s="94">
        <f t="shared" si="60"/>
        <v>2740.06</v>
      </c>
      <c r="CA28" s="94">
        <f t="shared" si="125"/>
        <v>257225.35</v>
      </c>
      <c r="CB28" s="94">
        <f t="shared" si="126"/>
        <v>4257462.6500000004</v>
      </c>
      <c r="CC28" s="94">
        <f t="shared" si="61"/>
        <v>3066.3</v>
      </c>
      <c r="CD28" s="94">
        <f t="shared" si="127"/>
        <v>257594.36</v>
      </c>
      <c r="CE28" s="94">
        <f t="shared" si="128"/>
        <v>4257462.59</v>
      </c>
      <c r="CF28" s="94">
        <f t="shared" si="62"/>
        <v>3432.9</v>
      </c>
      <c r="CG28" s="94">
        <f t="shared" si="129"/>
        <v>255275.85</v>
      </c>
      <c r="CH28" s="94">
        <f t="shared" si="130"/>
        <v>4257096.13</v>
      </c>
      <c r="CI28" s="94">
        <f t="shared" si="63"/>
        <v>1319.36</v>
      </c>
      <c r="CJ28" s="94">
        <f t="shared" si="131"/>
        <v>255700.77</v>
      </c>
      <c r="CK28" s="94">
        <f t="shared" si="132"/>
        <v>4257096.22</v>
      </c>
      <c r="CL28" s="94">
        <f t="shared" si="64"/>
        <v>1688.54</v>
      </c>
      <c r="CM28" s="94">
        <f t="shared" si="133"/>
        <v>256203.13</v>
      </c>
      <c r="CN28" s="94">
        <f t="shared" si="134"/>
        <v>4257096.38</v>
      </c>
      <c r="CO28" s="94">
        <f t="shared" si="65"/>
        <v>2151.6799999999998</v>
      </c>
      <c r="CP28" s="94">
        <f t="shared" si="135"/>
        <v>257175.15</v>
      </c>
      <c r="CQ28" s="94">
        <f t="shared" si="136"/>
        <v>4257096.53</v>
      </c>
      <c r="CR28" s="94">
        <f t="shared" si="66"/>
        <v>3082.93</v>
      </c>
      <c r="CS28" s="94">
        <f t="shared" si="137"/>
        <v>257433.06</v>
      </c>
      <c r="CT28" s="94">
        <f t="shared" si="138"/>
        <v>4257096.66</v>
      </c>
      <c r="CU28" s="94">
        <f t="shared" si="67"/>
        <v>3333.91</v>
      </c>
      <c r="CV28" s="94">
        <f t="shared" si="139"/>
        <v>258530</v>
      </c>
      <c r="CW28" s="94">
        <f t="shared" si="140"/>
        <v>4257037</v>
      </c>
      <c r="CX28" s="94">
        <f t="shared" si="68"/>
        <v>4420.76</v>
      </c>
      <c r="CY28" s="94">
        <f t="shared" si="141"/>
        <v>256051.61</v>
      </c>
      <c r="CZ28" s="94">
        <f t="shared" si="142"/>
        <v>4256729.74</v>
      </c>
      <c r="DA28" s="94">
        <f t="shared" si="69"/>
        <v>2171.34</v>
      </c>
      <c r="DB28" s="94">
        <f t="shared" si="143"/>
        <v>257407.81</v>
      </c>
      <c r="DC28" s="94">
        <f t="shared" si="144"/>
        <v>4256729.9400000004</v>
      </c>
      <c r="DD28" s="94">
        <f t="shared" si="70"/>
        <v>3409.69</v>
      </c>
      <c r="DE28" s="94">
        <f t="shared" si="81"/>
        <v>257768.43</v>
      </c>
      <c r="DF28" s="94">
        <f t="shared" si="145"/>
        <v>4257096.5599999996</v>
      </c>
      <c r="DG28" s="94">
        <f t="shared" si="72"/>
        <v>3661.76</v>
      </c>
      <c r="DH28" s="94">
        <f t="shared" si="146"/>
        <v>252816.43</v>
      </c>
      <c r="DI28" s="94">
        <f t="shared" si="147"/>
        <v>4259063</v>
      </c>
      <c r="DJ28" s="94">
        <f t="shared" si="73"/>
        <v>1837.41</v>
      </c>
      <c r="DK28" s="94">
        <f t="shared" si="148"/>
        <v>254406.11</v>
      </c>
      <c r="DL28" s="94">
        <f t="shared" si="149"/>
        <v>4257462.75</v>
      </c>
      <c r="DM28" s="94">
        <f t="shared" si="74"/>
        <v>433.14</v>
      </c>
      <c r="DN28" s="94">
        <f t="shared" si="78"/>
        <v>255183.93</v>
      </c>
      <c r="DO28" s="94">
        <f t="shared" si="79"/>
        <v>4256730.4000000004</v>
      </c>
      <c r="DP28" s="94">
        <f t="shared" si="80"/>
        <v>1490.24</v>
      </c>
      <c r="DQ28" s="94">
        <f t="shared" si="150"/>
        <v>255199.02</v>
      </c>
      <c r="DR28" s="94">
        <f t="shared" si="151"/>
        <v>4257829.17</v>
      </c>
      <c r="DS28" s="94">
        <f t="shared" si="75"/>
        <v>1017.52</v>
      </c>
      <c r="DT28" s="94">
        <f t="shared" si="152"/>
        <v>257923</v>
      </c>
      <c r="DU28" s="94">
        <f t="shared" si="153"/>
        <v>4257154</v>
      </c>
      <c r="DV28" s="94">
        <f t="shared" si="76"/>
        <v>3802.62</v>
      </c>
    </row>
    <row r="29" spans="1:126" x14ac:dyDescent="0.25">
      <c r="A29" s="2" t="s">
        <v>98</v>
      </c>
      <c r="B29" s="1">
        <v>253893.73</v>
      </c>
      <c r="C29" s="1">
        <v>4257554.1500000004</v>
      </c>
      <c r="D29" s="95" t="s">
        <v>109</v>
      </c>
      <c r="E29" s="9" t="str" cm="1">
        <f t="array" ref="E29">INDEX($M$2:$DV$2,0,MATCH(F29,$M29:$DV29,0))</f>
        <v>B2</v>
      </c>
      <c r="F29" s="100">
        <f t="shared" si="36"/>
        <v>520.47</v>
      </c>
      <c r="G29" s="9" t="str" cm="1">
        <f t="array" ref="G29">INDEX($M$2:$DV$2,0,MATCH(H29,$M29:$DV29,0))</f>
        <v>A7</v>
      </c>
      <c r="H29" s="100">
        <f t="shared" si="37"/>
        <v>710.17</v>
      </c>
      <c r="M29" s="94">
        <f t="shared" si="77"/>
        <v>252528.6</v>
      </c>
      <c r="N29" s="94">
        <f t="shared" si="82"/>
        <v>4259051.5199999996</v>
      </c>
      <c r="O29" s="94">
        <f t="shared" si="39"/>
        <v>2026.25</v>
      </c>
      <c r="P29" s="94">
        <f t="shared" si="83"/>
        <v>253217.96</v>
      </c>
      <c r="Q29" s="94">
        <f t="shared" si="84"/>
        <v>4258934.25</v>
      </c>
      <c r="R29" s="94">
        <f t="shared" si="40"/>
        <v>1536.67</v>
      </c>
      <c r="S29" s="94">
        <f t="shared" si="85"/>
        <v>254597.27</v>
      </c>
      <c r="T29" s="94">
        <f t="shared" si="86"/>
        <v>4258312.75</v>
      </c>
      <c r="U29" s="94">
        <f t="shared" si="41"/>
        <v>1034.6199999999999</v>
      </c>
      <c r="V29" s="94">
        <f t="shared" si="87"/>
        <v>255507.64</v>
      </c>
      <c r="W29" s="94">
        <f t="shared" si="88"/>
        <v>4258136.95</v>
      </c>
      <c r="X29" s="94">
        <f t="shared" si="42"/>
        <v>1715.91</v>
      </c>
      <c r="Y29" s="94">
        <f t="shared" si="89"/>
        <v>255885.43</v>
      </c>
      <c r="Z29" s="94">
        <f t="shared" si="90"/>
        <v>4258136.88</v>
      </c>
      <c r="AA29" s="94">
        <f t="shared" si="43"/>
        <v>2075.1999999999998</v>
      </c>
      <c r="AB29" s="94">
        <f t="shared" si="91"/>
        <v>256323</v>
      </c>
      <c r="AC29" s="94">
        <f t="shared" si="92"/>
        <v>4258195</v>
      </c>
      <c r="AD29" s="94">
        <f t="shared" si="44"/>
        <v>2512.38</v>
      </c>
      <c r="AE29" s="94">
        <f t="shared" si="93"/>
        <v>254548.51</v>
      </c>
      <c r="AF29" s="94">
        <f t="shared" si="94"/>
        <v>4257829.0999999996</v>
      </c>
      <c r="AG29" s="94">
        <f t="shared" si="45"/>
        <v>710.17</v>
      </c>
      <c r="AH29" s="94">
        <f t="shared" si="95"/>
        <v>254850.77</v>
      </c>
      <c r="AI29" s="94">
        <f t="shared" si="96"/>
        <v>4257828.84</v>
      </c>
      <c r="AJ29" s="94">
        <f t="shared" si="46"/>
        <v>995.68</v>
      </c>
      <c r="AK29" s="94">
        <f t="shared" si="97"/>
        <v>255533.88</v>
      </c>
      <c r="AL29" s="94">
        <f t="shared" si="98"/>
        <v>4257829.1500000004</v>
      </c>
      <c r="AM29" s="94">
        <f t="shared" si="47"/>
        <v>1663.04</v>
      </c>
      <c r="AN29" s="94">
        <f t="shared" si="99"/>
        <v>255894.42</v>
      </c>
      <c r="AO29" s="94">
        <f t="shared" si="100"/>
        <v>4257829.12</v>
      </c>
      <c r="AP29" s="94">
        <f t="shared" si="48"/>
        <v>2019.5</v>
      </c>
      <c r="AQ29" s="94">
        <f t="shared" si="101"/>
        <v>256274.81</v>
      </c>
      <c r="AR29" s="94">
        <f t="shared" si="102"/>
        <v>4257829.08</v>
      </c>
      <c r="AS29" s="94">
        <f t="shared" si="49"/>
        <v>2396.9</v>
      </c>
      <c r="AT29" s="94">
        <f t="shared" si="103"/>
        <v>256570.18</v>
      </c>
      <c r="AU29" s="94">
        <f t="shared" si="104"/>
        <v>4257828.93</v>
      </c>
      <c r="AV29" s="94">
        <f t="shared" si="50"/>
        <v>2690.52</v>
      </c>
      <c r="AW29" s="94">
        <f t="shared" si="105"/>
        <v>256956.19</v>
      </c>
      <c r="AX29" s="94">
        <f t="shared" si="106"/>
        <v>4257829.25</v>
      </c>
      <c r="AY29" s="94">
        <f t="shared" si="51"/>
        <v>3074.79</v>
      </c>
      <c r="AZ29" s="94">
        <f t="shared" si="107"/>
        <v>257253.23</v>
      </c>
      <c r="BA29" s="94">
        <f t="shared" si="108"/>
        <v>4257829.12</v>
      </c>
      <c r="BB29" s="94">
        <f t="shared" si="52"/>
        <v>3370.73</v>
      </c>
      <c r="BC29" s="94">
        <f t="shared" si="109"/>
        <v>257592.17</v>
      </c>
      <c r="BD29" s="94">
        <f t="shared" si="110"/>
        <v>4257829.28</v>
      </c>
      <c r="BE29" s="94">
        <f t="shared" si="53"/>
        <v>3708.66</v>
      </c>
      <c r="BF29" s="94">
        <f t="shared" si="111"/>
        <v>254668.53</v>
      </c>
      <c r="BG29" s="94">
        <f t="shared" si="112"/>
        <v>4257462.46</v>
      </c>
      <c r="BH29" s="94">
        <f t="shared" si="54"/>
        <v>780.21</v>
      </c>
      <c r="BI29" s="94">
        <f t="shared" si="113"/>
        <v>255127.7</v>
      </c>
      <c r="BJ29" s="94">
        <f t="shared" si="114"/>
        <v>4257462.49</v>
      </c>
      <c r="BK29" s="94">
        <f t="shared" si="55"/>
        <v>1237.3699999999999</v>
      </c>
      <c r="BL29" s="94">
        <f t="shared" si="115"/>
        <v>255488.14</v>
      </c>
      <c r="BM29" s="94">
        <f t="shared" si="116"/>
        <v>4257462.93</v>
      </c>
      <c r="BN29" s="94">
        <f t="shared" si="56"/>
        <v>1597.02</v>
      </c>
      <c r="BO29" s="94">
        <f t="shared" si="117"/>
        <v>255900.5</v>
      </c>
      <c r="BP29" s="94">
        <f t="shared" si="118"/>
        <v>4257462.8099999996</v>
      </c>
      <c r="BQ29" s="94">
        <f t="shared" si="57"/>
        <v>2008.85</v>
      </c>
      <c r="BR29" s="94">
        <f t="shared" si="119"/>
        <v>256235.57</v>
      </c>
      <c r="BS29" s="94">
        <f t="shared" si="120"/>
        <v>4257462.63</v>
      </c>
      <c r="BT29" s="94">
        <f t="shared" si="58"/>
        <v>2343.63</v>
      </c>
      <c r="BU29" s="94">
        <f t="shared" si="121"/>
        <v>256570.7</v>
      </c>
      <c r="BV29" s="94">
        <f t="shared" si="122"/>
        <v>4257462.51</v>
      </c>
      <c r="BW29" s="94">
        <f t="shared" si="59"/>
        <v>2678.54</v>
      </c>
      <c r="BX29" s="94">
        <f t="shared" si="123"/>
        <v>256896.41</v>
      </c>
      <c r="BY29" s="94">
        <f t="shared" si="124"/>
        <v>4257462.62</v>
      </c>
      <c r="BZ29" s="94">
        <f t="shared" si="60"/>
        <v>3004.07</v>
      </c>
      <c r="CA29" s="94">
        <f t="shared" si="125"/>
        <v>257225.35</v>
      </c>
      <c r="CB29" s="94">
        <f t="shared" si="126"/>
        <v>4257462.6500000004</v>
      </c>
      <c r="CC29" s="94">
        <f t="shared" si="61"/>
        <v>3332.88</v>
      </c>
      <c r="CD29" s="94">
        <f t="shared" si="127"/>
        <v>257594.36</v>
      </c>
      <c r="CE29" s="94">
        <f t="shared" si="128"/>
        <v>4257462.59</v>
      </c>
      <c r="CF29" s="94">
        <f t="shared" si="62"/>
        <v>3701.76</v>
      </c>
      <c r="CG29" s="94">
        <f t="shared" si="129"/>
        <v>255275.85</v>
      </c>
      <c r="CH29" s="94">
        <f t="shared" si="130"/>
        <v>4257096.13</v>
      </c>
      <c r="CI29" s="94">
        <f t="shared" si="63"/>
        <v>1456.04</v>
      </c>
      <c r="CJ29" s="94">
        <f t="shared" si="131"/>
        <v>255700.77</v>
      </c>
      <c r="CK29" s="94">
        <f t="shared" si="132"/>
        <v>4257096.22</v>
      </c>
      <c r="CL29" s="94">
        <f t="shared" si="64"/>
        <v>1864.16</v>
      </c>
      <c r="CM29" s="94">
        <f t="shared" si="133"/>
        <v>256203.13</v>
      </c>
      <c r="CN29" s="94">
        <f t="shared" si="134"/>
        <v>4257096.38</v>
      </c>
      <c r="CO29" s="94">
        <f t="shared" si="65"/>
        <v>2354.33</v>
      </c>
      <c r="CP29" s="94">
        <f t="shared" si="135"/>
        <v>257175.15</v>
      </c>
      <c r="CQ29" s="94">
        <f t="shared" si="136"/>
        <v>4257096.53</v>
      </c>
      <c r="CR29" s="94">
        <f t="shared" si="66"/>
        <v>3313.18</v>
      </c>
      <c r="CS29" s="94">
        <f t="shared" si="137"/>
        <v>257433.06</v>
      </c>
      <c r="CT29" s="94">
        <f t="shared" si="138"/>
        <v>4257096.66</v>
      </c>
      <c r="CU29" s="94">
        <f t="shared" si="67"/>
        <v>3568.77</v>
      </c>
      <c r="CV29" s="94">
        <f t="shared" si="139"/>
        <v>258530</v>
      </c>
      <c r="CW29" s="94">
        <f t="shared" si="140"/>
        <v>4257037</v>
      </c>
      <c r="CX29" s="94">
        <f t="shared" si="68"/>
        <v>4665.0200000000004</v>
      </c>
      <c r="CY29" s="94">
        <f t="shared" si="141"/>
        <v>256051.61</v>
      </c>
      <c r="CZ29" s="94">
        <f t="shared" si="142"/>
        <v>4256729.74</v>
      </c>
      <c r="DA29" s="94">
        <f t="shared" si="69"/>
        <v>2310</v>
      </c>
      <c r="DB29" s="94">
        <f t="shared" si="143"/>
        <v>257407.81</v>
      </c>
      <c r="DC29" s="94">
        <f t="shared" si="144"/>
        <v>4256729.9400000004</v>
      </c>
      <c r="DD29" s="94">
        <f t="shared" si="70"/>
        <v>3609.44</v>
      </c>
      <c r="DE29" s="94">
        <f t="shared" si="81"/>
        <v>257768.43</v>
      </c>
      <c r="DF29" s="94">
        <f t="shared" si="145"/>
        <v>4257096.5599999996</v>
      </c>
      <c r="DG29" s="94">
        <f t="shared" si="72"/>
        <v>3901.63</v>
      </c>
      <c r="DH29" s="94">
        <f t="shared" si="146"/>
        <v>252816.43</v>
      </c>
      <c r="DI29" s="94">
        <f t="shared" si="147"/>
        <v>4259063</v>
      </c>
      <c r="DJ29" s="94">
        <f t="shared" si="73"/>
        <v>1853.97</v>
      </c>
      <c r="DK29" s="94">
        <f t="shared" si="148"/>
        <v>254406.11</v>
      </c>
      <c r="DL29" s="94">
        <f t="shared" si="149"/>
        <v>4257462.75</v>
      </c>
      <c r="DM29" s="94">
        <f t="shared" si="74"/>
        <v>520.47</v>
      </c>
      <c r="DN29" s="94">
        <f t="shared" si="78"/>
        <v>255183.93</v>
      </c>
      <c r="DO29" s="94">
        <f t="shared" si="79"/>
        <v>4256730.4000000004</v>
      </c>
      <c r="DP29" s="94">
        <f t="shared" si="80"/>
        <v>1530.74</v>
      </c>
      <c r="DQ29" s="94">
        <f t="shared" si="150"/>
        <v>255199.02</v>
      </c>
      <c r="DR29" s="94">
        <f t="shared" si="151"/>
        <v>4257829.17</v>
      </c>
      <c r="DS29" s="94">
        <f t="shared" si="75"/>
        <v>1333.95</v>
      </c>
      <c r="DT29" s="94">
        <f t="shared" si="152"/>
        <v>257923</v>
      </c>
      <c r="DU29" s="94">
        <f t="shared" si="153"/>
        <v>4257154</v>
      </c>
      <c r="DV29" s="94">
        <f t="shared" si="76"/>
        <v>4049.09</v>
      </c>
    </row>
    <row r="30" spans="1:126" x14ac:dyDescent="0.25">
      <c r="A30" s="2" t="s">
        <v>99</v>
      </c>
      <c r="B30" s="1">
        <v>253741.91</v>
      </c>
      <c r="C30" s="1">
        <v>4257347.55</v>
      </c>
      <c r="D30" s="95" t="s">
        <v>109</v>
      </c>
      <c r="E30" s="9" t="str" cm="1">
        <f t="array" ref="E30">INDEX($M$2:$DV$2,0,MATCH(F30,$M30:$DV30,0))</f>
        <v>B2</v>
      </c>
      <c r="F30" s="100">
        <f t="shared" si="36"/>
        <v>674.12</v>
      </c>
      <c r="G30" s="9" t="str" cm="1">
        <f t="array" ref="G30">INDEX($M$2:$DV$2,0,MATCH(H30,$M30:$DV30,0))</f>
        <v>A16</v>
      </c>
      <c r="H30" s="100">
        <f t="shared" si="37"/>
        <v>933.72</v>
      </c>
      <c r="M30" s="94">
        <f t="shared" si="77"/>
        <v>252528.6</v>
      </c>
      <c r="N30" s="94">
        <f t="shared" si="82"/>
        <v>4259051.5199999996</v>
      </c>
      <c r="O30" s="94">
        <f t="shared" si="39"/>
        <v>2091.8000000000002</v>
      </c>
      <c r="P30" s="94">
        <f t="shared" si="83"/>
        <v>253217.96</v>
      </c>
      <c r="Q30" s="94">
        <f t="shared" si="84"/>
        <v>4258934.25</v>
      </c>
      <c r="R30" s="94">
        <f t="shared" si="40"/>
        <v>1670.97</v>
      </c>
      <c r="S30" s="94">
        <f t="shared" si="85"/>
        <v>254597.27</v>
      </c>
      <c r="T30" s="94">
        <f t="shared" si="86"/>
        <v>4258312.75</v>
      </c>
      <c r="U30" s="94">
        <f t="shared" si="41"/>
        <v>1289.67</v>
      </c>
      <c r="V30" s="94">
        <f t="shared" si="87"/>
        <v>255507.64</v>
      </c>
      <c r="W30" s="94">
        <f t="shared" si="88"/>
        <v>4258136.95</v>
      </c>
      <c r="X30" s="94">
        <f t="shared" si="42"/>
        <v>1934.15</v>
      </c>
      <c r="Y30" s="94">
        <f t="shared" si="89"/>
        <v>255885.43</v>
      </c>
      <c r="Z30" s="94">
        <f t="shared" si="90"/>
        <v>4258136.88</v>
      </c>
      <c r="AA30" s="94">
        <f t="shared" si="43"/>
        <v>2284.23</v>
      </c>
      <c r="AB30" s="94">
        <f t="shared" si="91"/>
        <v>256323</v>
      </c>
      <c r="AC30" s="94">
        <f t="shared" si="92"/>
        <v>4258195</v>
      </c>
      <c r="AD30" s="94">
        <f t="shared" si="44"/>
        <v>2716.65</v>
      </c>
      <c r="AE30" s="94">
        <f t="shared" si="93"/>
        <v>254548.51</v>
      </c>
      <c r="AF30" s="94">
        <f t="shared" si="94"/>
        <v>4257829.0999999996</v>
      </c>
      <c r="AG30" s="94">
        <f t="shared" si="45"/>
        <v>939.41</v>
      </c>
      <c r="AH30" s="94">
        <f t="shared" si="95"/>
        <v>254850.77</v>
      </c>
      <c r="AI30" s="94">
        <f t="shared" si="96"/>
        <v>4257828.84</v>
      </c>
      <c r="AJ30" s="94">
        <f t="shared" si="46"/>
        <v>1208.81</v>
      </c>
      <c r="AK30" s="94">
        <f t="shared" si="97"/>
        <v>255533.88</v>
      </c>
      <c r="AL30" s="94">
        <f t="shared" si="98"/>
        <v>4257829.1500000004</v>
      </c>
      <c r="AM30" s="94">
        <f t="shared" si="47"/>
        <v>1855.56</v>
      </c>
      <c r="AN30" s="94">
        <f t="shared" si="99"/>
        <v>255894.42</v>
      </c>
      <c r="AO30" s="94">
        <f t="shared" si="100"/>
        <v>4257829.12</v>
      </c>
      <c r="AP30" s="94">
        <f t="shared" si="48"/>
        <v>2205.7199999999998</v>
      </c>
      <c r="AQ30" s="94">
        <f t="shared" si="101"/>
        <v>256274.81</v>
      </c>
      <c r="AR30" s="94">
        <f t="shared" si="102"/>
        <v>4257829.08</v>
      </c>
      <c r="AS30" s="94">
        <f t="shared" si="49"/>
        <v>2578.27</v>
      </c>
      <c r="AT30" s="94">
        <f t="shared" si="103"/>
        <v>256570.18</v>
      </c>
      <c r="AU30" s="94">
        <f t="shared" si="104"/>
        <v>4257828.93</v>
      </c>
      <c r="AV30" s="94">
        <f t="shared" si="50"/>
        <v>2868.94</v>
      </c>
      <c r="AW30" s="94">
        <f t="shared" si="105"/>
        <v>256956.19</v>
      </c>
      <c r="AX30" s="94">
        <f t="shared" si="106"/>
        <v>4257829.25</v>
      </c>
      <c r="AY30" s="94">
        <f t="shared" si="51"/>
        <v>3250.17</v>
      </c>
      <c r="AZ30" s="94">
        <f t="shared" si="107"/>
        <v>257253.23</v>
      </c>
      <c r="BA30" s="94">
        <f t="shared" si="108"/>
        <v>4257829.12</v>
      </c>
      <c r="BB30" s="94">
        <f t="shared" si="52"/>
        <v>3544.19</v>
      </c>
      <c r="BC30" s="94">
        <f t="shared" si="109"/>
        <v>257592.17</v>
      </c>
      <c r="BD30" s="94">
        <f t="shared" si="110"/>
        <v>4257829.28</v>
      </c>
      <c r="BE30" s="94">
        <f t="shared" si="53"/>
        <v>3880.28</v>
      </c>
      <c r="BF30" s="94">
        <f t="shared" si="111"/>
        <v>254668.53</v>
      </c>
      <c r="BG30" s="94">
        <f t="shared" si="112"/>
        <v>4257462.46</v>
      </c>
      <c r="BH30" s="94">
        <f t="shared" si="54"/>
        <v>933.72</v>
      </c>
      <c r="BI30" s="94">
        <f t="shared" si="113"/>
        <v>255127.7</v>
      </c>
      <c r="BJ30" s="94">
        <f t="shared" si="114"/>
        <v>4257462.49</v>
      </c>
      <c r="BK30" s="94">
        <f t="shared" si="55"/>
        <v>1390.55</v>
      </c>
      <c r="BL30" s="94">
        <f t="shared" si="115"/>
        <v>255488.14</v>
      </c>
      <c r="BM30" s="94">
        <f t="shared" si="116"/>
        <v>4257462.93</v>
      </c>
      <c r="BN30" s="94">
        <f t="shared" si="56"/>
        <v>1750.04</v>
      </c>
      <c r="BO30" s="94">
        <f t="shared" si="117"/>
        <v>255900.5</v>
      </c>
      <c r="BP30" s="94">
        <f t="shared" si="118"/>
        <v>4257462.8099999996</v>
      </c>
      <c r="BQ30" s="94">
        <f t="shared" si="57"/>
        <v>2161.67</v>
      </c>
      <c r="BR30" s="94">
        <f t="shared" si="119"/>
        <v>256235.57</v>
      </c>
      <c r="BS30" s="94">
        <f t="shared" si="120"/>
        <v>4257462.63</v>
      </c>
      <c r="BT30" s="94">
        <f t="shared" si="58"/>
        <v>2496.31</v>
      </c>
      <c r="BU30" s="94">
        <f t="shared" si="121"/>
        <v>256570.7</v>
      </c>
      <c r="BV30" s="94">
        <f t="shared" si="122"/>
        <v>4257462.51</v>
      </c>
      <c r="BW30" s="94">
        <f t="shared" si="59"/>
        <v>2831.12</v>
      </c>
      <c r="BX30" s="94">
        <f t="shared" si="123"/>
        <v>256896.41</v>
      </c>
      <c r="BY30" s="94">
        <f t="shared" si="124"/>
        <v>4257462.62</v>
      </c>
      <c r="BZ30" s="94">
        <f t="shared" si="60"/>
        <v>3156.6</v>
      </c>
      <c r="CA30" s="94">
        <f t="shared" si="125"/>
        <v>257225.35</v>
      </c>
      <c r="CB30" s="94">
        <f t="shared" si="126"/>
        <v>4257462.6500000004</v>
      </c>
      <c r="CC30" s="94">
        <f t="shared" si="61"/>
        <v>3485.34</v>
      </c>
      <c r="CD30" s="94">
        <f t="shared" si="127"/>
        <v>257594.36</v>
      </c>
      <c r="CE30" s="94">
        <f t="shared" si="128"/>
        <v>4257462.59</v>
      </c>
      <c r="CF30" s="94">
        <f t="shared" si="62"/>
        <v>3854.17</v>
      </c>
      <c r="CG30" s="94">
        <f t="shared" si="129"/>
        <v>255275.85</v>
      </c>
      <c r="CH30" s="94">
        <f t="shared" si="130"/>
        <v>4257096.13</v>
      </c>
      <c r="CI30" s="94">
        <f t="shared" si="63"/>
        <v>1554.41</v>
      </c>
      <c r="CJ30" s="94">
        <f t="shared" si="131"/>
        <v>255700.77</v>
      </c>
      <c r="CK30" s="94">
        <f t="shared" si="132"/>
        <v>4257096.22</v>
      </c>
      <c r="CL30" s="94">
        <f t="shared" si="64"/>
        <v>1974.92</v>
      </c>
      <c r="CM30" s="94">
        <f t="shared" si="133"/>
        <v>256203.13</v>
      </c>
      <c r="CN30" s="94">
        <f t="shared" si="134"/>
        <v>4257096.38</v>
      </c>
      <c r="CO30" s="94">
        <f t="shared" si="65"/>
        <v>2474</v>
      </c>
      <c r="CP30" s="94">
        <f t="shared" si="135"/>
        <v>257175.15</v>
      </c>
      <c r="CQ30" s="94">
        <f t="shared" si="136"/>
        <v>4257096.53</v>
      </c>
      <c r="CR30" s="94">
        <f t="shared" si="66"/>
        <v>3442.4</v>
      </c>
      <c r="CS30" s="94">
        <f t="shared" si="137"/>
        <v>257433.06</v>
      </c>
      <c r="CT30" s="94">
        <f t="shared" si="138"/>
        <v>4257096.66</v>
      </c>
      <c r="CU30" s="94">
        <f t="shared" si="67"/>
        <v>3699.67</v>
      </c>
      <c r="CV30" s="94">
        <f t="shared" si="139"/>
        <v>258530</v>
      </c>
      <c r="CW30" s="94">
        <f t="shared" si="140"/>
        <v>4257037</v>
      </c>
      <c r="CX30" s="94">
        <f t="shared" si="68"/>
        <v>4798.1499999999996</v>
      </c>
      <c r="CY30" s="94">
        <f t="shared" si="141"/>
        <v>256051.61</v>
      </c>
      <c r="CZ30" s="94">
        <f t="shared" si="142"/>
        <v>4256729.74</v>
      </c>
      <c r="DA30" s="94">
        <f t="shared" si="69"/>
        <v>2390.9</v>
      </c>
      <c r="DB30" s="94">
        <f t="shared" si="143"/>
        <v>257407.81</v>
      </c>
      <c r="DC30" s="94">
        <f t="shared" si="144"/>
        <v>4256729.9400000004</v>
      </c>
      <c r="DD30" s="94">
        <f t="shared" si="70"/>
        <v>3717.56</v>
      </c>
      <c r="DE30" s="94">
        <f t="shared" si="81"/>
        <v>257768.43</v>
      </c>
      <c r="DF30" s="94">
        <f t="shared" si="145"/>
        <v>4257096.5599999996</v>
      </c>
      <c r="DG30" s="94">
        <f t="shared" si="72"/>
        <v>4034.34</v>
      </c>
      <c r="DH30" s="94">
        <f t="shared" si="146"/>
        <v>252816.43</v>
      </c>
      <c r="DI30" s="94">
        <f t="shared" si="147"/>
        <v>4259063</v>
      </c>
      <c r="DJ30" s="94">
        <f t="shared" si="73"/>
        <v>1949.17</v>
      </c>
      <c r="DK30" s="94">
        <f t="shared" si="148"/>
        <v>254406.11</v>
      </c>
      <c r="DL30" s="94">
        <f t="shared" si="149"/>
        <v>4257462.75</v>
      </c>
      <c r="DM30" s="94">
        <f t="shared" si="74"/>
        <v>674.12</v>
      </c>
      <c r="DN30" s="94">
        <f t="shared" si="78"/>
        <v>255183.93</v>
      </c>
      <c r="DO30" s="94">
        <f t="shared" si="79"/>
        <v>4256730.4000000004</v>
      </c>
      <c r="DP30" s="94">
        <f t="shared" si="80"/>
        <v>1568.53</v>
      </c>
      <c r="DQ30" s="94">
        <f t="shared" si="150"/>
        <v>255199.02</v>
      </c>
      <c r="DR30" s="94">
        <f t="shared" si="151"/>
        <v>4257829.17</v>
      </c>
      <c r="DS30" s="94">
        <f t="shared" si="75"/>
        <v>1534.64</v>
      </c>
      <c r="DT30" s="94">
        <f t="shared" si="152"/>
        <v>257923</v>
      </c>
      <c r="DU30" s="94">
        <f t="shared" si="153"/>
        <v>4257154</v>
      </c>
      <c r="DV30" s="94">
        <f t="shared" si="76"/>
        <v>4185.57</v>
      </c>
    </row>
    <row r="31" spans="1:126" x14ac:dyDescent="0.25">
      <c r="A31" s="2" t="s">
        <v>100</v>
      </c>
      <c r="B31" s="1">
        <v>254887.9</v>
      </c>
      <c r="C31" s="1">
        <v>4256678.13</v>
      </c>
      <c r="D31" s="95" t="s">
        <v>109</v>
      </c>
      <c r="E31" s="9" t="str" cm="1">
        <f t="array" ref="E31">INDEX($M$2:$DV$2,0,MATCH(F31,$M31:$DV31,0))</f>
        <v>B3</v>
      </c>
      <c r="F31" s="100">
        <f t="shared" si="36"/>
        <v>300.61</v>
      </c>
      <c r="G31" s="9" t="str" cm="1">
        <f t="array" ref="G31">INDEX($M$2:$DV$2,0,MATCH(H31,$M31:$DV31,0))</f>
        <v>A25</v>
      </c>
      <c r="H31" s="100">
        <f t="shared" si="37"/>
        <v>570.29</v>
      </c>
      <c r="M31" s="94">
        <f t="shared" si="77"/>
        <v>252528.6</v>
      </c>
      <c r="N31" s="94">
        <f t="shared" si="82"/>
        <v>4259051.5199999996</v>
      </c>
      <c r="O31" s="94">
        <f t="shared" si="39"/>
        <v>3346.53</v>
      </c>
      <c r="P31" s="94">
        <f t="shared" si="83"/>
        <v>253217.96</v>
      </c>
      <c r="Q31" s="94">
        <f t="shared" si="84"/>
        <v>4258934.25</v>
      </c>
      <c r="R31" s="94">
        <f t="shared" si="40"/>
        <v>2806.92</v>
      </c>
      <c r="S31" s="94">
        <f t="shared" si="85"/>
        <v>254597.27</v>
      </c>
      <c r="T31" s="94">
        <f t="shared" si="86"/>
        <v>4258312.75</v>
      </c>
      <c r="U31" s="94">
        <f t="shared" si="41"/>
        <v>1660.26</v>
      </c>
      <c r="V31" s="94">
        <f t="shared" si="87"/>
        <v>255507.64</v>
      </c>
      <c r="W31" s="94">
        <f t="shared" si="88"/>
        <v>4258136.95</v>
      </c>
      <c r="X31" s="94">
        <f t="shared" si="42"/>
        <v>1585</v>
      </c>
      <c r="Y31" s="94">
        <f t="shared" si="89"/>
        <v>255885.43</v>
      </c>
      <c r="Z31" s="94">
        <f t="shared" si="90"/>
        <v>4258136.88</v>
      </c>
      <c r="AA31" s="94">
        <f t="shared" si="43"/>
        <v>1767.21</v>
      </c>
      <c r="AB31" s="94">
        <f t="shared" si="91"/>
        <v>256323</v>
      </c>
      <c r="AC31" s="94">
        <f t="shared" si="92"/>
        <v>4258195</v>
      </c>
      <c r="AD31" s="94">
        <f t="shared" si="44"/>
        <v>2088.16</v>
      </c>
      <c r="AE31" s="94">
        <f t="shared" si="93"/>
        <v>254548.51</v>
      </c>
      <c r="AF31" s="94">
        <f t="shared" si="94"/>
        <v>4257829.0999999996</v>
      </c>
      <c r="AG31" s="94">
        <f t="shared" si="45"/>
        <v>1199.97</v>
      </c>
      <c r="AH31" s="94">
        <f t="shared" si="95"/>
        <v>254850.77</v>
      </c>
      <c r="AI31" s="94">
        <f t="shared" si="96"/>
        <v>4257828.84</v>
      </c>
      <c r="AJ31" s="94">
        <f t="shared" si="46"/>
        <v>1151.31</v>
      </c>
      <c r="AK31" s="94">
        <f t="shared" si="97"/>
        <v>255533.88</v>
      </c>
      <c r="AL31" s="94">
        <f t="shared" si="98"/>
        <v>4257829.1500000004</v>
      </c>
      <c r="AM31" s="94">
        <f t="shared" si="47"/>
        <v>1319.9</v>
      </c>
      <c r="AN31" s="94">
        <f t="shared" si="99"/>
        <v>255894.42</v>
      </c>
      <c r="AO31" s="94">
        <f t="shared" si="100"/>
        <v>4257829.12</v>
      </c>
      <c r="AP31" s="94">
        <f t="shared" si="48"/>
        <v>1529.01</v>
      </c>
      <c r="AQ31" s="94">
        <f t="shared" si="101"/>
        <v>256274.81</v>
      </c>
      <c r="AR31" s="94">
        <f t="shared" si="102"/>
        <v>4257829.08</v>
      </c>
      <c r="AS31" s="94">
        <f t="shared" si="49"/>
        <v>1802.28</v>
      </c>
      <c r="AT31" s="94">
        <f t="shared" si="103"/>
        <v>256570.18</v>
      </c>
      <c r="AU31" s="94">
        <f t="shared" si="104"/>
        <v>4257828.93</v>
      </c>
      <c r="AV31" s="94">
        <f t="shared" si="50"/>
        <v>2038.24</v>
      </c>
      <c r="AW31" s="94">
        <f t="shared" si="105"/>
        <v>256956.19</v>
      </c>
      <c r="AX31" s="94">
        <f t="shared" si="106"/>
        <v>4257829.25</v>
      </c>
      <c r="AY31" s="94">
        <f t="shared" si="51"/>
        <v>2367.04</v>
      </c>
      <c r="AZ31" s="94">
        <f t="shared" si="107"/>
        <v>257253.23</v>
      </c>
      <c r="BA31" s="94">
        <f t="shared" si="108"/>
        <v>4257829.12</v>
      </c>
      <c r="BB31" s="94">
        <f t="shared" si="52"/>
        <v>2630.51</v>
      </c>
      <c r="BC31" s="94">
        <f t="shared" si="109"/>
        <v>257592.17</v>
      </c>
      <c r="BD31" s="94">
        <f t="shared" si="110"/>
        <v>4257829.28</v>
      </c>
      <c r="BE31" s="94">
        <f t="shared" si="53"/>
        <v>2939.09</v>
      </c>
      <c r="BF31" s="94">
        <f t="shared" si="111"/>
        <v>254668.53</v>
      </c>
      <c r="BG31" s="94">
        <f t="shared" si="112"/>
        <v>4257462.46</v>
      </c>
      <c r="BH31" s="94">
        <f t="shared" si="54"/>
        <v>814.43</v>
      </c>
      <c r="BI31" s="94">
        <f t="shared" si="113"/>
        <v>255127.7</v>
      </c>
      <c r="BJ31" s="94">
        <f t="shared" si="114"/>
        <v>4257462.49</v>
      </c>
      <c r="BK31" s="94">
        <f t="shared" si="55"/>
        <v>820.2</v>
      </c>
      <c r="BL31" s="94">
        <f t="shared" si="115"/>
        <v>255488.14</v>
      </c>
      <c r="BM31" s="94">
        <f t="shared" si="116"/>
        <v>4257462.93</v>
      </c>
      <c r="BN31" s="94">
        <f t="shared" si="56"/>
        <v>988.03</v>
      </c>
      <c r="BO31" s="94">
        <f t="shared" si="117"/>
        <v>255900.5</v>
      </c>
      <c r="BP31" s="94">
        <f t="shared" si="118"/>
        <v>4257462.8099999996</v>
      </c>
      <c r="BQ31" s="94">
        <f t="shared" si="57"/>
        <v>1281.05</v>
      </c>
      <c r="BR31" s="94">
        <f t="shared" si="119"/>
        <v>256235.57</v>
      </c>
      <c r="BS31" s="94">
        <f t="shared" si="120"/>
        <v>4257462.63</v>
      </c>
      <c r="BT31" s="94">
        <f t="shared" si="58"/>
        <v>1559.38</v>
      </c>
      <c r="BU31" s="94">
        <f t="shared" si="121"/>
        <v>256570.7</v>
      </c>
      <c r="BV31" s="94">
        <f t="shared" si="122"/>
        <v>4257462.51</v>
      </c>
      <c r="BW31" s="94">
        <f t="shared" si="59"/>
        <v>1856.63</v>
      </c>
      <c r="BX31" s="94">
        <f t="shared" si="123"/>
        <v>256896.41</v>
      </c>
      <c r="BY31" s="94">
        <f t="shared" si="124"/>
        <v>4257462.62</v>
      </c>
      <c r="BZ31" s="94">
        <f t="shared" si="60"/>
        <v>2156.2800000000002</v>
      </c>
      <c r="CA31" s="94">
        <f t="shared" si="125"/>
        <v>257225.35</v>
      </c>
      <c r="CB31" s="94">
        <f t="shared" si="126"/>
        <v>4257462.6500000004</v>
      </c>
      <c r="CC31" s="94">
        <f t="shared" si="61"/>
        <v>2465.59</v>
      </c>
      <c r="CD31" s="94">
        <f t="shared" si="127"/>
        <v>257594.36</v>
      </c>
      <c r="CE31" s="94">
        <f t="shared" si="128"/>
        <v>4257462.59</v>
      </c>
      <c r="CF31" s="94">
        <f t="shared" si="62"/>
        <v>2817.85</v>
      </c>
      <c r="CG31" s="94">
        <f t="shared" si="129"/>
        <v>255275.85</v>
      </c>
      <c r="CH31" s="94">
        <f t="shared" si="130"/>
        <v>4257096.13</v>
      </c>
      <c r="CI31" s="94">
        <f t="shared" si="63"/>
        <v>570.29</v>
      </c>
      <c r="CJ31" s="94">
        <f t="shared" si="131"/>
        <v>255700.77</v>
      </c>
      <c r="CK31" s="94">
        <f t="shared" si="132"/>
        <v>4257096.22</v>
      </c>
      <c r="CL31" s="94">
        <f t="shared" si="64"/>
        <v>914.09</v>
      </c>
      <c r="CM31" s="94">
        <f t="shared" si="133"/>
        <v>256203.13</v>
      </c>
      <c r="CN31" s="94">
        <f t="shared" si="134"/>
        <v>4257096.38</v>
      </c>
      <c r="CO31" s="94">
        <f t="shared" si="65"/>
        <v>1380.13</v>
      </c>
      <c r="CP31" s="94">
        <f t="shared" si="135"/>
        <v>257175.15</v>
      </c>
      <c r="CQ31" s="94">
        <f t="shared" si="136"/>
        <v>4257096.53</v>
      </c>
      <c r="CR31" s="94">
        <f t="shared" si="66"/>
        <v>2325.1999999999998</v>
      </c>
      <c r="CS31" s="94">
        <f t="shared" si="137"/>
        <v>257433.06</v>
      </c>
      <c r="CT31" s="94">
        <f t="shared" si="138"/>
        <v>4257096.66</v>
      </c>
      <c r="CU31" s="94">
        <f t="shared" si="67"/>
        <v>2579.34</v>
      </c>
      <c r="CV31" s="94">
        <f t="shared" si="139"/>
        <v>258530</v>
      </c>
      <c r="CW31" s="94">
        <f t="shared" si="140"/>
        <v>4257037</v>
      </c>
      <c r="CX31" s="94">
        <f t="shared" si="68"/>
        <v>3659.74</v>
      </c>
      <c r="CY31" s="94">
        <f t="shared" si="141"/>
        <v>256051.61</v>
      </c>
      <c r="CZ31" s="94">
        <f t="shared" si="142"/>
        <v>4256729.74</v>
      </c>
      <c r="DA31" s="94">
        <f t="shared" si="69"/>
        <v>1164.8499999999999</v>
      </c>
      <c r="DB31" s="94">
        <f t="shared" si="143"/>
        <v>257407.81</v>
      </c>
      <c r="DC31" s="94">
        <f t="shared" si="144"/>
        <v>4256729.9400000004</v>
      </c>
      <c r="DD31" s="94">
        <f t="shared" si="70"/>
        <v>2520.44</v>
      </c>
      <c r="DE31" s="94">
        <f t="shared" si="81"/>
        <v>257768.43</v>
      </c>
      <c r="DF31" s="94">
        <f t="shared" si="145"/>
        <v>4257096.5599999996</v>
      </c>
      <c r="DG31" s="94">
        <f t="shared" si="72"/>
        <v>2910.76</v>
      </c>
      <c r="DH31" s="94">
        <f t="shared" si="146"/>
        <v>252816.43</v>
      </c>
      <c r="DI31" s="94">
        <f t="shared" si="147"/>
        <v>4259063</v>
      </c>
      <c r="DJ31" s="94">
        <f t="shared" si="73"/>
        <v>3158.89</v>
      </c>
      <c r="DK31" s="94">
        <f t="shared" si="148"/>
        <v>254406.11</v>
      </c>
      <c r="DL31" s="94">
        <f t="shared" si="149"/>
        <v>4257462.75</v>
      </c>
      <c r="DM31" s="94">
        <f t="shared" si="74"/>
        <v>920.73</v>
      </c>
      <c r="DN31" s="94">
        <f t="shared" si="78"/>
        <v>255183.93</v>
      </c>
      <c r="DO31" s="94">
        <f t="shared" si="79"/>
        <v>4256730.4000000004</v>
      </c>
      <c r="DP31" s="94">
        <f t="shared" si="80"/>
        <v>300.61</v>
      </c>
      <c r="DQ31" s="94">
        <f t="shared" si="150"/>
        <v>255199.02</v>
      </c>
      <c r="DR31" s="94">
        <f t="shared" si="151"/>
        <v>4257829.17</v>
      </c>
      <c r="DS31" s="94">
        <f t="shared" si="75"/>
        <v>1192.3499999999999</v>
      </c>
      <c r="DT31" s="94">
        <f t="shared" si="152"/>
        <v>257923</v>
      </c>
      <c r="DU31" s="94">
        <f t="shared" si="153"/>
        <v>4257154</v>
      </c>
      <c r="DV31" s="94">
        <f t="shared" si="76"/>
        <v>3072.18</v>
      </c>
    </row>
    <row r="32" spans="1:126" x14ac:dyDescent="0.25">
      <c r="A32" s="2" t="s">
        <v>101</v>
      </c>
      <c r="B32" s="1">
        <v>255455.6</v>
      </c>
      <c r="C32" s="1">
        <v>4256373.47</v>
      </c>
      <c r="D32" s="95" t="s">
        <v>109</v>
      </c>
      <c r="E32" s="9" t="str" cm="1">
        <f t="array" ref="E32">INDEX($M$2:$DV$2,0,MATCH(F32,$M32:$DV32,0))</f>
        <v>B3</v>
      </c>
      <c r="F32" s="100">
        <f t="shared" si="36"/>
        <v>448.56</v>
      </c>
      <c r="G32" s="9" t="str" cm="1">
        <f t="array" ref="G32">INDEX($M$2:$DV$2,0,MATCH(H32,$M32:$DV32,0))</f>
        <v>A31</v>
      </c>
      <c r="H32" s="100">
        <f t="shared" si="37"/>
        <v>694.37</v>
      </c>
      <c r="M32" s="94">
        <f t="shared" si="77"/>
        <v>252528.6</v>
      </c>
      <c r="N32" s="94">
        <f t="shared" si="82"/>
        <v>4259051.5199999996</v>
      </c>
      <c r="O32" s="94">
        <f t="shared" si="39"/>
        <v>3967.28</v>
      </c>
      <c r="P32" s="94">
        <f t="shared" si="83"/>
        <v>253217.96</v>
      </c>
      <c r="Q32" s="94">
        <f t="shared" si="84"/>
        <v>4258934.25</v>
      </c>
      <c r="R32" s="94">
        <f t="shared" si="40"/>
        <v>3400.68</v>
      </c>
      <c r="S32" s="94">
        <f t="shared" si="85"/>
        <v>254597.27</v>
      </c>
      <c r="T32" s="94">
        <f t="shared" si="86"/>
        <v>4258312.75</v>
      </c>
      <c r="U32" s="94">
        <f t="shared" si="41"/>
        <v>2120.7399999999998</v>
      </c>
      <c r="V32" s="94">
        <f t="shared" si="87"/>
        <v>255507.64</v>
      </c>
      <c r="W32" s="94">
        <f t="shared" si="88"/>
        <v>4258136.95</v>
      </c>
      <c r="X32" s="94">
        <f t="shared" si="42"/>
        <v>1764.25</v>
      </c>
      <c r="Y32" s="94">
        <f t="shared" si="89"/>
        <v>255885.43</v>
      </c>
      <c r="Z32" s="94">
        <f t="shared" si="90"/>
        <v>4258136.88</v>
      </c>
      <c r="AA32" s="94">
        <f t="shared" si="43"/>
        <v>1815.04</v>
      </c>
      <c r="AB32" s="94">
        <f t="shared" si="91"/>
        <v>256323</v>
      </c>
      <c r="AC32" s="94">
        <f t="shared" si="92"/>
        <v>4258195</v>
      </c>
      <c r="AD32" s="94">
        <f t="shared" si="44"/>
        <v>2017.51</v>
      </c>
      <c r="AE32" s="94">
        <f t="shared" si="93"/>
        <v>254548.51</v>
      </c>
      <c r="AF32" s="94">
        <f t="shared" si="94"/>
        <v>4257829.0999999996</v>
      </c>
      <c r="AG32" s="94">
        <f t="shared" si="45"/>
        <v>1715.13</v>
      </c>
      <c r="AH32" s="94">
        <f t="shared" si="95"/>
        <v>254850.77</v>
      </c>
      <c r="AI32" s="94">
        <f t="shared" si="96"/>
        <v>4257828.84</v>
      </c>
      <c r="AJ32" s="94">
        <f t="shared" si="46"/>
        <v>1576.05</v>
      </c>
      <c r="AK32" s="94">
        <f t="shared" si="97"/>
        <v>255533.88</v>
      </c>
      <c r="AL32" s="94">
        <f t="shared" si="98"/>
        <v>4257829.1500000004</v>
      </c>
      <c r="AM32" s="94">
        <f t="shared" si="47"/>
        <v>1457.78</v>
      </c>
      <c r="AN32" s="94">
        <f t="shared" si="99"/>
        <v>255894.42</v>
      </c>
      <c r="AO32" s="94">
        <f t="shared" si="100"/>
        <v>4257829.12</v>
      </c>
      <c r="AP32" s="94">
        <f t="shared" si="48"/>
        <v>1520.36</v>
      </c>
      <c r="AQ32" s="94">
        <f t="shared" si="101"/>
        <v>256274.81</v>
      </c>
      <c r="AR32" s="94">
        <f t="shared" si="102"/>
        <v>4257829.08</v>
      </c>
      <c r="AS32" s="94">
        <f t="shared" si="49"/>
        <v>1670.3</v>
      </c>
      <c r="AT32" s="94">
        <f t="shared" si="103"/>
        <v>256570.18</v>
      </c>
      <c r="AU32" s="94">
        <f t="shared" si="104"/>
        <v>4257828.93</v>
      </c>
      <c r="AV32" s="94">
        <f t="shared" si="50"/>
        <v>1833.21</v>
      </c>
      <c r="AW32" s="94">
        <f t="shared" si="105"/>
        <v>256956.19</v>
      </c>
      <c r="AX32" s="94">
        <f t="shared" si="106"/>
        <v>4257829.25</v>
      </c>
      <c r="AY32" s="94">
        <f t="shared" si="51"/>
        <v>2090.71</v>
      </c>
      <c r="AZ32" s="94">
        <f t="shared" si="107"/>
        <v>257253.23</v>
      </c>
      <c r="BA32" s="94">
        <f t="shared" si="108"/>
        <v>4257829.12</v>
      </c>
      <c r="BB32" s="94">
        <f t="shared" si="52"/>
        <v>2313.09</v>
      </c>
      <c r="BC32" s="94">
        <f t="shared" si="109"/>
        <v>257592.17</v>
      </c>
      <c r="BD32" s="94">
        <f t="shared" si="110"/>
        <v>4257829.28</v>
      </c>
      <c r="BE32" s="94">
        <f t="shared" si="53"/>
        <v>2585.4</v>
      </c>
      <c r="BF32" s="94">
        <f t="shared" si="111"/>
        <v>254668.53</v>
      </c>
      <c r="BG32" s="94">
        <f t="shared" si="112"/>
        <v>4257462.46</v>
      </c>
      <c r="BH32" s="94">
        <f t="shared" si="54"/>
        <v>1343.64</v>
      </c>
      <c r="BI32" s="94">
        <f t="shared" si="113"/>
        <v>255127.7</v>
      </c>
      <c r="BJ32" s="94">
        <f t="shared" si="114"/>
        <v>4257462.49</v>
      </c>
      <c r="BK32" s="94">
        <f t="shared" si="55"/>
        <v>1137.31</v>
      </c>
      <c r="BL32" s="94">
        <f t="shared" si="115"/>
        <v>255488.14</v>
      </c>
      <c r="BM32" s="94">
        <f t="shared" si="116"/>
        <v>4257462.93</v>
      </c>
      <c r="BN32" s="94">
        <f t="shared" si="56"/>
        <v>1089.95</v>
      </c>
      <c r="BO32" s="94">
        <f t="shared" si="117"/>
        <v>255900.5</v>
      </c>
      <c r="BP32" s="94">
        <f t="shared" si="118"/>
        <v>4257462.8099999996</v>
      </c>
      <c r="BQ32" s="94">
        <f t="shared" si="57"/>
        <v>1176.69</v>
      </c>
      <c r="BR32" s="94">
        <f t="shared" si="119"/>
        <v>256235.57</v>
      </c>
      <c r="BS32" s="94">
        <f t="shared" si="120"/>
        <v>4257462.63</v>
      </c>
      <c r="BT32" s="94">
        <f t="shared" si="58"/>
        <v>1339.64</v>
      </c>
      <c r="BU32" s="94">
        <f t="shared" si="121"/>
        <v>256570.7</v>
      </c>
      <c r="BV32" s="94">
        <f t="shared" si="122"/>
        <v>4257462.51</v>
      </c>
      <c r="BW32" s="94">
        <f t="shared" si="59"/>
        <v>1558.67</v>
      </c>
      <c r="BX32" s="94">
        <f t="shared" si="123"/>
        <v>256896.41</v>
      </c>
      <c r="BY32" s="94">
        <f t="shared" si="124"/>
        <v>4257462.62</v>
      </c>
      <c r="BZ32" s="94">
        <f t="shared" si="60"/>
        <v>1806.15</v>
      </c>
      <c r="CA32" s="94">
        <f t="shared" si="125"/>
        <v>257225.35</v>
      </c>
      <c r="CB32" s="94">
        <f t="shared" si="126"/>
        <v>4257462.6500000004</v>
      </c>
      <c r="CC32" s="94">
        <f t="shared" si="61"/>
        <v>2078.06</v>
      </c>
      <c r="CD32" s="94">
        <f t="shared" si="127"/>
        <v>257594.36</v>
      </c>
      <c r="CE32" s="94">
        <f t="shared" si="128"/>
        <v>4257462.59</v>
      </c>
      <c r="CF32" s="94">
        <f t="shared" si="62"/>
        <v>2400.1</v>
      </c>
      <c r="CG32" s="94">
        <f t="shared" si="129"/>
        <v>255275.85</v>
      </c>
      <c r="CH32" s="94">
        <f t="shared" si="130"/>
        <v>4257096.13</v>
      </c>
      <c r="CI32" s="94">
        <f t="shared" si="63"/>
        <v>744.68</v>
      </c>
      <c r="CJ32" s="94">
        <f t="shared" si="131"/>
        <v>255700.77</v>
      </c>
      <c r="CK32" s="94">
        <f t="shared" si="132"/>
        <v>4257096.22</v>
      </c>
      <c r="CL32" s="94">
        <f t="shared" si="64"/>
        <v>763.2</v>
      </c>
      <c r="CM32" s="94">
        <f t="shared" si="133"/>
        <v>256203.13</v>
      </c>
      <c r="CN32" s="94">
        <f t="shared" si="134"/>
        <v>4257096.38</v>
      </c>
      <c r="CO32" s="94">
        <f t="shared" si="65"/>
        <v>1039.9000000000001</v>
      </c>
      <c r="CP32" s="94">
        <f t="shared" si="135"/>
        <v>257175.15</v>
      </c>
      <c r="CQ32" s="94">
        <f t="shared" si="136"/>
        <v>4257096.53</v>
      </c>
      <c r="CR32" s="94">
        <f t="shared" si="66"/>
        <v>1865.39</v>
      </c>
      <c r="CS32" s="94">
        <f t="shared" si="137"/>
        <v>257433.06</v>
      </c>
      <c r="CT32" s="94">
        <f t="shared" si="138"/>
        <v>4257096.66</v>
      </c>
      <c r="CU32" s="94">
        <f t="shared" si="67"/>
        <v>2105.5500000000002</v>
      </c>
      <c r="CV32" s="94">
        <f t="shared" si="139"/>
        <v>258530</v>
      </c>
      <c r="CW32" s="94">
        <f t="shared" si="140"/>
        <v>4257037</v>
      </c>
      <c r="CX32" s="94">
        <f t="shared" si="68"/>
        <v>3145.19</v>
      </c>
      <c r="CY32" s="94">
        <f t="shared" si="141"/>
        <v>256051.61</v>
      </c>
      <c r="CZ32" s="94">
        <f t="shared" si="142"/>
        <v>4256729.74</v>
      </c>
      <c r="DA32" s="94">
        <f t="shared" si="69"/>
        <v>694.37</v>
      </c>
      <c r="DB32" s="94">
        <f t="shared" si="143"/>
        <v>257407.81</v>
      </c>
      <c r="DC32" s="94">
        <f t="shared" si="144"/>
        <v>4256729.9400000004</v>
      </c>
      <c r="DD32" s="94">
        <f t="shared" si="70"/>
        <v>1984.49</v>
      </c>
      <c r="DE32" s="94">
        <f t="shared" si="81"/>
        <v>257768.43</v>
      </c>
      <c r="DF32" s="94">
        <f t="shared" si="145"/>
        <v>4257096.5599999996</v>
      </c>
      <c r="DG32" s="94">
        <f t="shared" si="72"/>
        <v>2423.23</v>
      </c>
      <c r="DH32" s="94">
        <f t="shared" si="146"/>
        <v>252816.43</v>
      </c>
      <c r="DI32" s="94">
        <f t="shared" si="147"/>
        <v>4259063</v>
      </c>
      <c r="DJ32" s="94">
        <f t="shared" si="73"/>
        <v>3768.13</v>
      </c>
      <c r="DK32" s="94">
        <f t="shared" si="148"/>
        <v>254406.11</v>
      </c>
      <c r="DL32" s="94">
        <f t="shared" si="149"/>
        <v>4257462.75</v>
      </c>
      <c r="DM32" s="94">
        <f t="shared" si="74"/>
        <v>1512.6</v>
      </c>
      <c r="DN32" s="94">
        <f t="shared" si="78"/>
        <v>255183.93</v>
      </c>
      <c r="DO32" s="94">
        <f t="shared" si="79"/>
        <v>4256730.4000000004</v>
      </c>
      <c r="DP32" s="94">
        <f t="shared" si="80"/>
        <v>448.56</v>
      </c>
      <c r="DQ32" s="94">
        <f t="shared" si="150"/>
        <v>255199.02</v>
      </c>
      <c r="DR32" s="94">
        <f t="shared" si="151"/>
        <v>4257829.17</v>
      </c>
      <c r="DS32" s="94">
        <f t="shared" si="75"/>
        <v>1478.14</v>
      </c>
      <c r="DT32" s="94">
        <f t="shared" si="152"/>
        <v>257923</v>
      </c>
      <c r="DU32" s="94">
        <f t="shared" si="153"/>
        <v>4257154</v>
      </c>
      <c r="DV32" s="94">
        <f t="shared" si="76"/>
        <v>2587.91</v>
      </c>
    </row>
    <row r="33" spans="1:126" x14ac:dyDescent="0.25">
      <c r="A33" s="2" t="s">
        <v>102</v>
      </c>
      <c r="B33" s="1">
        <v>255818</v>
      </c>
      <c r="C33" s="1">
        <v>4256438</v>
      </c>
      <c r="D33" s="95" t="s">
        <v>109</v>
      </c>
      <c r="E33" s="9" t="str" cm="1">
        <f t="array" ref="E33">INDEX($M$2:$DV$2,0,MATCH(F33,$M33:$DV33,0))</f>
        <v>A31</v>
      </c>
      <c r="F33" s="100">
        <f t="shared" si="36"/>
        <v>373.75</v>
      </c>
      <c r="G33" s="9" t="str" cm="1">
        <f t="array" ref="G33">INDEX($M$2:$DV$2,0,MATCH(H33,$M33:$DV33,0))</f>
        <v>A26</v>
      </c>
      <c r="H33" s="100">
        <f t="shared" si="37"/>
        <v>668.58</v>
      </c>
      <c r="M33" s="94">
        <f t="shared" si="77"/>
        <v>252528.6</v>
      </c>
      <c r="N33" s="94">
        <f t="shared" si="82"/>
        <v>4259051.5199999996</v>
      </c>
      <c r="O33" s="94">
        <f t="shared" si="39"/>
        <v>4201.2700000000004</v>
      </c>
      <c r="P33" s="94">
        <f t="shared" si="83"/>
        <v>253217.96</v>
      </c>
      <c r="Q33" s="94">
        <f t="shared" si="84"/>
        <v>4258934.25</v>
      </c>
      <c r="R33" s="94">
        <f t="shared" si="40"/>
        <v>3604.37</v>
      </c>
      <c r="S33" s="94">
        <f t="shared" si="85"/>
        <v>254597.27</v>
      </c>
      <c r="T33" s="94">
        <f t="shared" si="86"/>
        <v>4258312.75</v>
      </c>
      <c r="U33" s="94">
        <f t="shared" si="41"/>
        <v>2237.16</v>
      </c>
      <c r="V33" s="94">
        <f t="shared" si="87"/>
        <v>255507.64</v>
      </c>
      <c r="W33" s="94">
        <f t="shared" si="88"/>
        <v>4258136.95</v>
      </c>
      <c r="X33" s="94">
        <f t="shared" si="42"/>
        <v>1727.07</v>
      </c>
      <c r="Y33" s="94">
        <f t="shared" si="89"/>
        <v>255885.43</v>
      </c>
      <c r="Z33" s="94">
        <f t="shared" si="90"/>
        <v>4258136.88</v>
      </c>
      <c r="AA33" s="94">
        <f t="shared" si="43"/>
        <v>1700.22</v>
      </c>
      <c r="AB33" s="94">
        <f t="shared" si="91"/>
        <v>256323</v>
      </c>
      <c r="AC33" s="94">
        <f t="shared" si="92"/>
        <v>4258195</v>
      </c>
      <c r="AD33" s="94">
        <f t="shared" si="44"/>
        <v>1828.13</v>
      </c>
      <c r="AE33" s="94">
        <f t="shared" si="93"/>
        <v>254548.51</v>
      </c>
      <c r="AF33" s="94">
        <f t="shared" si="94"/>
        <v>4257829.0999999996</v>
      </c>
      <c r="AG33" s="94">
        <f t="shared" si="45"/>
        <v>1883.29</v>
      </c>
      <c r="AH33" s="94">
        <f t="shared" si="95"/>
        <v>254850.77</v>
      </c>
      <c r="AI33" s="94">
        <f t="shared" si="96"/>
        <v>4257828.84</v>
      </c>
      <c r="AJ33" s="94">
        <f t="shared" si="46"/>
        <v>1694.1</v>
      </c>
      <c r="AK33" s="94">
        <f t="shared" si="97"/>
        <v>255533.88</v>
      </c>
      <c r="AL33" s="94">
        <f t="shared" si="98"/>
        <v>4257829.1500000004</v>
      </c>
      <c r="AM33" s="94">
        <f t="shared" si="47"/>
        <v>1419.87</v>
      </c>
      <c r="AN33" s="94">
        <f t="shared" si="99"/>
        <v>255894.42</v>
      </c>
      <c r="AO33" s="94">
        <f t="shared" si="100"/>
        <v>4257829.12</v>
      </c>
      <c r="AP33" s="94">
        <f t="shared" si="48"/>
        <v>1393.22</v>
      </c>
      <c r="AQ33" s="94">
        <f t="shared" si="101"/>
        <v>256274.81</v>
      </c>
      <c r="AR33" s="94">
        <f t="shared" si="102"/>
        <v>4257829.08</v>
      </c>
      <c r="AS33" s="94">
        <f t="shared" si="49"/>
        <v>1464.16</v>
      </c>
      <c r="AT33" s="94">
        <f t="shared" si="103"/>
        <v>256570.18</v>
      </c>
      <c r="AU33" s="94">
        <f t="shared" si="104"/>
        <v>4257828.93</v>
      </c>
      <c r="AV33" s="94">
        <f t="shared" si="50"/>
        <v>1581.28</v>
      </c>
      <c r="AW33" s="94">
        <f t="shared" si="105"/>
        <v>256956.19</v>
      </c>
      <c r="AX33" s="94">
        <f t="shared" si="106"/>
        <v>4257829.25</v>
      </c>
      <c r="AY33" s="94">
        <f t="shared" si="51"/>
        <v>1797.51</v>
      </c>
      <c r="AZ33" s="94">
        <f t="shared" si="107"/>
        <v>257253.23</v>
      </c>
      <c r="BA33" s="94">
        <f t="shared" si="108"/>
        <v>4257829.12</v>
      </c>
      <c r="BB33" s="94">
        <f t="shared" si="52"/>
        <v>1998.77</v>
      </c>
      <c r="BC33" s="94">
        <f t="shared" si="109"/>
        <v>257592.17</v>
      </c>
      <c r="BD33" s="94">
        <f t="shared" si="110"/>
        <v>4257829.28</v>
      </c>
      <c r="BE33" s="94">
        <f t="shared" si="53"/>
        <v>2254.63</v>
      </c>
      <c r="BF33" s="94">
        <f t="shared" si="111"/>
        <v>254668.53</v>
      </c>
      <c r="BG33" s="94">
        <f t="shared" si="112"/>
        <v>4257462.46</v>
      </c>
      <c r="BH33" s="94">
        <f t="shared" si="54"/>
        <v>1539.74</v>
      </c>
      <c r="BI33" s="94">
        <f t="shared" si="113"/>
        <v>255127.7</v>
      </c>
      <c r="BJ33" s="94">
        <f t="shared" si="114"/>
        <v>4257462.49</v>
      </c>
      <c r="BK33" s="94">
        <f t="shared" si="55"/>
        <v>1235.3499999999999</v>
      </c>
      <c r="BL33" s="94">
        <f t="shared" si="115"/>
        <v>255488.14</v>
      </c>
      <c r="BM33" s="94">
        <f t="shared" si="116"/>
        <v>4257462.93</v>
      </c>
      <c r="BN33" s="94">
        <f t="shared" si="56"/>
        <v>1076.7</v>
      </c>
      <c r="BO33" s="94">
        <f t="shared" si="117"/>
        <v>255900.5</v>
      </c>
      <c r="BP33" s="94">
        <f t="shared" si="118"/>
        <v>4257462.8099999996</v>
      </c>
      <c r="BQ33" s="94">
        <f t="shared" si="57"/>
        <v>1028.1300000000001</v>
      </c>
      <c r="BR33" s="94">
        <f t="shared" si="119"/>
        <v>256235.57</v>
      </c>
      <c r="BS33" s="94">
        <f t="shared" si="120"/>
        <v>4257462.63</v>
      </c>
      <c r="BT33" s="94">
        <f t="shared" si="58"/>
        <v>1106.45</v>
      </c>
      <c r="BU33" s="94">
        <f t="shared" si="121"/>
        <v>256570.7</v>
      </c>
      <c r="BV33" s="94">
        <f t="shared" si="122"/>
        <v>4257462.51</v>
      </c>
      <c r="BW33" s="94">
        <f t="shared" si="59"/>
        <v>1271.29</v>
      </c>
      <c r="BX33" s="94">
        <f t="shared" si="123"/>
        <v>256896.41</v>
      </c>
      <c r="BY33" s="94">
        <f t="shared" si="124"/>
        <v>4257462.62</v>
      </c>
      <c r="BZ33" s="94">
        <f t="shared" si="60"/>
        <v>1487.55</v>
      </c>
      <c r="CA33" s="94">
        <f t="shared" si="125"/>
        <v>257225.35</v>
      </c>
      <c r="CB33" s="94">
        <f t="shared" si="126"/>
        <v>4257462.6500000004</v>
      </c>
      <c r="CC33" s="94">
        <f t="shared" si="61"/>
        <v>1740.85</v>
      </c>
      <c r="CD33" s="94">
        <f t="shared" si="127"/>
        <v>257594.36</v>
      </c>
      <c r="CE33" s="94">
        <f t="shared" si="128"/>
        <v>4257462.59</v>
      </c>
      <c r="CF33" s="94">
        <f t="shared" si="62"/>
        <v>2050.67</v>
      </c>
      <c r="CG33" s="94">
        <f t="shared" si="129"/>
        <v>255275.85</v>
      </c>
      <c r="CH33" s="94">
        <f t="shared" si="130"/>
        <v>4257096.13</v>
      </c>
      <c r="CI33" s="94">
        <f t="shared" si="63"/>
        <v>852.68</v>
      </c>
      <c r="CJ33" s="94">
        <f t="shared" si="131"/>
        <v>255700.77</v>
      </c>
      <c r="CK33" s="94">
        <f t="shared" si="132"/>
        <v>4257096.22</v>
      </c>
      <c r="CL33" s="94">
        <f t="shared" si="64"/>
        <v>668.58</v>
      </c>
      <c r="CM33" s="94">
        <f t="shared" si="133"/>
        <v>256203.13</v>
      </c>
      <c r="CN33" s="94">
        <f t="shared" si="134"/>
        <v>4257096.38</v>
      </c>
      <c r="CO33" s="94">
        <f t="shared" si="65"/>
        <v>762.75</v>
      </c>
      <c r="CP33" s="94">
        <f t="shared" si="135"/>
        <v>257175.15</v>
      </c>
      <c r="CQ33" s="94">
        <f t="shared" si="136"/>
        <v>4257096.53</v>
      </c>
      <c r="CR33" s="94">
        <f t="shared" si="66"/>
        <v>1508.48</v>
      </c>
      <c r="CS33" s="94">
        <f t="shared" si="137"/>
        <v>257433.06</v>
      </c>
      <c r="CT33" s="94">
        <f t="shared" si="138"/>
        <v>4257096.66</v>
      </c>
      <c r="CU33" s="94">
        <f t="shared" si="67"/>
        <v>1744.21</v>
      </c>
      <c r="CV33" s="94">
        <f t="shared" si="139"/>
        <v>258530</v>
      </c>
      <c r="CW33" s="94">
        <f t="shared" si="140"/>
        <v>4257037</v>
      </c>
      <c r="CX33" s="94">
        <f t="shared" si="68"/>
        <v>2777.36</v>
      </c>
      <c r="CY33" s="94">
        <f t="shared" si="141"/>
        <v>256051.61</v>
      </c>
      <c r="CZ33" s="94">
        <f t="shared" si="142"/>
        <v>4256729.74</v>
      </c>
      <c r="DA33" s="94">
        <f t="shared" si="69"/>
        <v>373.75</v>
      </c>
      <c r="DB33" s="94">
        <f t="shared" si="143"/>
        <v>257407.81</v>
      </c>
      <c r="DC33" s="94">
        <f t="shared" si="144"/>
        <v>4256729.9400000004</v>
      </c>
      <c r="DD33" s="94">
        <f t="shared" si="70"/>
        <v>1616.39</v>
      </c>
      <c r="DE33" s="94">
        <f t="shared" si="81"/>
        <v>257768.43</v>
      </c>
      <c r="DF33" s="94">
        <f t="shared" si="145"/>
        <v>4257096.5599999996</v>
      </c>
      <c r="DG33" s="94">
        <f t="shared" si="72"/>
        <v>2058.61</v>
      </c>
      <c r="DH33" s="94">
        <f t="shared" si="146"/>
        <v>252816.43</v>
      </c>
      <c r="DI33" s="94">
        <f t="shared" si="147"/>
        <v>4259063</v>
      </c>
      <c r="DJ33" s="94">
        <f t="shared" si="73"/>
        <v>3987.49</v>
      </c>
      <c r="DK33" s="94">
        <f t="shared" si="148"/>
        <v>254406.11</v>
      </c>
      <c r="DL33" s="94">
        <f t="shared" si="149"/>
        <v>4257462.75</v>
      </c>
      <c r="DM33" s="94">
        <f t="shared" si="74"/>
        <v>1744.58</v>
      </c>
      <c r="DN33" s="94">
        <f t="shared" si="78"/>
        <v>255183.93</v>
      </c>
      <c r="DO33" s="94">
        <f t="shared" si="79"/>
        <v>4256730.4000000004</v>
      </c>
      <c r="DP33" s="94">
        <f t="shared" si="80"/>
        <v>698.24</v>
      </c>
      <c r="DQ33" s="94">
        <f t="shared" si="150"/>
        <v>255199.02</v>
      </c>
      <c r="DR33" s="94">
        <f t="shared" si="151"/>
        <v>4257829.17</v>
      </c>
      <c r="DS33" s="94">
        <f t="shared" si="75"/>
        <v>1522.66</v>
      </c>
      <c r="DT33" s="94">
        <f t="shared" si="152"/>
        <v>257923</v>
      </c>
      <c r="DU33" s="94">
        <f t="shared" si="153"/>
        <v>4257154</v>
      </c>
      <c r="DV33" s="94">
        <f t="shared" si="76"/>
        <v>2223.44</v>
      </c>
    </row>
    <row r="34" spans="1:126" x14ac:dyDescent="0.25">
      <c r="A34" s="2" t="s">
        <v>103</v>
      </c>
      <c r="B34" s="1">
        <v>255962.55</v>
      </c>
      <c r="C34" s="1">
        <v>4256460.1500000004</v>
      </c>
      <c r="D34" s="95" t="s">
        <v>109</v>
      </c>
      <c r="E34" s="9" t="str" cm="1">
        <f t="array" ref="E34">INDEX($M$2:$DV$2,0,MATCH(F34,$M34:$DV34,0))</f>
        <v>A31</v>
      </c>
      <c r="F34" s="100">
        <f t="shared" si="36"/>
        <v>283.92</v>
      </c>
      <c r="G34" s="9" t="str" cm="1">
        <f t="array" ref="G34">INDEX($M$2:$DV$2,0,MATCH(H34,$M34:$DV34,0))</f>
        <v>A27</v>
      </c>
      <c r="H34" s="100">
        <f t="shared" si="37"/>
        <v>680.2</v>
      </c>
      <c r="M34" s="94">
        <f t="shared" si="77"/>
        <v>252528.6</v>
      </c>
      <c r="N34" s="94">
        <f t="shared" si="82"/>
        <v>4259051.5199999996</v>
      </c>
      <c r="O34" s="94">
        <f t="shared" si="39"/>
        <v>4302</v>
      </c>
      <c r="P34" s="94">
        <f t="shared" si="83"/>
        <v>253217.96</v>
      </c>
      <c r="Q34" s="94">
        <f t="shared" si="84"/>
        <v>4258934.25</v>
      </c>
      <c r="R34" s="94">
        <f t="shared" si="40"/>
        <v>3695.12</v>
      </c>
      <c r="S34" s="94">
        <f t="shared" si="85"/>
        <v>254597.27</v>
      </c>
      <c r="T34" s="94">
        <f t="shared" si="86"/>
        <v>4258312.75</v>
      </c>
      <c r="U34" s="94">
        <f t="shared" si="41"/>
        <v>2301.33</v>
      </c>
      <c r="V34" s="94">
        <f t="shared" si="87"/>
        <v>255507.64</v>
      </c>
      <c r="W34" s="94">
        <f t="shared" si="88"/>
        <v>4258136.95</v>
      </c>
      <c r="X34" s="94">
        <f t="shared" si="42"/>
        <v>1737.41</v>
      </c>
      <c r="Y34" s="94">
        <f t="shared" si="89"/>
        <v>255885.43</v>
      </c>
      <c r="Z34" s="94">
        <f t="shared" si="90"/>
        <v>4258136.88</v>
      </c>
      <c r="AA34" s="94">
        <f t="shared" si="43"/>
        <v>1678.5</v>
      </c>
      <c r="AB34" s="94">
        <f t="shared" si="91"/>
        <v>256323</v>
      </c>
      <c r="AC34" s="94">
        <f t="shared" si="92"/>
        <v>4258195</v>
      </c>
      <c r="AD34" s="94">
        <f t="shared" si="44"/>
        <v>1771.9</v>
      </c>
      <c r="AE34" s="94">
        <f t="shared" si="93"/>
        <v>254548.51</v>
      </c>
      <c r="AF34" s="94">
        <f t="shared" si="94"/>
        <v>4257829.0999999996</v>
      </c>
      <c r="AG34" s="94">
        <f t="shared" si="45"/>
        <v>1968.13</v>
      </c>
      <c r="AH34" s="94">
        <f t="shared" si="95"/>
        <v>254850.77</v>
      </c>
      <c r="AI34" s="94">
        <f t="shared" si="96"/>
        <v>4257828.84</v>
      </c>
      <c r="AJ34" s="94">
        <f t="shared" si="46"/>
        <v>1763.34</v>
      </c>
      <c r="AK34" s="94">
        <f t="shared" si="97"/>
        <v>255533.88</v>
      </c>
      <c r="AL34" s="94">
        <f t="shared" si="98"/>
        <v>4257829.1500000004</v>
      </c>
      <c r="AM34" s="94">
        <f t="shared" si="47"/>
        <v>1434.54</v>
      </c>
      <c r="AN34" s="94">
        <f t="shared" si="99"/>
        <v>255894.42</v>
      </c>
      <c r="AO34" s="94">
        <f t="shared" si="100"/>
        <v>4257829.12</v>
      </c>
      <c r="AP34" s="94">
        <f t="shared" si="48"/>
        <v>1370.66</v>
      </c>
      <c r="AQ34" s="94">
        <f t="shared" si="101"/>
        <v>256274.81</v>
      </c>
      <c r="AR34" s="94">
        <f t="shared" si="102"/>
        <v>4257829.08</v>
      </c>
      <c r="AS34" s="94">
        <f t="shared" si="49"/>
        <v>1404.09</v>
      </c>
      <c r="AT34" s="94">
        <f t="shared" si="103"/>
        <v>256570.18</v>
      </c>
      <c r="AU34" s="94">
        <f t="shared" si="104"/>
        <v>4257828.93</v>
      </c>
      <c r="AV34" s="94">
        <f t="shared" si="50"/>
        <v>1497.59</v>
      </c>
      <c r="AW34" s="94">
        <f t="shared" si="105"/>
        <v>256956.19</v>
      </c>
      <c r="AX34" s="94">
        <f t="shared" si="106"/>
        <v>4257829.25</v>
      </c>
      <c r="AY34" s="94">
        <f t="shared" si="51"/>
        <v>1691.67</v>
      </c>
      <c r="AZ34" s="94">
        <f t="shared" si="107"/>
        <v>257253.23</v>
      </c>
      <c r="BA34" s="94">
        <f t="shared" si="108"/>
        <v>4257829.12</v>
      </c>
      <c r="BB34" s="94">
        <f t="shared" si="52"/>
        <v>1881.47</v>
      </c>
      <c r="BC34" s="94">
        <f t="shared" si="109"/>
        <v>257592.17</v>
      </c>
      <c r="BD34" s="94">
        <f t="shared" si="110"/>
        <v>4257829.28</v>
      </c>
      <c r="BE34" s="94">
        <f t="shared" si="53"/>
        <v>2128.42</v>
      </c>
      <c r="BF34" s="94">
        <f t="shared" si="111"/>
        <v>254668.53</v>
      </c>
      <c r="BG34" s="94">
        <f t="shared" si="112"/>
        <v>4257462.46</v>
      </c>
      <c r="BH34" s="94">
        <f t="shared" si="54"/>
        <v>1636.8</v>
      </c>
      <c r="BI34" s="94">
        <f t="shared" si="113"/>
        <v>255127.7</v>
      </c>
      <c r="BJ34" s="94">
        <f t="shared" si="114"/>
        <v>4257462.49</v>
      </c>
      <c r="BK34" s="94">
        <f t="shared" si="55"/>
        <v>1304.48</v>
      </c>
      <c r="BL34" s="94">
        <f t="shared" si="115"/>
        <v>255488.14</v>
      </c>
      <c r="BM34" s="94">
        <f t="shared" si="116"/>
        <v>4257462.93</v>
      </c>
      <c r="BN34" s="94">
        <f t="shared" si="56"/>
        <v>1109.3399999999999</v>
      </c>
      <c r="BO34" s="94">
        <f t="shared" si="117"/>
        <v>255900.5</v>
      </c>
      <c r="BP34" s="94">
        <f t="shared" si="118"/>
        <v>4257462.8099999996</v>
      </c>
      <c r="BQ34" s="94">
        <f t="shared" si="57"/>
        <v>1004.58</v>
      </c>
      <c r="BR34" s="94">
        <f t="shared" si="119"/>
        <v>256235.57</v>
      </c>
      <c r="BS34" s="94">
        <f t="shared" si="120"/>
        <v>4257462.63</v>
      </c>
      <c r="BT34" s="94">
        <f t="shared" si="58"/>
        <v>1038.99</v>
      </c>
      <c r="BU34" s="94">
        <f t="shared" si="121"/>
        <v>256570.7</v>
      </c>
      <c r="BV34" s="94">
        <f t="shared" si="122"/>
        <v>4257462.51</v>
      </c>
      <c r="BW34" s="94">
        <f t="shared" si="59"/>
        <v>1172.42</v>
      </c>
      <c r="BX34" s="94">
        <f t="shared" si="123"/>
        <v>256896.41</v>
      </c>
      <c r="BY34" s="94">
        <f t="shared" si="124"/>
        <v>4257462.62</v>
      </c>
      <c r="BZ34" s="94">
        <f t="shared" si="60"/>
        <v>1370.05</v>
      </c>
      <c r="CA34" s="94">
        <f t="shared" si="125"/>
        <v>257225.35</v>
      </c>
      <c r="CB34" s="94">
        <f t="shared" si="126"/>
        <v>4257462.6500000004</v>
      </c>
      <c r="CC34" s="94">
        <f t="shared" si="61"/>
        <v>1612.35</v>
      </c>
      <c r="CD34" s="94">
        <f t="shared" si="127"/>
        <v>257594.36</v>
      </c>
      <c r="CE34" s="94">
        <f t="shared" si="128"/>
        <v>4257462.59</v>
      </c>
      <c r="CF34" s="94">
        <f t="shared" si="62"/>
        <v>1915.12</v>
      </c>
      <c r="CG34" s="94">
        <f t="shared" si="129"/>
        <v>255275.85</v>
      </c>
      <c r="CH34" s="94">
        <f t="shared" si="130"/>
        <v>4257096.13</v>
      </c>
      <c r="CI34" s="94">
        <f t="shared" si="63"/>
        <v>935.96</v>
      </c>
      <c r="CJ34" s="94">
        <f t="shared" si="131"/>
        <v>255700.77</v>
      </c>
      <c r="CK34" s="94">
        <f t="shared" si="132"/>
        <v>4257096.22</v>
      </c>
      <c r="CL34" s="94">
        <f t="shared" si="64"/>
        <v>687.83</v>
      </c>
      <c r="CM34" s="94">
        <f t="shared" si="133"/>
        <v>256203.13</v>
      </c>
      <c r="CN34" s="94">
        <f t="shared" si="134"/>
        <v>4257096.38</v>
      </c>
      <c r="CO34" s="94">
        <f t="shared" si="65"/>
        <v>680.2</v>
      </c>
      <c r="CP34" s="94">
        <f t="shared" si="135"/>
        <v>257175.15</v>
      </c>
      <c r="CQ34" s="94">
        <f t="shared" si="136"/>
        <v>4257096.53</v>
      </c>
      <c r="CR34" s="94">
        <f t="shared" si="66"/>
        <v>1369.44</v>
      </c>
      <c r="CS34" s="94">
        <f t="shared" si="137"/>
        <v>257433.06</v>
      </c>
      <c r="CT34" s="94">
        <f t="shared" si="138"/>
        <v>4257096.66</v>
      </c>
      <c r="CU34" s="94">
        <f t="shared" si="67"/>
        <v>1602.36</v>
      </c>
      <c r="CV34" s="94">
        <f t="shared" si="139"/>
        <v>258530</v>
      </c>
      <c r="CW34" s="94">
        <f t="shared" si="140"/>
        <v>4257037</v>
      </c>
      <c r="CX34" s="94">
        <f t="shared" si="68"/>
        <v>2631.46</v>
      </c>
      <c r="CY34" s="94">
        <f t="shared" si="141"/>
        <v>256051.61</v>
      </c>
      <c r="CZ34" s="94">
        <f t="shared" si="142"/>
        <v>4256729.74</v>
      </c>
      <c r="DA34" s="94">
        <f t="shared" si="69"/>
        <v>283.92</v>
      </c>
      <c r="DB34" s="94">
        <f t="shared" si="143"/>
        <v>257407.81</v>
      </c>
      <c r="DC34" s="94">
        <f t="shared" si="144"/>
        <v>4256729.9400000004</v>
      </c>
      <c r="DD34" s="94">
        <f t="shared" si="70"/>
        <v>1470.23</v>
      </c>
      <c r="DE34" s="94">
        <f t="shared" si="81"/>
        <v>257768.43</v>
      </c>
      <c r="DF34" s="94">
        <f t="shared" si="145"/>
        <v>4257096.5599999996</v>
      </c>
      <c r="DG34" s="94">
        <f t="shared" si="72"/>
        <v>1914.74</v>
      </c>
      <c r="DH34" s="94">
        <f t="shared" si="146"/>
        <v>252816.43</v>
      </c>
      <c r="DI34" s="94">
        <f t="shared" si="147"/>
        <v>4259063</v>
      </c>
      <c r="DJ34" s="94">
        <f t="shared" si="73"/>
        <v>4083.25</v>
      </c>
      <c r="DK34" s="94">
        <f t="shared" si="148"/>
        <v>254406.11</v>
      </c>
      <c r="DL34" s="94">
        <f t="shared" si="149"/>
        <v>4257462.75</v>
      </c>
      <c r="DM34" s="94">
        <f t="shared" si="74"/>
        <v>1851.41</v>
      </c>
      <c r="DN34" s="94">
        <f t="shared" si="78"/>
        <v>255183.93</v>
      </c>
      <c r="DO34" s="94">
        <f t="shared" si="79"/>
        <v>4256730.4000000004</v>
      </c>
      <c r="DP34" s="94">
        <f t="shared" si="80"/>
        <v>824.19</v>
      </c>
      <c r="DQ34" s="94">
        <f t="shared" si="150"/>
        <v>255199.02</v>
      </c>
      <c r="DR34" s="94">
        <f t="shared" si="151"/>
        <v>4257829.17</v>
      </c>
      <c r="DS34" s="94">
        <f t="shared" si="75"/>
        <v>1567.54</v>
      </c>
      <c r="DT34" s="94">
        <f t="shared" si="152"/>
        <v>257923</v>
      </c>
      <c r="DU34" s="94">
        <f t="shared" si="153"/>
        <v>4257154</v>
      </c>
      <c r="DV34" s="94">
        <f t="shared" si="76"/>
        <v>2079.61</v>
      </c>
    </row>
    <row r="35" spans="1:126" x14ac:dyDescent="0.25">
      <c r="A35" s="2" t="s">
        <v>104</v>
      </c>
      <c r="B35" s="1">
        <v>256713.47</v>
      </c>
      <c r="C35" s="1">
        <v>4256688.04</v>
      </c>
      <c r="D35" s="95" t="s">
        <v>109</v>
      </c>
      <c r="E35" s="9" t="str" cm="1">
        <f t="array" ref="E35">INDEX($M$2:$DV$2,0,MATCH(F35,$M35:$DV35,0))</f>
        <v>A28</v>
      </c>
      <c r="F35" s="100">
        <f t="shared" si="36"/>
        <v>616.45000000000005</v>
      </c>
      <c r="G35" s="9" t="str" cm="1">
        <f t="array" ref="G35">INDEX($M$2:$DV$2,0,MATCH(H35,$M35:$DV35,0))</f>
        <v>A27</v>
      </c>
      <c r="H35" s="100">
        <f t="shared" si="37"/>
        <v>653.6</v>
      </c>
      <c r="M35" s="94">
        <f t="shared" si="77"/>
        <v>252528.6</v>
      </c>
      <c r="N35" s="94">
        <f t="shared" si="82"/>
        <v>4259051.5199999996</v>
      </c>
      <c r="O35" s="94">
        <f t="shared" si="39"/>
        <v>4806.16</v>
      </c>
      <c r="P35" s="94">
        <f t="shared" si="83"/>
        <v>253217.96</v>
      </c>
      <c r="Q35" s="94">
        <f t="shared" si="84"/>
        <v>4258934.25</v>
      </c>
      <c r="R35" s="94">
        <f t="shared" si="40"/>
        <v>4155</v>
      </c>
      <c r="S35" s="94">
        <f t="shared" si="85"/>
        <v>254597.27</v>
      </c>
      <c r="T35" s="94">
        <f t="shared" si="86"/>
        <v>4258312.75</v>
      </c>
      <c r="U35" s="94">
        <f t="shared" si="41"/>
        <v>2667.96</v>
      </c>
      <c r="V35" s="94">
        <f t="shared" si="87"/>
        <v>255507.64</v>
      </c>
      <c r="W35" s="94">
        <f t="shared" si="88"/>
        <v>4258136.95</v>
      </c>
      <c r="X35" s="94">
        <f t="shared" si="42"/>
        <v>1885.04</v>
      </c>
      <c r="Y35" s="94">
        <f t="shared" si="89"/>
        <v>255885.43</v>
      </c>
      <c r="Z35" s="94">
        <f t="shared" si="90"/>
        <v>4258136.88</v>
      </c>
      <c r="AA35" s="94">
        <f t="shared" si="43"/>
        <v>1668.77</v>
      </c>
      <c r="AB35" s="94">
        <f t="shared" si="91"/>
        <v>256323</v>
      </c>
      <c r="AC35" s="94">
        <f t="shared" si="92"/>
        <v>4258195</v>
      </c>
      <c r="AD35" s="94">
        <f t="shared" si="44"/>
        <v>1556.73</v>
      </c>
      <c r="AE35" s="94">
        <f t="shared" si="93"/>
        <v>254548.51</v>
      </c>
      <c r="AF35" s="94">
        <f t="shared" si="94"/>
        <v>4257829.0999999996</v>
      </c>
      <c r="AG35" s="94">
        <f t="shared" si="45"/>
        <v>2447.2600000000002</v>
      </c>
      <c r="AH35" s="94">
        <f t="shared" si="95"/>
        <v>254850.77</v>
      </c>
      <c r="AI35" s="94">
        <f t="shared" si="96"/>
        <v>4257828.84</v>
      </c>
      <c r="AJ35" s="94">
        <f t="shared" si="46"/>
        <v>2184.2800000000002</v>
      </c>
      <c r="AK35" s="94">
        <f t="shared" si="97"/>
        <v>255533.88</v>
      </c>
      <c r="AL35" s="94">
        <f t="shared" si="98"/>
        <v>4257829.1500000004</v>
      </c>
      <c r="AM35" s="94">
        <f t="shared" si="47"/>
        <v>1641.21</v>
      </c>
      <c r="AN35" s="94">
        <f t="shared" si="99"/>
        <v>255894.42</v>
      </c>
      <c r="AO35" s="94">
        <f t="shared" si="100"/>
        <v>4257829.12</v>
      </c>
      <c r="AP35" s="94">
        <f t="shared" si="48"/>
        <v>1404.6</v>
      </c>
      <c r="AQ35" s="94">
        <f t="shared" si="101"/>
        <v>256274.81</v>
      </c>
      <c r="AR35" s="94">
        <f t="shared" si="102"/>
        <v>4257829.08</v>
      </c>
      <c r="AS35" s="94">
        <f t="shared" si="49"/>
        <v>1222.45</v>
      </c>
      <c r="AT35" s="94">
        <f t="shared" si="103"/>
        <v>256570.18</v>
      </c>
      <c r="AU35" s="94">
        <f t="shared" si="104"/>
        <v>4257828.93</v>
      </c>
      <c r="AV35" s="94">
        <f t="shared" si="50"/>
        <v>1149.8499999999999</v>
      </c>
      <c r="AW35" s="94">
        <f t="shared" si="105"/>
        <v>256956.19</v>
      </c>
      <c r="AX35" s="94">
        <f t="shared" si="106"/>
        <v>4257829.25</v>
      </c>
      <c r="AY35" s="94">
        <f t="shared" si="51"/>
        <v>1166.74</v>
      </c>
      <c r="AZ35" s="94">
        <f t="shared" si="107"/>
        <v>257253.23</v>
      </c>
      <c r="BA35" s="94">
        <f t="shared" si="108"/>
        <v>4257829.12</v>
      </c>
      <c r="BB35" s="94">
        <f t="shared" si="52"/>
        <v>1262.3</v>
      </c>
      <c r="BC35" s="94">
        <f t="shared" si="109"/>
        <v>257592.17</v>
      </c>
      <c r="BD35" s="94">
        <f t="shared" si="110"/>
        <v>4257829.28</v>
      </c>
      <c r="BE35" s="94">
        <f t="shared" si="53"/>
        <v>1440.33</v>
      </c>
      <c r="BF35" s="94">
        <f t="shared" si="111"/>
        <v>254668.53</v>
      </c>
      <c r="BG35" s="94">
        <f t="shared" si="112"/>
        <v>4257462.46</v>
      </c>
      <c r="BH35" s="94">
        <f t="shared" si="54"/>
        <v>2186.67</v>
      </c>
      <c r="BI35" s="94">
        <f t="shared" si="113"/>
        <v>255127.7</v>
      </c>
      <c r="BJ35" s="94">
        <f t="shared" si="114"/>
        <v>4257462.49</v>
      </c>
      <c r="BK35" s="94">
        <f t="shared" si="55"/>
        <v>1764.78</v>
      </c>
      <c r="BL35" s="94">
        <f t="shared" si="115"/>
        <v>255488.14</v>
      </c>
      <c r="BM35" s="94">
        <f t="shared" si="116"/>
        <v>4257462.93</v>
      </c>
      <c r="BN35" s="94">
        <f t="shared" si="56"/>
        <v>1449.79</v>
      </c>
      <c r="BO35" s="94">
        <f t="shared" si="117"/>
        <v>255900.5</v>
      </c>
      <c r="BP35" s="94">
        <f t="shared" si="118"/>
        <v>4257462.8099999996</v>
      </c>
      <c r="BQ35" s="94">
        <f t="shared" si="57"/>
        <v>1123.03</v>
      </c>
      <c r="BR35" s="94">
        <f t="shared" si="119"/>
        <v>256235.57</v>
      </c>
      <c r="BS35" s="94">
        <f t="shared" si="120"/>
        <v>4257462.63</v>
      </c>
      <c r="BT35" s="94">
        <f t="shared" si="58"/>
        <v>910.15</v>
      </c>
      <c r="BU35" s="94">
        <f t="shared" si="121"/>
        <v>256570.7</v>
      </c>
      <c r="BV35" s="94">
        <f t="shared" si="122"/>
        <v>4257462.51</v>
      </c>
      <c r="BW35" s="94">
        <f t="shared" si="59"/>
        <v>787.52</v>
      </c>
      <c r="BX35" s="94">
        <f t="shared" si="123"/>
        <v>256896.41</v>
      </c>
      <c r="BY35" s="94">
        <f t="shared" si="124"/>
        <v>4257462.62</v>
      </c>
      <c r="BZ35" s="94">
        <f t="shared" si="60"/>
        <v>795.89</v>
      </c>
      <c r="CA35" s="94">
        <f t="shared" si="125"/>
        <v>257225.35</v>
      </c>
      <c r="CB35" s="94">
        <f t="shared" si="126"/>
        <v>4257462.6500000004</v>
      </c>
      <c r="CC35" s="94">
        <f t="shared" si="61"/>
        <v>928.46</v>
      </c>
      <c r="CD35" s="94">
        <f t="shared" si="127"/>
        <v>257594.36</v>
      </c>
      <c r="CE35" s="94">
        <f t="shared" si="128"/>
        <v>4257462.59</v>
      </c>
      <c r="CF35" s="94">
        <f t="shared" si="62"/>
        <v>1172.99</v>
      </c>
      <c r="CG35" s="94">
        <f t="shared" si="129"/>
        <v>255275.85</v>
      </c>
      <c r="CH35" s="94">
        <f t="shared" si="130"/>
        <v>4257096.13</v>
      </c>
      <c r="CI35" s="94">
        <f t="shared" si="63"/>
        <v>1494.42</v>
      </c>
      <c r="CJ35" s="94">
        <f t="shared" si="131"/>
        <v>255700.77</v>
      </c>
      <c r="CK35" s="94">
        <f t="shared" si="132"/>
        <v>4257096.22</v>
      </c>
      <c r="CL35" s="94">
        <f t="shared" si="64"/>
        <v>1091.8699999999999</v>
      </c>
      <c r="CM35" s="94">
        <f t="shared" si="133"/>
        <v>256203.13</v>
      </c>
      <c r="CN35" s="94">
        <f t="shared" si="134"/>
        <v>4257096.38</v>
      </c>
      <c r="CO35" s="94">
        <f t="shared" si="65"/>
        <v>653.6</v>
      </c>
      <c r="CP35" s="94">
        <f t="shared" si="135"/>
        <v>257175.15</v>
      </c>
      <c r="CQ35" s="94">
        <f t="shared" si="136"/>
        <v>4257096.53</v>
      </c>
      <c r="CR35" s="94">
        <f t="shared" si="66"/>
        <v>616.45000000000005</v>
      </c>
      <c r="CS35" s="94">
        <f t="shared" si="137"/>
        <v>257433.06</v>
      </c>
      <c r="CT35" s="94">
        <f t="shared" si="138"/>
        <v>4257096.66</v>
      </c>
      <c r="CU35" s="94">
        <f t="shared" si="67"/>
        <v>827.51</v>
      </c>
      <c r="CV35" s="94">
        <f t="shared" si="139"/>
        <v>258530</v>
      </c>
      <c r="CW35" s="94">
        <f t="shared" si="140"/>
        <v>4257037</v>
      </c>
      <c r="CX35" s="94">
        <f t="shared" si="68"/>
        <v>1849.74</v>
      </c>
      <c r="CY35" s="94">
        <f t="shared" si="141"/>
        <v>256051.61</v>
      </c>
      <c r="CZ35" s="94">
        <f t="shared" si="142"/>
        <v>4256729.74</v>
      </c>
      <c r="DA35" s="94">
        <f t="shared" si="69"/>
        <v>663.17</v>
      </c>
      <c r="DB35" s="94">
        <f t="shared" si="143"/>
        <v>257407.81</v>
      </c>
      <c r="DC35" s="94">
        <f t="shared" si="144"/>
        <v>4256729.9400000004</v>
      </c>
      <c r="DD35" s="94">
        <f t="shared" si="70"/>
        <v>695.6</v>
      </c>
      <c r="DE35" s="94">
        <f t="shared" si="81"/>
        <v>257768.43</v>
      </c>
      <c r="DF35" s="94">
        <f t="shared" si="145"/>
        <v>4257096.5599999996</v>
      </c>
      <c r="DG35" s="94">
        <f t="shared" si="72"/>
        <v>1131.3</v>
      </c>
      <c r="DH35" s="94">
        <f t="shared" si="146"/>
        <v>252816.43</v>
      </c>
      <c r="DI35" s="94">
        <f t="shared" si="147"/>
        <v>4259063</v>
      </c>
      <c r="DJ35" s="94">
        <f t="shared" si="73"/>
        <v>4563.7</v>
      </c>
      <c r="DK35" s="94">
        <f t="shared" si="148"/>
        <v>254406.11</v>
      </c>
      <c r="DL35" s="94">
        <f t="shared" si="149"/>
        <v>4257462.75</v>
      </c>
      <c r="DM35" s="94">
        <f t="shared" si="74"/>
        <v>2433.94</v>
      </c>
      <c r="DN35" s="94">
        <f t="shared" si="78"/>
        <v>255183.93</v>
      </c>
      <c r="DO35" s="94">
        <f t="shared" si="79"/>
        <v>4256730.4000000004</v>
      </c>
      <c r="DP35" s="94">
        <f t="shared" si="80"/>
        <v>1530.13</v>
      </c>
      <c r="DQ35" s="94">
        <f t="shared" si="150"/>
        <v>255199.02</v>
      </c>
      <c r="DR35" s="94">
        <f t="shared" si="151"/>
        <v>4257829.17</v>
      </c>
      <c r="DS35" s="94">
        <f t="shared" si="75"/>
        <v>1896.24</v>
      </c>
      <c r="DT35" s="94">
        <f t="shared" si="152"/>
        <v>257923</v>
      </c>
      <c r="DU35" s="94">
        <f t="shared" si="153"/>
        <v>4257154</v>
      </c>
      <c r="DV35" s="94">
        <f t="shared" si="76"/>
        <v>1296.18</v>
      </c>
    </row>
    <row r="36" spans="1:126" x14ac:dyDescent="0.25">
      <c r="A36" s="2" t="s">
        <v>105</v>
      </c>
      <c r="B36" s="1">
        <v>256976.45</v>
      </c>
      <c r="C36" s="1">
        <v>4256525.24</v>
      </c>
      <c r="D36" s="95" t="s">
        <v>109</v>
      </c>
      <c r="E36" s="9" t="str" cm="1">
        <f t="array" ref="E36">INDEX($M$2:$DV$2,0,MATCH(F36,$M36:$DV36,0))</f>
        <v>A32</v>
      </c>
      <c r="F36" s="100">
        <f t="shared" si="36"/>
        <v>477.47</v>
      </c>
      <c r="G36" s="9" t="str" cm="1">
        <f t="array" ref="G36">INDEX($M$2:$DV$2,0,MATCH(H36,$M36:$DV36,0))</f>
        <v>A28</v>
      </c>
      <c r="H36" s="100">
        <f t="shared" si="37"/>
        <v>604.86</v>
      </c>
      <c r="M36" s="94">
        <f t="shared" si="77"/>
        <v>252528.6</v>
      </c>
      <c r="N36" s="94">
        <f t="shared" si="82"/>
        <v>4259051.5199999996</v>
      </c>
      <c r="O36" s="94">
        <f t="shared" si="39"/>
        <v>5115.22</v>
      </c>
      <c r="P36" s="94">
        <f t="shared" si="83"/>
        <v>253217.96</v>
      </c>
      <c r="Q36" s="94">
        <f t="shared" si="84"/>
        <v>4258934.25</v>
      </c>
      <c r="R36" s="94">
        <f t="shared" si="40"/>
        <v>4464.26</v>
      </c>
      <c r="S36" s="94">
        <f t="shared" si="85"/>
        <v>254597.27</v>
      </c>
      <c r="T36" s="94">
        <f t="shared" si="86"/>
        <v>4258312.75</v>
      </c>
      <c r="U36" s="94">
        <f t="shared" si="41"/>
        <v>2975.85</v>
      </c>
      <c r="V36" s="94">
        <f t="shared" si="87"/>
        <v>255507.64</v>
      </c>
      <c r="W36" s="94">
        <f t="shared" si="88"/>
        <v>4258136.95</v>
      </c>
      <c r="X36" s="94">
        <f t="shared" si="42"/>
        <v>2180.6</v>
      </c>
      <c r="Y36" s="94">
        <f t="shared" si="89"/>
        <v>255885.43</v>
      </c>
      <c r="Z36" s="94">
        <f t="shared" si="90"/>
        <v>4258136.88</v>
      </c>
      <c r="AA36" s="94">
        <f t="shared" si="43"/>
        <v>1946.2</v>
      </c>
      <c r="AB36" s="94">
        <f t="shared" si="91"/>
        <v>256323</v>
      </c>
      <c r="AC36" s="94">
        <f t="shared" si="92"/>
        <v>4258195</v>
      </c>
      <c r="AD36" s="94">
        <f t="shared" si="44"/>
        <v>1793.07</v>
      </c>
      <c r="AE36" s="94">
        <f t="shared" si="93"/>
        <v>254548.51</v>
      </c>
      <c r="AF36" s="94">
        <f t="shared" si="94"/>
        <v>4257829.0999999996</v>
      </c>
      <c r="AG36" s="94">
        <f t="shared" si="45"/>
        <v>2755.89</v>
      </c>
      <c r="AH36" s="94">
        <f t="shared" si="95"/>
        <v>254850.77</v>
      </c>
      <c r="AI36" s="94">
        <f t="shared" si="96"/>
        <v>4257828.84</v>
      </c>
      <c r="AJ36" s="94">
        <f t="shared" si="46"/>
        <v>2493.5700000000002</v>
      </c>
      <c r="AK36" s="94">
        <f t="shared" si="97"/>
        <v>255533.88</v>
      </c>
      <c r="AL36" s="94">
        <f t="shared" si="98"/>
        <v>4257829.1500000004</v>
      </c>
      <c r="AM36" s="94">
        <f t="shared" si="47"/>
        <v>1944.53</v>
      </c>
      <c r="AN36" s="94">
        <f t="shared" si="99"/>
        <v>255894.42</v>
      </c>
      <c r="AO36" s="94">
        <f t="shared" si="100"/>
        <v>4257829.12</v>
      </c>
      <c r="AP36" s="94">
        <f t="shared" si="48"/>
        <v>1694.37</v>
      </c>
      <c r="AQ36" s="94">
        <f t="shared" si="101"/>
        <v>256274.81</v>
      </c>
      <c r="AR36" s="94">
        <f t="shared" si="102"/>
        <v>4257829.08</v>
      </c>
      <c r="AS36" s="94">
        <f t="shared" si="49"/>
        <v>1480.64</v>
      </c>
      <c r="AT36" s="94">
        <f t="shared" si="103"/>
        <v>256570.18</v>
      </c>
      <c r="AU36" s="94">
        <f t="shared" si="104"/>
        <v>4257828.93</v>
      </c>
      <c r="AV36" s="94">
        <f t="shared" si="50"/>
        <v>1365.53</v>
      </c>
      <c r="AW36" s="94">
        <f t="shared" si="105"/>
        <v>256956.19</v>
      </c>
      <c r="AX36" s="94">
        <f t="shared" si="106"/>
        <v>4257829.25</v>
      </c>
      <c r="AY36" s="94">
        <f t="shared" si="51"/>
        <v>1304.17</v>
      </c>
      <c r="AZ36" s="94">
        <f t="shared" si="107"/>
        <v>257253.23</v>
      </c>
      <c r="BA36" s="94">
        <f t="shared" si="108"/>
        <v>4257829.12</v>
      </c>
      <c r="BB36" s="94">
        <f t="shared" si="52"/>
        <v>1332.93</v>
      </c>
      <c r="BC36" s="94">
        <f t="shared" si="109"/>
        <v>257592.17</v>
      </c>
      <c r="BD36" s="94">
        <f t="shared" si="110"/>
        <v>4257829.28</v>
      </c>
      <c r="BE36" s="94">
        <f t="shared" si="53"/>
        <v>1442.09</v>
      </c>
      <c r="BF36" s="94">
        <f t="shared" si="111"/>
        <v>254668.53</v>
      </c>
      <c r="BG36" s="94">
        <f t="shared" si="112"/>
        <v>4257462.46</v>
      </c>
      <c r="BH36" s="94">
        <f t="shared" si="54"/>
        <v>2490.96</v>
      </c>
      <c r="BI36" s="94">
        <f t="shared" si="113"/>
        <v>255127.7</v>
      </c>
      <c r="BJ36" s="94">
        <f t="shared" si="114"/>
        <v>4257462.49</v>
      </c>
      <c r="BK36" s="94">
        <f t="shared" si="55"/>
        <v>2072.7600000000002</v>
      </c>
      <c r="BL36" s="94">
        <f t="shared" si="115"/>
        <v>255488.14</v>
      </c>
      <c r="BM36" s="94">
        <f t="shared" si="116"/>
        <v>4257462.93</v>
      </c>
      <c r="BN36" s="94">
        <f t="shared" si="56"/>
        <v>1759.07</v>
      </c>
      <c r="BO36" s="94">
        <f t="shared" si="117"/>
        <v>255900.5</v>
      </c>
      <c r="BP36" s="94">
        <f t="shared" si="118"/>
        <v>4257462.8099999996</v>
      </c>
      <c r="BQ36" s="94">
        <f t="shared" si="57"/>
        <v>1427.13</v>
      </c>
      <c r="BR36" s="94">
        <f t="shared" si="119"/>
        <v>256235.57</v>
      </c>
      <c r="BS36" s="94">
        <f t="shared" si="120"/>
        <v>4257462.63</v>
      </c>
      <c r="BT36" s="94">
        <f t="shared" si="58"/>
        <v>1194.82</v>
      </c>
      <c r="BU36" s="94">
        <f t="shared" si="121"/>
        <v>256570.7</v>
      </c>
      <c r="BV36" s="94">
        <f t="shared" si="122"/>
        <v>4257462.51</v>
      </c>
      <c r="BW36" s="94">
        <f t="shared" si="59"/>
        <v>1021.33</v>
      </c>
      <c r="BX36" s="94">
        <f t="shared" si="123"/>
        <v>256896.41</v>
      </c>
      <c r="BY36" s="94">
        <f t="shared" si="124"/>
        <v>4257462.62</v>
      </c>
      <c r="BZ36" s="94">
        <f t="shared" si="60"/>
        <v>940.79</v>
      </c>
      <c r="CA36" s="94">
        <f t="shared" si="125"/>
        <v>257225.35</v>
      </c>
      <c r="CB36" s="94">
        <f t="shared" si="126"/>
        <v>4257462.6500000004</v>
      </c>
      <c r="CC36" s="94">
        <f t="shared" si="61"/>
        <v>969.89</v>
      </c>
      <c r="CD36" s="94">
        <f t="shared" si="127"/>
        <v>257594.36</v>
      </c>
      <c r="CE36" s="94">
        <f t="shared" si="128"/>
        <v>4257462.59</v>
      </c>
      <c r="CF36" s="94">
        <f t="shared" si="62"/>
        <v>1122.69</v>
      </c>
      <c r="CG36" s="94">
        <f t="shared" si="129"/>
        <v>255275.85</v>
      </c>
      <c r="CH36" s="94">
        <f t="shared" si="130"/>
        <v>4257096.13</v>
      </c>
      <c r="CI36" s="94">
        <f t="shared" si="63"/>
        <v>1793.87</v>
      </c>
      <c r="CJ36" s="94">
        <f t="shared" si="131"/>
        <v>255700.77</v>
      </c>
      <c r="CK36" s="94">
        <f t="shared" si="132"/>
        <v>4257096.22</v>
      </c>
      <c r="CL36" s="94">
        <f t="shared" si="64"/>
        <v>1397.63</v>
      </c>
      <c r="CM36" s="94">
        <f t="shared" si="133"/>
        <v>256203.13</v>
      </c>
      <c r="CN36" s="94">
        <f t="shared" si="134"/>
        <v>4257096.38</v>
      </c>
      <c r="CO36" s="94">
        <f t="shared" si="65"/>
        <v>961.37</v>
      </c>
      <c r="CP36" s="94">
        <f t="shared" si="135"/>
        <v>257175.15</v>
      </c>
      <c r="CQ36" s="94">
        <f t="shared" si="136"/>
        <v>4257096.53</v>
      </c>
      <c r="CR36" s="94">
        <f t="shared" si="66"/>
        <v>604.86</v>
      </c>
      <c r="CS36" s="94">
        <f t="shared" si="137"/>
        <v>257433.06</v>
      </c>
      <c r="CT36" s="94">
        <f t="shared" si="138"/>
        <v>4257096.66</v>
      </c>
      <c r="CU36" s="94">
        <f t="shared" si="67"/>
        <v>731.45</v>
      </c>
      <c r="CV36" s="94">
        <f t="shared" si="139"/>
        <v>258530</v>
      </c>
      <c r="CW36" s="94">
        <f t="shared" si="140"/>
        <v>4257037</v>
      </c>
      <c r="CX36" s="94">
        <f t="shared" si="68"/>
        <v>1635.67</v>
      </c>
      <c r="CY36" s="94">
        <f t="shared" si="141"/>
        <v>256051.61</v>
      </c>
      <c r="CZ36" s="94">
        <f t="shared" si="142"/>
        <v>4256729.74</v>
      </c>
      <c r="DA36" s="94">
        <f t="shared" si="69"/>
        <v>947.18</v>
      </c>
      <c r="DB36" s="94">
        <f t="shared" si="143"/>
        <v>257407.81</v>
      </c>
      <c r="DC36" s="94">
        <f t="shared" si="144"/>
        <v>4256729.9400000004</v>
      </c>
      <c r="DD36" s="94">
        <f t="shared" si="70"/>
        <v>477.47</v>
      </c>
      <c r="DE36" s="94">
        <f t="shared" si="81"/>
        <v>257768.43</v>
      </c>
      <c r="DF36" s="94">
        <f t="shared" si="145"/>
        <v>4257096.5599999996</v>
      </c>
      <c r="DG36" s="94">
        <f t="shared" si="72"/>
        <v>976.54</v>
      </c>
      <c r="DH36" s="94">
        <f t="shared" si="146"/>
        <v>252816.43</v>
      </c>
      <c r="DI36" s="94">
        <f t="shared" si="147"/>
        <v>4259063</v>
      </c>
      <c r="DJ36" s="94">
        <f t="shared" si="73"/>
        <v>4872.99</v>
      </c>
      <c r="DK36" s="94">
        <f t="shared" si="148"/>
        <v>254406.11</v>
      </c>
      <c r="DL36" s="94">
        <f t="shared" si="149"/>
        <v>4257462.75</v>
      </c>
      <c r="DM36" s="94">
        <f t="shared" si="74"/>
        <v>2735.98</v>
      </c>
      <c r="DN36" s="94">
        <f t="shared" si="78"/>
        <v>255183.93</v>
      </c>
      <c r="DO36" s="94">
        <f t="shared" si="79"/>
        <v>4256730.4000000004</v>
      </c>
      <c r="DP36" s="94">
        <f t="shared" si="80"/>
        <v>1804.22</v>
      </c>
      <c r="DQ36" s="94">
        <f t="shared" si="150"/>
        <v>255199.02</v>
      </c>
      <c r="DR36" s="94">
        <f t="shared" si="151"/>
        <v>4257829.17</v>
      </c>
      <c r="DS36" s="94">
        <f t="shared" si="75"/>
        <v>2204.4299999999998</v>
      </c>
      <c r="DT36" s="94">
        <f t="shared" si="152"/>
        <v>257923</v>
      </c>
      <c r="DU36" s="94">
        <f t="shared" si="153"/>
        <v>4257154</v>
      </c>
      <c r="DV36" s="94">
        <f t="shared" si="76"/>
        <v>1136.3499999999999</v>
      </c>
    </row>
    <row r="37" spans="1:126" x14ac:dyDescent="0.25">
      <c r="A37" s="2" t="s">
        <v>106</v>
      </c>
      <c r="B37" s="16">
        <v>253764.83</v>
      </c>
      <c r="C37" s="16">
        <v>4258874.59</v>
      </c>
      <c r="D37" s="95" t="s">
        <v>109</v>
      </c>
      <c r="E37" s="9" t="str" cm="1">
        <f t="array" ref="E37">INDEX($M$2:$DV$2,0,MATCH(F37,$M37:$DV37,0))</f>
        <v>A2</v>
      </c>
      <c r="F37" s="100">
        <f t="shared" si="36"/>
        <v>550.11</v>
      </c>
      <c r="G37" s="9" t="str" cm="1">
        <f t="array" ref="G37">INDEX($M$2:$DV$2,0,MATCH(H37,$M37:$DV37,0))</f>
        <v>B1</v>
      </c>
      <c r="H37" s="100">
        <f t="shared" si="37"/>
        <v>966.93</v>
      </c>
      <c r="M37" s="94">
        <f t="shared" si="77"/>
        <v>252528.6</v>
      </c>
      <c r="N37" s="94">
        <f t="shared" si="82"/>
        <v>4259051.5199999996</v>
      </c>
      <c r="O37" s="94">
        <f t="shared" si="39"/>
        <v>1248.83</v>
      </c>
      <c r="P37" s="94">
        <f t="shared" si="83"/>
        <v>253217.96</v>
      </c>
      <c r="Q37" s="94">
        <f t="shared" si="84"/>
        <v>4258934.25</v>
      </c>
      <c r="R37" s="94">
        <f t="shared" si="40"/>
        <v>550.11</v>
      </c>
      <c r="S37" s="94">
        <f t="shared" si="85"/>
        <v>254597.27</v>
      </c>
      <c r="T37" s="94">
        <f t="shared" si="86"/>
        <v>4258312.75</v>
      </c>
      <c r="U37" s="94">
        <f t="shared" si="41"/>
        <v>1004.3</v>
      </c>
      <c r="V37" s="94">
        <f t="shared" si="87"/>
        <v>255507.64</v>
      </c>
      <c r="W37" s="94">
        <f t="shared" si="88"/>
        <v>4258136.95</v>
      </c>
      <c r="X37" s="94">
        <f t="shared" si="42"/>
        <v>1892.48</v>
      </c>
      <c r="Y37" s="94">
        <f t="shared" si="89"/>
        <v>255885.43</v>
      </c>
      <c r="Z37" s="94">
        <f t="shared" si="90"/>
        <v>4258136.88</v>
      </c>
      <c r="AA37" s="94">
        <f t="shared" si="43"/>
        <v>2245.25</v>
      </c>
      <c r="AB37" s="94">
        <f t="shared" si="91"/>
        <v>256323</v>
      </c>
      <c r="AC37" s="94">
        <f t="shared" si="92"/>
        <v>4258195</v>
      </c>
      <c r="AD37" s="94">
        <f t="shared" si="44"/>
        <v>2646.9</v>
      </c>
      <c r="AE37" s="94">
        <f t="shared" si="93"/>
        <v>254548.51</v>
      </c>
      <c r="AF37" s="94">
        <f t="shared" si="94"/>
        <v>4257829.0999999996</v>
      </c>
      <c r="AG37" s="94">
        <f t="shared" si="45"/>
        <v>1306.5999999999999</v>
      </c>
      <c r="AH37" s="94">
        <f t="shared" si="95"/>
        <v>254850.77</v>
      </c>
      <c r="AI37" s="94">
        <f t="shared" si="96"/>
        <v>4257828.84</v>
      </c>
      <c r="AJ37" s="94">
        <f t="shared" si="46"/>
        <v>1507.6</v>
      </c>
      <c r="AK37" s="94">
        <f t="shared" si="97"/>
        <v>255533.88</v>
      </c>
      <c r="AL37" s="94">
        <f t="shared" si="98"/>
        <v>4257829.1500000004</v>
      </c>
      <c r="AM37" s="94">
        <f t="shared" si="47"/>
        <v>2054.87</v>
      </c>
      <c r="AN37" s="94">
        <f t="shared" si="99"/>
        <v>255894.42</v>
      </c>
      <c r="AO37" s="94">
        <f t="shared" si="100"/>
        <v>4257829.12</v>
      </c>
      <c r="AP37" s="94">
        <f t="shared" si="48"/>
        <v>2372.37</v>
      </c>
      <c r="AQ37" s="94">
        <f t="shared" si="101"/>
        <v>256274.81</v>
      </c>
      <c r="AR37" s="94">
        <f t="shared" si="102"/>
        <v>4257829.08</v>
      </c>
      <c r="AS37" s="94">
        <f t="shared" si="49"/>
        <v>2719.02</v>
      </c>
      <c r="AT37" s="94">
        <f t="shared" si="103"/>
        <v>256570.18</v>
      </c>
      <c r="AU37" s="94">
        <f t="shared" si="104"/>
        <v>4257828.93</v>
      </c>
      <c r="AV37" s="94">
        <f t="shared" si="50"/>
        <v>2993.89</v>
      </c>
      <c r="AW37" s="94">
        <f t="shared" si="105"/>
        <v>256956.19</v>
      </c>
      <c r="AX37" s="94">
        <f t="shared" si="106"/>
        <v>4257829.25</v>
      </c>
      <c r="AY37" s="94">
        <f t="shared" si="51"/>
        <v>3358.2</v>
      </c>
      <c r="AZ37" s="94">
        <f t="shared" si="107"/>
        <v>257253.23</v>
      </c>
      <c r="BA37" s="94">
        <f t="shared" si="108"/>
        <v>4257829.12</v>
      </c>
      <c r="BB37" s="94">
        <f t="shared" si="52"/>
        <v>3641.69</v>
      </c>
      <c r="BC37" s="94">
        <f t="shared" si="109"/>
        <v>257592.17</v>
      </c>
      <c r="BD37" s="94">
        <f t="shared" si="110"/>
        <v>4257829.28</v>
      </c>
      <c r="BE37" s="94">
        <f t="shared" si="53"/>
        <v>3967.52</v>
      </c>
      <c r="BF37" s="94">
        <f t="shared" si="111"/>
        <v>254668.53</v>
      </c>
      <c r="BG37" s="94">
        <f t="shared" si="112"/>
        <v>4257462.46</v>
      </c>
      <c r="BH37" s="94">
        <f t="shared" si="54"/>
        <v>1676.54</v>
      </c>
      <c r="BI37" s="94">
        <f t="shared" si="113"/>
        <v>255127.7</v>
      </c>
      <c r="BJ37" s="94">
        <f t="shared" si="114"/>
        <v>4257462.49</v>
      </c>
      <c r="BK37" s="94">
        <f t="shared" si="55"/>
        <v>1962.51</v>
      </c>
      <c r="BL37" s="94">
        <f t="shared" si="115"/>
        <v>255488.14</v>
      </c>
      <c r="BM37" s="94">
        <f t="shared" si="116"/>
        <v>4257462.93</v>
      </c>
      <c r="BN37" s="94">
        <f t="shared" si="56"/>
        <v>2227.69</v>
      </c>
      <c r="BO37" s="94">
        <f t="shared" si="117"/>
        <v>255900.5</v>
      </c>
      <c r="BP37" s="94">
        <f t="shared" si="118"/>
        <v>4257462.8099999996</v>
      </c>
      <c r="BQ37" s="94">
        <f t="shared" si="57"/>
        <v>2560.12</v>
      </c>
      <c r="BR37" s="94">
        <f t="shared" si="119"/>
        <v>256235.57</v>
      </c>
      <c r="BS37" s="94">
        <f t="shared" si="120"/>
        <v>4257462.63</v>
      </c>
      <c r="BT37" s="94">
        <f t="shared" si="58"/>
        <v>2845.73</v>
      </c>
      <c r="BU37" s="94">
        <f t="shared" si="121"/>
        <v>256570.7</v>
      </c>
      <c r="BV37" s="94">
        <f t="shared" si="122"/>
        <v>4257462.51</v>
      </c>
      <c r="BW37" s="94">
        <f t="shared" si="59"/>
        <v>3141.16</v>
      </c>
      <c r="BX37" s="94">
        <f t="shared" si="123"/>
        <v>256896.41</v>
      </c>
      <c r="BY37" s="94">
        <f t="shared" si="124"/>
        <v>4257462.62</v>
      </c>
      <c r="BZ37" s="94">
        <f t="shared" si="60"/>
        <v>3435.18</v>
      </c>
      <c r="CA37" s="94">
        <f t="shared" si="125"/>
        <v>257225.35</v>
      </c>
      <c r="CB37" s="94">
        <f t="shared" si="126"/>
        <v>4257462.6500000004</v>
      </c>
      <c r="CC37" s="94">
        <f t="shared" si="61"/>
        <v>3737.48</v>
      </c>
      <c r="CD37" s="94">
        <f t="shared" si="127"/>
        <v>257594.36</v>
      </c>
      <c r="CE37" s="94">
        <f t="shared" si="128"/>
        <v>4257462.59</v>
      </c>
      <c r="CF37" s="94">
        <f t="shared" si="62"/>
        <v>4081.55</v>
      </c>
      <c r="CG37" s="94">
        <f t="shared" si="129"/>
        <v>255275.85</v>
      </c>
      <c r="CH37" s="94">
        <f t="shared" si="130"/>
        <v>4257096.13</v>
      </c>
      <c r="CI37" s="94">
        <f t="shared" si="63"/>
        <v>2333.69</v>
      </c>
      <c r="CJ37" s="94">
        <f t="shared" si="131"/>
        <v>255700.77</v>
      </c>
      <c r="CK37" s="94">
        <f t="shared" si="132"/>
        <v>4257096.22</v>
      </c>
      <c r="CL37" s="94">
        <f t="shared" si="64"/>
        <v>2628.78</v>
      </c>
      <c r="CM37" s="94">
        <f t="shared" si="133"/>
        <v>256203.13</v>
      </c>
      <c r="CN37" s="94">
        <f t="shared" si="134"/>
        <v>4257096.38</v>
      </c>
      <c r="CO37" s="94">
        <f t="shared" si="65"/>
        <v>3017.84</v>
      </c>
      <c r="CP37" s="94">
        <f t="shared" si="135"/>
        <v>257175.15</v>
      </c>
      <c r="CQ37" s="94">
        <f t="shared" si="136"/>
        <v>4257096.53</v>
      </c>
      <c r="CR37" s="94">
        <f t="shared" si="66"/>
        <v>3846.01</v>
      </c>
      <c r="CS37" s="94">
        <f t="shared" si="137"/>
        <v>257433.06</v>
      </c>
      <c r="CT37" s="94">
        <f t="shared" si="138"/>
        <v>4257096.66</v>
      </c>
      <c r="CU37" s="94">
        <f t="shared" si="67"/>
        <v>4076.39</v>
      </c>
      <c r="CV37" s="94">
        <f t="shared" si="139"/>
        <v>258530</v>
      </c>
      <c r="CW37" s="94">
        <f t="shared" si="140"/>
        <v>4257037</v>
      </c>
      <c r="CX37" s="94">
        <f t="shared" si="68"/>
        <v>5107.21</v>
      </c>
      <c r="CY37" s="94">
        <f t="shared" si="141"/>
        <v>256051.61</v>
      </c>
      <c r="CZ37" s="94">
        <f t="shared" si="142"/>
        <v>4256729.74</v>
      </c>
      <c r="DA37" s="94">
        <f t="shared" si="69"/>
        <v>3135.24</v>
      </c>
      <c r="DB37" s="94">
        <f t="shared" si="143"/>
        <v>257407.81</v>
      </c>
      <c r="DC37" s="94">
        <f t="shared" si="144"/>
        <v>4256729.9400000004</v>
      </c>
      <c r="DD37" s="94">
        <f t="shared" si="70"/>
        <v>4227.3900000000003</v>
      </c>
      <c r="DE37" s="94">
        <f t="shared" si="81"/>
        <v>257768.43</v>
      </c>
      <c r="DF37" s="94">
        <f t="shared" si="145"/>
        <v>4257096.5599999996</v>
      </c>
      <c r="DG37" s="94">
        <f t="shared" si="72"/>
        <v>4380.66</v>
      </c>
      <c r="DH37" s="94">
        <f t="shared" si="146"/>
        <v>252816.43</v>
      </c>
      <c r="DI37" s="94">
        <f t="shared" si="147"/>
        <v>4259063</v>
      </c>
      <c r="DJ37" s="94">
        <f t="shared" si="73"/>
        <v>966.93</v>
      </c>
      <c r="DK37" s="94">
        <f t="shared" si="148"/>
        <v>254406.11</v>
      </c>
      <c r="DL37" s="94">
        <f t="shared" si="149"/>
        <v>4257462.75</v>
      </c>
      <c r="DM37" s="94">
        <f t="shared" si="74"/>
        <v>1550.66</v>
      </c>
      <c r="DN37" s="94">
        <f t="shared" si="78"/>
        <v>255183.93</v>
      </c>
      <c r="DO37" s="94">
        <f t="shared" si="79"/>
        <v>4256730.4000000004</v>
      </c>
      <c r="DP37" s="94">
        <f t="shared" si="80"/>
        <v>2571.2600000000002</v>
      </c>
      <c r="DQ37" s="94">
        <f t="shared" si="150"/>
        <v>255199.02</v>
      </c>
      <c r="DR37" s="94">
        <f t="shared" si="151"/>
        <v>4257829.17</v>
      </c>
      <c r="DS37" s="94">
        <f t="shared" si="75"/>
        <v>1774.77</v>
      </c>
      <c r="DT37" s="94">
        <f t="shared" si="152"/>
        <v>257923</v>
      </c>
      <c r="DU37" s="94">
        <f t="shared" si="153"/>
        <v>4257154</v>
      </c>
      <c r="DV37" s="94">
        <f t="shared" si="76"/>
        <v>4500.09</v>
      </c>
    </row>
    <row r="38" spans="1:126" x14ac:dyDescent="0.25">
      <c r="A38" s="2" t="s">
        <v>107</v>
      </c>
      <c r="B38" s="16">
        <v>252898.83</v>
      </c>
      <c r="C38" s="1">
        <v>4259541.1900000004</v>
      </c>
      <c r="D38" s="95" t="s">
        <v>109</v>
      </c>
      <c r="E38" s="9" t="str" cm="1">
        <f t="array" ref="E38">INDEX($M$2:$DV$2,0,MATCH(F38,$M38:$DV38,0))</f>
        <v>B1</v>
      </c>
      <c r="F38" s="100">
        <f t="shared" si="36"/>
        <v>485.24</v>
      </c>
      <c r="G38" s="9" t="str" cm="1">
        <f t="array" ref="G38">INDEX($M$2:$DV$2,0,MATCH(H38,$M38:$DV38,0))</f>
        <v>A1</v>
      </c>
      <c r="H38" s="100">
        <f t="shared" si="37"/>
        <v>613.88</v>
      </c>
      <c r="M38" s="94">
        <f t="shared" si="77"/>
        <v>252528.6</v>
      </c>
      <c r="N38" s="94">
        <f t="shared" si="82"/>
        <v>4259051.5199999996</v>
      </c>
      <c r="O38" s="94">
        <f t="shared" si="39"/>
        <v>613.88</v>
      </c>
      <c r="P38" s="94">
        <f t="shared" si="83"/>
        <v>253217.96</v>
      </c>
      <c r="Q38" s="94">
        <f t="shared" si="84"/>
        <v>4258934.25</v>
      </c>
      <c r="R38" s="94">
        <f t="shared" si="40"/>
        <v>685.73</v>
      </c>
      <c r="S38" s="94">
        <f t="shared" si="85"/>
        <v>254597.27</v>
      </c>
      <c r="T38" s="94">
        <f t="shared" si="86"/>
        <v>4258312.75</v>
      </c>
      <c r="U38" s="94">
        <f t="shared" si="41"/>
        <v>2096.13</v>
      </c>
      <c r="V38" s="94">
        <f t="shared" si="87"/>
        <v>255507.64</v>
      </c>
      <c r="W38" s="94">
        <f t="shared" si="88"/>
        <v>4258136.95</v>
      </c>
      <c r="X38" s="94">
        <f t="shared" si="42"/>
        <v>2962.73</v>
      </c>
      <c r="Y38" s="94">
        <f t="shared" si="89"/>
        <v>255885.43</v>
      </c>
      <c r="Z38" s="94">
        <f t="shared" si="90"/>
        <v>4258136.88</v>
      </c>
      <c r="AA38" s="94">
        <f t="shared" si="43"/>
        <v>3300.28</v>
      </c>
      <c r="AB38" s="94">
        <f t="shared" si="91"/>
        <v>256323</v>
      </c>
      <c r="AC38" s="94">
        <f t="shared" si="92"/>
        <v>4258195</v>
      </c>
      <c r="AD38" s="94">
        <f t="shared" si="44"/>
        <v>3679.29</v>
      </c>
      <c r="AE38" s="94">
        <f t="shared" si="93"/>
        <v>254548.51</v>
      </c>
      <c r="AF38" s="94">
        <f t="shared" si="94"/>
        <v>4257829.0999999996</v>
      </c>
      <c r="AG38" s="94">
        <f t="shared" si="45"/>
        <v>2377.54</v>
      </c>
      <c r="AH38" s="94">
        <f t="shared" si="95"/>
        <v>254850.77</v>
      </c>
      <c r="AI38" s="94">
        <f t="shared" si="96"/>
        <v>4257828.84</v>
      </c>
      <c r="AJ38" s="94">
        <f t="shared" si="46"/>
        <v>2596.58</v>
      </c>
      <c r="AK38" s="94">
        <f t="shared" si="97"/>
        <v>255533.88</v>
      </c>
      <c r="AL38" s="94">
        <f t="shared" si="98"/>
        <v>4257829.1500000004</v>
      </c>
      <c r="AM38" s="94">
        <f t="shared" si="47"/>
        <v>3142.38</v>
      </c>
      <c r="AN38" s="94">
        <f t="shared" si="99"/>
        <v>255894.42</v>
      </c>
      <c r="AO38" s="94">
        <f t="shared" si="100"/>
        <v>4257829.12</v>
      </c>
      <c r="AP38" s="94">
        <f t="shared" si="48"/>
        <v>3450.33</v>
      </c>
      <c r="AQ38" s="94">
        <f t="shared" si="101"/>
        <v>256274.81</v>
      </c>
      <c r="AR38" s="94">
        <f t="shared" si="102"/>
        <v>4257829.08</v>
      </c>
      <c r="AS38" s="94">
        <f t="shared" si="49"/>
        <v>3785.31</v>
      </c>
      <c r="AT38" s="94">
        <f t="shared" si="103"/>
        <v>256570.18</v>
      </c>
      <c r="AU38" s="94">
        <f t="shared" si="104"/>
        <v>4257828.93</v>
      </c>
      <c r="AV38" s="94">
        <f t="shared" si="50"/>
        <v>4051.01</v>
      </c>
      <c r="AW38" s="94">
        <f t="shared" si="105"/>
        <v>256956.19</v>
      </c>
      <c r="AX38" s="94">
        <f t="shared" si="106"/>
        <v>4257829.25</v>
      </c>
      <c r="AY38" s="94">
        <f t="shared" si="51"/>
        <v>4403.74</v>
      </c>
      <c r="AZ38" s="94">
        <f t="shared" si="107"/>
        <v>257253.23</v>
      </c>
      <c r="BA38" s="94">
        <f t="shared" si="108"/>
        <v>4257829.12</v>
      </c>
      <c r="BB38" s="94">
        <f t="shared" si="52"/>
        <v>4678.8900000000003</v>
      </c>
      <c r="BC38" s="94">
        <f t="shared" si="109"/>
        <v>257592.17</v>
      </c>
      <c r="BD38" s="94">
        <f t="shared" si="110"/>
        <v>4257829.28</v>
      </c>
      <c r="BE38" s="94">
        <f t="shared" si="53"/>
        <v>4995.8100000000004</v>
      </c>
      <c r="BF38" s="94">
        <f t="shared" si="111"/>
        <v>254668.53</v>
      </c>
      <c r="BG38" s="94">
        <f t="shared" si="112"/>
        <v>4257462.46</v>
      </c>
      <c r="BH38" s="94">
        <f t="shared" si="54"/>
        <v>2730.01</v>
      </c>
      <c r="BI38" s="94">
        <f t="shared" si="113"/>
        <v>255127.7</v>
      </c>
      <c r="BJ38" s="94">
        <f t="shared" si="114"/>
        <v>4257462.49</v>
      </c>
      <c r="BK38" s="94">
        <f t="shared" si="55"/>
        <v>3047.76</v>
      </c>
      <c r="BL38" s="94">
        <f t="shared" si="115"/>
        <v>255488.14</v>
      </c>
      <c r="BM38" s="94">
        <f t="shared" si="116"/>
        <v>4257462.93</v>
      </c>
      <c r="BN38" s="94">
        <f t="shared" si="56"/>
        <v>3320.19</v>
      </c>
      <c r="BO38" s="94">
        <f t="shared" si="117"/>
        <v>255900.5</v>
      </c>
      <c r="BP38" s="94">
        <f t="shared" si="118"/>
        <v>4257462.8099999996</v>
      </c>
      <c r="BQ38" s="94">
        <f t="shared" si="57"/>
        <v>3650.98</v>
      </c>
      <c r="BR38" s="94">
        <f t="shared" si="119"/>
        <v>256235.57</v>
      </c>
      <c r="BS38" s="94">
        <f t="shared" si="120"/>
        <v>4257462.63</v>
      </c>
      <c r="BT38" s="94">
        <f t="shared" si="58"/>
        <v>3931.19</v>
      </c>
      <c r="BU38" s="94">
        <f t="shared" si="121"/>
        <v>256570.7</v>
      </c>
      <c r="BV38" s="94">
        <f t="shared" si="122"/>
        <v>4257462.51</v>
      </c>
      <c r="BW38" s="94">
        <f t="shared" si="59"/>
        <v>4219.42</v>
      </c>
      <c r="BX38" s="94">
        <f t="shared" si="123"/>
        <v>256896.41</v>
      </c>
      <c r="BY38" s="94">
        <f t="shared" si="124"/>
        <v>4257462.62</v>
      </c>
      <c r="BZ38" s="94">
        <f t="shared" si="60"/>
        <v>4505.67</v>
      </c>
      <c r="CA38" s="94">
        <f t="shared" si="125"/>
        <v>257225.35</v>
      </c>
      <c r="CB38" s="94">
        <f t="shared" si="126"/>
        <v>4257462.6500000004</v>
      </c>
      <c r="CC38" s="94">
        <f t="shared" si="61"/>
        <v>4799.91</v>
      </c>
      <c r="CD38" s="94">
        <f t="shared" si="127"/>
        <v>257594.36</v>
      </c>
      <c r="CE38" s="94">
        <f t="shared" si="128"/>
        <v>4257462.59</v>
      </c>
      <c r="CF38" s="94">
        <f t="shared" si="62"/>
        <v>5135.03</v>
      </c>
      <c r="CG38" s="94">
        <f t="shared" si="129"/>
        <v>255275.85</v>
      </c>
      <c r="CH38" s="94">
        <f t="shared" si="130"/>
        <v>4257096.13</v>
      </c>
      <c r="CI38" s="94">
        <f t="shared" si="63"/>
        <v>3410.06</v>
      </c>
      <c r="CJ38" s="94">
        <f t="shared" si="131"/>
        <v>255700.77</v>
      </c>
      <c r="CK38" s="94">
        <f t="shared" si="132"/>
        <v>4257096.22</v>
      </c>
      <c r="CL38" s="94">
        <f t="shared" si="64"/>
        <v>3718.7</v>
      </c>
      <c r="CM38" s="94">
        <f t="shared" si="133"/>
        <v>256203.13</v>
      </c>
      <c r="CN38" s="94">
        <f t="shared" si="134"/>
        <v>4257096.38</v>
      </c>
      <c r="CO38" s="94">
        <f t="shared" si="65"/>
        <v>4110.41</v>
      </c>
      <c r="CP38" s="94">
        <f t="shared" si="135"/>
        <v>257175.15</v>
      </c>
      <c r="CQ38" s="94">
        <f t="shared" si="136"/>
        <v>4257096.53</v>
      </c>
      <c r="CR38" s="94">
        <f t="shared" si="66"/>
        <v>4925.78</v>
      </c>
      <c r="CS38" s="94">
        <f t="shared" si="137"/>
        <v>257433.06</v>
      </c>
      <c r="CT38" s="94">
        <f t="shared" si="138"/>
        <v>4257096.66</v>
      </c>
      <c r="CU38" s="94">
        <f t="shared" si="67"/>
        <v>5151.21</v>
      </c>
      <c r="CV38" s="94">
        <f t="shared" si="139"/>
        <v>258530</v>
      </c>
      <c r="CW38" s="94">
        <f t="shared" si="140"/>
        <v>4257037</v>
      </c>
      <c r="CX38" s="94">
        <f t="shared" si="68"/>
        <v>6162.88</v>
      </c>
      <c r="CY38" s="94">
        <f t="shared" si="141"/>
        <v>256051.61</v>
      </c>
      <c r="CZ38" s="94">
        <f t="shared" si="142"/>
        <v>4256729.74</v>
      </c>
      <c r="DA38" s="94">
        <f t="shared" si="69"/>
        <v>4224.25</v>
      </c>
      <c r="DB38" s="94">
        <f t="shared" si="143"/>
        <v>257407.81</v>
      </c>
      <c r="DC38" s="94">
        <f t="shared" si="144"/>
        <v>4256729.9400000004</v>
      </c>
      <c r="DD38" s="94">
        <f t="shared" si="70"/>
        <v>5313.57</v>
      </c>
      <c r="DE38" s="94">
        <f t="shared" si="81"/>
        <v>257768.43</v>
      </c>
      <c r="DF38" s="94">
        <f t="shared" si="145"/>
        <v>4257096.5599999996</v>
      </c>
      <c r="DG38" s="94">
        <f t="shared" si="72"/>
        <v>5448.78</v>
      </c>
      <c r="DH38" s="94">
        <f t="shared" si="146"/>
        <v>252816.43</v>
      </c>
      <c r="DI38" s="94">
        <f t="shared" si="147"/>
        <v>4259063</v>
      </c>
      <c r="DJ38" s="94">
        <f t="shared" si="73"/>
        <v>485.24</v>
      </c>
      <c r="DK38" s="94">
        <f t="shared" si="148"/>
        <v>254406.11</v>
      </c>
      <c r="DL38" s="94">
        <f t="shared" si="149"/>
        <v>4257462.75</v>
      </c>
      <c r="DM38" s="94">
        <f t="shared" si="74"/>
        <v>2567.4499999999998</v>
      </c>
      <c r="DN38" s="94">
        <f t="shared" si="78"/>
        <v>255183.93</v>
      </c>
      <c r="DO38" s="94">
        <f t="shared" si="79"/>
        <v>4256730.4000000004</v>
      </c>
      <c r="DP38" s="94">
        <f t="shared" si="80"/>
        <v>3622.46</v>
      </c>
      <c r="DQ38" s="94">
        <f t="shared" si="150"/>
        <v>255199.02</v>
      </c>
      <c r="DR38" s="94">
        <f t="shared" si="151"/>
        <v>4257829.17</v>
      </c>
      <c r="DS38" s="94">
        <f t="shared" si="75"/>
        <v>2867.38</v>
      </c>
      <c r="DT38" s="94">
        <f t="shared" si="152"/>
        <v>257923</v>
      </c>
      <c r="DU38" s="94">
        <f t="shared" si="153"/>
        <v>4257154</v>
      </c>
      <c r="DV38" s="94">
        <f t="shared" si="76"/>
        <v>5562.46</v>
      </c>
    </row>
    <row r="39" spans="1:126" x14ac:dyDescent="0.25">
      <c r="A39" s="2" t="s">
        <v>112</v>
      </c>
      <c r="B39" s="16">
        <v>252168.07</v>
      </c>
      <c r="C39" s="1">
        <v>4258767.46</v>
      </c>
      <c r="D39" s="95" t="s">
        <v>109</v>
      </c>
      <c r="E39" s="9" t="str" cm="1">
        <f t="array" ref="E39">INDEX($M$2:$DV$2,0,MATCH(F39,$M39:$DV39,0))</f>
        <v>A1</v>
      </c>
      <c r="F39" s="100">
        <f t="shared" si="36"/>
        <v>458.99</v>
      </c>
      <c r="G39" s="9" t="str" cm="1">
        <f t="array" ref="G39">INDEX($M$2:$DV$2,0,MATCH(H39,$M39:$DV39,0))</f>
        <v>B1</v>
      </c>
      <c r="H39" s="100">
        <f t="shared" si="37"/>
        <v>712.54</v>
      </c>
      <c r="M39" s="94">
        <f t="shared" si="77"/>
        <v>252528.6</v>
      </c>
      <c r="N39" s="94">
        <f t="shared" si="82"/>
        <v>4259051.5199999996</v>
      </c>
      <c r="O39" s="94">
        <f t="shared" si="39"/>
        <v>458.99</v>
      </c>
      <c r="P39" s="94">
        <f t="shared" si="83"/>
        <v>253217.96</v>
      </c>
      <c r="Q39" s="94">
        <f t="shared" si="84"/>
        <v>4258934.25</v>
      </c>
      <c r="R39" s="94">
        <f t="shared" si="40"/>
        <v>1063.06</v>
      </c>
      <c r="S39" s="94">
        <f t="shared" si="85"/>
        <v>254597.27</v>
      </c>
      <c r="T39" s="94">
        <f t="shared" si="86"/>
        <v>4258312.75</v>
      </c>
      <c r="U39" s="94">
        <f t="shared" si="41"/>
        <v>2471.39</v>
      </c>
      <c r="V39" s="94">
        <f t="shared" si="87"/>
        <v>255507.64</v>
      </c>
      <c r="W39" s="94">
        <f t="shared" si="88"/>
        <v>4258136.95</v>
      </c>
      <c r="X39" s="94">
        <f t="shared" si="42"/>
        <v>3398.57</v>
      </c>
      <c r="Y39" s="94">
        <f t="shared" si="89"/>
        <v>255885.43</v>
      </c>
      <c r="Z39" s="94">
        <f t="shared" si="90"/>
        <v>4258136.88</v>
      </c>
      <c r="AA39" s="94">
        <f t="shared" si="43"/>
        <v>3770.46</v>
      </c>
      <c r="AB39" s="94">
        <f t="shared" si="91"/>
        <v>256323</v>
      </c>
      <c r="AC39" s="94">
        <f t="shared" si="92"/>
        <v>4258195</v>
      </c>
      <c r="AD39" s="94">
        <f t="shared" si="44"/>
        <v>4194.18</v>
      </c>
      <c r="AE39" s="94">
        <f t="shared" si="93"/>
        <v>254548.51</v>
      </c>
      <c r="AF39" s="94">
        <f t="shared" si="94"/>
        <v>4257829.0999999996</v>
      </c>
      <c r="AG39" s="94">
        <f t="shared" si="45"/>
        <v>2558.71</v>
      </c>
      <c r="AH39" s="94">
        <f t="shared" si="95"/>
        <v>254850.77</v>
      </c>
      <c r="AI39" s="94">
        <f t="shared" si="96"/>
        <v>4257828.84</v>
      </c>
      <c r="AJ39" s="94">
        <f t="shared" si="46"/>
        <v>2842.16</v>
      </c>
      <c r="AK39" s="94">
        <f t="shared" si="97"/>
        <v>255533.88</v>
      </c>
      <c r="AL39" s="94">
        <f t="shared" si="98"/>
        <v>4257829.1500000004</v>
      </c>
      <c r="AM39" s="94">
        <f t="shared" si="47"/>
        <v>3494.15</v>
      </c>
      <c r="AN39" s="94">
        <f t="shared" si="99"/>
        <v>255894.42</v>
      </c>
      <c r="AO39" s="94">
        <f t="shared" si="100"/>
        <v>4257829.12</v>
      </c>
      <c r="AP39" s="94">
        <f t="shared" si="48"/>
        <v>3842.68</v>
      </c>
      <c r="AQ39" s="94">
        <f t="shared" si="101"/>
        <v>256274.81</v>
      </c>
      <c r="AR39" s="94">
        <f t="shared" si="102"/>
        <v>4257829.08</v>
      </c>
      <c r="AS39" s="94">
        <f t="shared" si="49"/>
        <v>4212.58</v>
      </c>
      <c r="AT39" s="94">
        <f t="shared" si="103"/>
        <v>256570.18</v>
      </c>
      <c r="AU39" s="94">
        <f t="shared" si="104"/>
        <v>4257828.93</v>
      </c>
      <c r="AV39" s="94">
        <f t="shared" si="50"/>
        <v>4501.05</v>
      </c>
      <c r="AW39" s="94">
        <f t="shared" si="105"/>
        <v>256956.19</v>
      </c>
      <c r="AX39" s="94">
        <f t="shared" si="106"/>
        <v>4257829.25</v>
      </c>
      <c r="AY39" s="94">
        <f t="shared" si="51"/>
        <v>4879.17</v>
      </c>
      <c r="AZ39" s="94">
        <f t="shared" si="107"/>
        <v>257253.23</v>
      </c>
      <c r="BA39" s="94">
        <f t="shared" si="108"/>
        <v>4257829.12</v>
      </c>
      <c r="BB39" s="94">
        <f t="shared" si="52"/>
        <v>5171.01</v>
      </c>
      <c r="BC39" s="94">
        <f t="shared" si="109"/>
        <v>257592.17</v>
      </c>
      <c r="BD39" s="94">
        <f t="shared" si="110"/>
        <v>4257829.28</v>
      </c>
      <c r="BE39" s="94">
        <f t="shared" si="53"/>
        <v>5504.64</v>
      </c>
      <c r="BF39" s="94">
        <f t="shared" si="111"/>
        <v>254668.53</v>
      </c>
      <c r="BG39" s="94">
        <f t="shared" si="112"/>
        <v>4257462.46</v>
      </c>
      <c r="BH39" s="94">
        <f t="shared" si="54"/>
        <v>2820.52</v>
      </c>
      <c r="BI39" s="94">
        <f t="shared" si="113"/>
        <v>255127.7</v>
      </c>
      <c r="BJ39" s="94">
        <f t="shared" si="114"/>
        <v>4257462.49</v>
      </c>
      <c r="BK39" s="94">
        <f t="shared" si="55"/>
        <v>3234.56</v>
      </c>
      <c r="BL39" s="94">
        <f t="shared" si="115"/>
        <v>255488.14</v>
      </c>
      <c r="BM39" s="94">
        <f t="shared" si="116"/>
        <v>4257462.93</v>
      </c>
      <c r="BN39" s="94">
        <f t="shared" si="56"/>
        <v>3567.16</v>
      </c>
      <c r="BO39" s="94">
        <f t="shared" si="117"/>
        <v>255900.5</v>
      </c>
      <c r="BP39" s="94">
        <f t="shared" si="118"/>
        <v>4257462.8099999996</v>
      </c>
      <c r="BQ39" s="94">
        <f t="shared" si="57"/>
        <v>3953.88</v>
      </c>
      <c r="BR39" s="94">
        <f t="shared" si="119"/>
        <v>256235.57</v>
      </c>
      <c r="BS39" s="94">
        <f t="shared" si="120"/>
        <v>4257462.63</v>
      </c>
      <c r="BT39" s="94">
        <f t="shared" si="58"/>
        <v>4271.67</v>
      </c>
      <c r="BU39" s="94">
        <f t="shared" si="121"/>
        <v>256570.7</v>
      </c>
      <c r="BV39" s="94">
        <f t="shared" si="122"/>
        <v>4257462.51</v>
      </c>
      <c r="BW39" s="94">
        <f t="shared" si="59"/>
        <v>4591.95</v>
      </c>
      <c r="BX39" s="94">
        <f t="shared" si="123"/>
        <v>256896.41</v>
      </c>
      <c r="BY39" s="94">
        <f t="shared" si="124"/>
        <v>4257462.62</v>
      </c>
      <c r="BZ39" s="94">
        <f t="shared" si="60"/>
        <v>4905.08</v>
      </c>
      <c r="CA39" s="94">
        <f t="shared" si="125"/>
        <v>257225.35</v>
      </c>
      <c r="CB39" s="94">
        <f t="shared" si="126"/>
        <v>4257462.6500000004</v>
      </c>
      <c r="CC39" s="94">
        <f t="shared" si="61"/>
        <v>5222.8900000000003</v>
      </c>
      <c r="CD39" s="94">
        <f t="shared" si="127"/>
        <v>257594.36</v>
      </c>
      <c r="CE39" s="94">
        <f t="shared" si="128"/>
        <v>4257462.59</v>
      </c>
      <c r="CF39" s="94">
        <f t="shared" si="62"/>
        <v>5580.98</v>
      </c>
      <c r="CG39" s="94">
        <f t="shared" si="129"/>
        <v>255275.85</v>
      </c>
      <c r="CH39" s="94">
        <f t="shared" si="130"/>
        <v>4257096.13</v>
      </c>
      <c r="CI39" s="94">
        <f t="shared" si="63"/>
        <v>3528.69</v>
      </c>
      <c r="CJ39" s="94">
        <f t="shared" si="131"/>
        <v>255700.77</v>
      </c>
      <c r="CK39" s="94">
        <f t="shared" si="132"/>
        <v>4257096.22</v>
      </c>
      <c r="CL39" s="94">
        <f t="shared" si="64"/>
        <v>3908.07</v>
      </c>
      <c r="CM39" s="94">
        <f t="shared" si="133"/>
        <v>256203.13</v>
      </c>
      <c r="CN39" s="94">
        <f t="shared" si="134"/>
        <v>4257096.38</v>
      </c>
      <c r="CO39" s="94">
        <f t="shared" si="65"/>
        <v>4367.3999999999996</v>
      </c>
      <c r="CP39" s="94">
        <f t="shared" si="135"/>
        <v>257175.15</v>
      </c>
      <c r="CQ39" s="94">
        <f t="shared" si="136"/>
        <v>4257096.53</v>
      </c>
      <c r="CR39" s="94">
        <f t="shared" si="66"/>
        <v>5278.53</v>
      </c>
      <c r="CS39" s="94">
        <f t="shared" si="137"/>
        <v>257433.06</v>
      </c>
      <c r="CT39" s="94">
        <f t="shared" si="138"/>
        <v>4257096.66</v>
      </c>
      <c r="CU39" s="94">
        <f t="shared" si="67"/>
        <v>5523.74</v>
      </c>
      <c r="CV39" s="94">
        <f t="shared" si="139"/>
        <v>258530</v>
      </c>
      <c r="CW39" s="94">
        <f t="shared" si="140"/>
        <v>4257037</v>
      </c>
      <c r="CX39" s="94">
        <f t="shared" si="68"/>
        <v>6593.08</v>
      </c>
      <c r="CY39" s="94">
        <f t="shared" si="141"/>
        <v>256051.61</v>
      </c>
      <c r="CZ39" s="94">
        <f t="shared" si="142"/>
        <v>4256729.74</v>
      </c>
      <c r="DA39" s="94">
        <f t="shared" si="69"/>
        <v>4385.68</v>
      </c>
      <c r="DB39" s="94">
        <f t="shared" si="143"/>
        <v>257407.81</v>
      </c>
      <c r="DC39" s="94">
        <f t="shared" si="144"/>
        <v>4256729.9400000004</v>
      </c>
      <c r="DD39" s="94">
        <f t="shared" si="70"/>
        <v>5621.95</v>
      </c>
      <c r="DE39" s="94">
        <f t="shared" si="81"/>
        <v>257768.43</v>
      </c>
      <c r="DF39" s="94">
        <f t="shared" si="145"/>
        <v>4257096.5599999996</v>
      </c>
      <c r="DG39" s="94">
        <f t="shared" si="72"/>
        <v>5844.31</v>
      </c>
      <c r="DH39" s="94">
        <f t="shared" si="146"/>
        <v>252816.43</v>
      </c>
      <c r="DI39" s="94">
        <f t="shared" si="147"/>
        <v>4259063</v>
      </c>
      <c r="DJ39" s="94">
        <f t="shared" si="73"/>
        <v>712.54</v>
      </c>
      <c r="DK39" s="94">
        <f t="shared" si="148"/>
        <v>254406.11</v>
      </c>
      <c r="DL39" s="94">
        <f t="shared" si="149"/>
        <v>4257462.75</v>
      </c>
      <c r="DM39" s="94">
        <f t="shared" si="74"/>
        <v>2590.58</v>
      </c>
      <c r="DN39" s="94">
        <f t="shared" si="78"/>
        <v>255183.93</v>
      </c>
      <c r="DO39" s="94">
        <f t="shared" si="79"/>
        <v>4256730.4000000004</v>
      </c>
      <c r="DP39" s="94">
        <f t="shared" si="80"/>
        <v>3639.37</v>
      </c>
      <c r="DQ39" s="94">
        <f t="shared" si="150"/>
        <v>255199.02</v>
      </c>
      <c r="DR39" s="94">
        <f t="shared" si="151"/>
        <v>4257829.17</v>
      </c>
      <c r="DS39" s="94">
        <f t="shared" si="75"/>
        <v>3172.86</v>
      </c>
      <c r="DT39" s="94">
        <f t="shared" si="152"/>
        <v>257923</v>
      </c>
      <c r="DU39" s="94">
        <f t="shared" si="153"/>
        <v>4257154</v>
      </c>
      <c r="DV39" s="94">
        <f t="shared" si="76"/>
        <v>5976.83</v>
      </c>
    </row>
    <row r="40" spans="1:126" ht="15.75" thickBot="1" x14ac:dyDescent="0.3">
      <c r="A40" s="3" t="s">
        <v>113</v>
      </c>
      <c r="B40" s="17">
        <v>252427.79</v>
      </c>
      <c r="C40" s="4">
        <v>4258477.8099999996</v>
      </c>
      <c r="D40" s="96" t="s">
        <v>109</v>
      </c>
      <c r="E40" s="11" t="str" cm="1">
        <f t="array" ref="E40">INDEX($M$2:$DV$2,0,MATCH(F40,$M40:$DV40,0))</f>
        <v>A1</v>
      </c>
      <c r="F40" s="101">
        <f>ROUND(MIN(O40,R40,U40,X40,AA40,AD40,AG40,AJ40,AM40,AP40,AS40,AV40,AY40,BB40,BE40,BH40,BK40,BQ40,BT40,BW40,BZ40,CC40,CF40,CI40,CL40,CO40,CR40,CU40,CX40,DA40,DD40,DG40,DJ40,DM40,DS40,DV40,BN40,DP40),2)</f>
        <v>582.5</v>
      </c>
      <c r="G40" s="11" t="str" cm="1">
        <f t="array" ref="G40">INDEX($M$2:$DV$2,0,MATCH(H40,$M40:$DV40,0))</f>
        <v>B1</v>
      </c>
      <c r="H40" s="101">
        <f>ROUND(SMALL(M40:DV40,2),2)</f>
        <v>702.49</v>
      </c>
      <c r="M40" s="94">
        <f t="shared" si="77"/>
        <v>252528.6</v>
      </c>
      <c r="N40" s="94">
        <f t="shared" si="82"/>
        <v>4259051.5199999996</v>
      </c>
      <c r="O40" s="94">
        <f t="shared" si="39"/>
        <v>582.5</v>
      </c>
      <c r="P40" s="94">
        <f t="shared" si="83"/>
        <v>253217.96</v>
      </c>
      <c r="Q40" s="94">
        <f t="shared" si="84"/>
        <v>4258934.25</v>
      </c>
      <c r="R40" s="94">
        <f t="shared" si="40"/>
        <v>912.53</v>
      </c>
      <c r="S40" s="94">
        <f t="shared" si="85"/>
        <v>254597.27</v>
      </c>
      <c r="T40" s="94">
        <f t="shared" si="86"/>
        <v>4258312.75</v>
      </c>
      <c r="U40" s="94">
        <f t="shared" si="41"/>
        <v>2175.75</v>
      </c>
      <c r="V40" s="94">
        <f t="shared" si="87"/>
        <v>255507.64</v>
      </c>
      <c r="W40" s="94">
        <f t="shared" si="88"/>
        <v>4258136.95</v>
      </c>
      <c r="X40" s="94">
        <f t="shared" si="42"/>
        <v>3098.65</v>
      </c>
      <c r="Y40" s="94">
        <f t="shared" si="89"/>
        <v>255885.43</v>
      </c>
      <c r="Z40" s="94">
        <f t="shared" si="90"/>
        <v>4258136.88</v>
      </c>
      <c r="AA40" s="94">
        <f t="shared" si="43"/>
        <v>3474.41</v>
      </c>
      <c r="AB40" s="94">
        <f t="shared" si="91"/>
        <v>256323</v>
      </c>
      <c r="AC40" s="94">
        <f t="shared" si="92"/>
        <v>4258195</v>
      </c>
      <c r="AD40" s="94">
        <f t="shared" si="44"/>
        <v>3905.46</v>
      </c>
      <c r="AE40" s="94">
        <f t="shared" si="93"/>
        <v>254548.51</v>
      </c>
      <c r="AF40" s="94">
        <f t="shared" si="94"/>
        <v>4257829.0999999996</v>
      </c>
      <c r="AG40" s="94">
        <f t="shared" si="45"/>
        <v>2217.7199999999998</v>
      </c>
      <c r="AH40" s="94">
        <f t="shared" si="95"/>
        <v>254850.77</v>
      </c>
      <c r="AI40" s="94">
        <f t="shared" si="96"/>
        <v>4257828.84</v>
      </c>
      <c r="AJ40" s="94">
        <f t="shared" si="46"/>
        <v>2508.38</v>
      </c>
      <c r="AK40" s="94">
        <f t="shared" si="97"/>
        <v>255533.88</v>
      </c>
      <c r="AL40" s="94">
        <f t="shared" si="98"/>
        <v>4257829.1500000004</v>
      </c>
      <c r="AM40" s="94">
        <f t="shared" si="47"/>
        <v>3173.1</v>
      </c>
      <c r="AN40" s="94">
        <f t="shared" si="99"/>
        <v>255894.42</v>
      </c>
      <c r="AO40" s="94">
        <f t="shared" si="100"/>
        <v>4257829.12</v>
      </c>
      <c r="AP40" s="94">
        <f t="shared" si="48"/>
        <v>3526.8</v>
      </c>
      <c r="AQ40" s="94">
        <f t="shared" si="101"/>
        <v>256274.81</v>
      </c>
      <c r="AR40" s="94">
        <f t="shared" si="102"/>
        <v>4257829.08</v>
      </c>
      <c r="AS40" s="94">
        <f t="shared" si="49"/>
        <v>3901.33</v>
      </c>
      <c r="AT40" s="94">
        <f t="shared" si="103"/>
        <v>256570.18</v>
      </c>
      <c r="AU40" s="94">
        <f t="shared" si="104"/>
        <v>4257828.93</v>
      </c>
      <c r="AV40" s="94">
        <f t="shared" si="50"/>
        <v>4192.8999999999996</v>
      </c>
      <c r="AW40" s="94">
        <f t="shared" si="105"/>
        <v>256956.19</v>
      </c>
      <c r="AX40" s="94">
        <f t="shared" si="106"/>
        <v>4257829.25</v>
      </c>
      <c r="AY40" s="94">
        <f t="shared" si="51"/>
        <v>4574.6099999999997</v>
      </c>
      <c r="AZ40" s="94">
        <f t="shared" si="107"/>
        <v>257253.23</v>
      </c>
      <c r="BA40" s="94">
        <f t="shared" si="108"/>
        <v>4257829.12</v>
      </c>
      <c r="BB40" s="94">
        <f t="shared" si="52"/>
        <v>4868.8500000000004</v>
      </c>
      <c r="BC40" s="94">
        <f t="shared" si="109"/>
        <v>257592.17</v>
      </c>
      <c r="BD40" s="94">
        <f t="shared" si="110"/>
        <v>4257829.28</v>
      </c>
      <c r="BE40" s="94">
        <f t="shared" si="53"/>
        <v>5204.9399999999996</v>
      </c>
      <c r="BF40" s="94">
        <f t="shared" si="111"/>
        <v>254668.53</v>
      </c>
      <c r="BG40" s="94">
        <f t="shared" si="112"/>
        <v>4257462.46</v>
      </c>
      <c r="BH40" s="94">
        <f t="shared" si="54"/>
        <v>2460.0500000000002</v>
      </c>
      <c r="BI40" s="94">
        <f t="shared" si="113"/>
        <v>255127.7</v>
      </c>
      <c r="BJ40" s="94">
        <f t="shared" si="114"/>
        <v>4257462.49</v>
      </c>
      <c r="BK40" s="94">
        <f t="shared" si="55"/>
        <v>2884.51</v>
      </c>
      <c r="BL40" s="94">
        <f t="shared" si="115"/>
        <v>255488.14</v>
      </c>
      <c r="BM40" s="94">
        <f t="shared" si="116"/>
        <v>4257462.93</v>
      </c>
      <c r="BN40" s="94">
        <f t="shared" si="56"/>
        <v>3224.24</v>
      </c>
      <c r="BO40" s="94">
        <f t="shared" si="117"/>
        <v>255900.5</v>
      </c>
      <c r="BP40" s="94">
        <f t="shared" si="118"/>
        <v>4257462.8099999996</v>
      </c>
      <c r="BQ40" s="94">
        <f t="shared" si="57"/>
        <v>3618</v>
      </c>
      <c r="BR40" s="94">
        <f t="shared" si="119"/>
        <v>256235.57</v>
      </c>
      <c r="BS40" s="94">
        <f t="shared" si="120"/>
        <v>4257462.63</v>
      </c>
      <c r="BT40" s="94">
        <f t="shared" si="58"/>
        <v>3940.78</v>
      </c>
      <c r="BU40" s="94">
        <f t="shared" si="121"/>
        <v>256570.7</v>
      </c>
      <c r="BV40" s="94">
        <f t="shared" si="122"/>
        <v>4257462.51</v>
      </c>
      <c r="BW40" s="94">
        <f t="shared" si="59"/>
        <v>4265.51</v>
      </c>
      <c r="BX40" s="94">
        <f t="shared" si="123"/>
        <v>256896.41</v>
      </c>
      <c r="BY40" s="94">
        <f t="shared" si="124"/>
        <v>4257462.62</v>
      </c>
      <c r="BZ40" s="94">
        <f t="shared" si="60"/>
        <v>4582.49</v>
      </c>
      <c r="CA40" s="94">
        <f t="shared" si="125"/>
        <v>257225.35</v>
      </c>
      <c r="CB40" s="94">
        <f t="shared" si="126"/>
        <v>4257462.6500000004</v>
      </c>
      <c r="CC40" s="94">
        <f t="shared" si="61"/>
        <v>4903.79</v>
      </c>
      <c r="CD40" s="94">
        <f t="shared" si="127"/>
        <v>257594.36</v>
      </c>
      <c r="CE40" s="94">
        <f t="shared" si="128"/>
        <v>4257462.59</v>
      </c>
      <c r="CF40" s="94">
        <f t="shared" si="62"/>
        <v>5265.37</v>
      </c>
      <c r="CG40" s="94">
        <f t="shared" si="129"/>
        <v>255275.85</v>
      </c>
      <c r="CH40" s="94">
        <f t="shared" si="130"/>
        <v>4257096.13</v>
      </c>
      <c r="CI40" s="94">
        <f t="shared" si="63"/>
        <v>3165.52</v>
      </c>
      <c r="CJ40" s="94">
        <f t="shared" si="131"/>
        <v>255700.77</v>
      </c>
      <c r="CK40" s="94">
        <f t="shared" si="132"/>
        <v>4257096.22</v>
      </c>
      <c r="CL40" s="94">
        <f t="shared" si="64"/>
        <v>3552.63</v>
      </c>
      <c r="CM40" s="94">
        <f t="shared" si="133"/>
        <v>256203.13</v>
      </c>
      <c r="CN40" s="94">
        <f t="shared" si="134"/>
        <v>4257096.38</v>
      </c>
      <c r="CO40" s="94">
        <f t="shared" si="65"/>
        <v>4020.14</v>
      </c>
      <c r="CP40" s="94">
        <f t="shared" si="135"/>
        <v>257175.15</v>
      </c>
      <c r="CQ40" s="94">
        <f t="shared" si="136"/>
        <v>4257096.53</v>
      </c>
      <c r="CR40" s="94">
        <f t="shared" si="66"/>
        <v>4944.2299999999996</v>
      </c>
      <c r="CS40" s="94">
        <f t="shared" si="137"/>
        <v>257433.06</v>
      </c>
      <c r="CT40" s="94">
        <f t="shared" si="138"/>
        <v>4257096.66</v>
      </c>
      <c r="CU40" s="94">
        <f t="shared" si="67"/>
        <v>5192.33</v>
      </c>
      <c r="CV40" s="94">
        <f t="shared" si="139"/>
        <v>258530</v>
      </c>
      <c r="CW40" s="94">
        <f t="shared" si="140"/>
        <v>4257037</v>
      </c>
      <c r="CX40" s="94">
        <f t="shared" si="68"/>
        <v>6270</v>
      </c>
      <c r="CY40" s="94">
        <f t="shared" si="141"/>
        <v>256051.61</v>
      </c>
      <c r="CZ40" s="94">
        <f t="shared" si="142"/>
        <v>4256729.74</v>
      </c>
      <c r="DA40" s="94">
        <f t="shared" si="69"/>
        <v>4023.41</v>
      </c>
      <c r="DB40" s="94">
        <f t="shared" si="143"/>
        <v>257407.81</v>
      </c>
      <c r="DC40" s="94">
        <f t="shared" si="144"/>
        <v>4256729.9400000004</v>
      </c>
      <c r="DD40" s="94">
        <f t="shared" si="70"/>
        <v>5277.85</v>
      </c>
      <c r="DE40" s="94">
        <f t="shared" si="81"/>
        <v>257768.43</v>
      </c>
      <c r="DF40" s="94">
        <f t="shared" si="145"/>
        <v>4257096.5599999996</v>
      </c>
      <c r="DG40" s="94">
        <f t="shared" si="72"/>
        <v>5516.37</v>
      </c>
      <c r="DH40" s="94">
        <f t="shared" si="146"/>
        <v>252816.43</v>
      </c>
      <c r="DI40" s="94">
        <f t="shared" si="147"/>
        <v>4259063</v>
      </c>
      <c r="DJ40" s="94">
        <f t="shared" si="73"/>
        <v>702.49</v>
      </c>
      <c r="DK40" s="94">
        <f t="shared" si="148"/>
        <v>254406.11</v>
      </c>
      <c r="DL40" s="94">
        <f t="shared" si="149"/>
        <v>4257462.75</v>
      </c>
      <c r="DM40" s="94">
        <f t="shared" si="74"/>
        <v>2223.5300000000002</v>
      </c>
      <c r="DN40" s="94">
        <f t="shared" si="78"/>
        <v>255183.93</v>
      </c>
      <c r="DO40" s="94">
        <f t="shared" si="79"/>
        <v>4256730.4000000004</v>
      </c>
      <c r="DP40" s="94">
        <f t="shared" si="80"/>
        <v>3263.4</v>
      </c>
      <c r="DQ40" s="94">
        <f t="shared" si="150"/>
        <v>255199.02</v>
      </c>
      <c r="DR40" s="94">
        <f t="shared" si="151"/>
        <v>4257829.17</v>
      </c>
      <c r="DS40" s="94">
        <f t="shared" si="75"/>
        <v>2846.13</v>
      </c>
      <c r="DT40" s="94">
        <f t="shared" si="152"/>
        <v>257923</v>
      </c>
      <c r="DU40" s="94">
        <f t="shared" si="153"/>
        <v>4257154</v>
      </c>
      <c r="DV40" s="94">
        <f t="shared" si="76"/>
        <v>5652.42</v>
      </c>
    </row>
    <row r="41" spans="1:126" x14ac:dyDescent="0.25">
      <c r="M41" s="94"/>
    </row>
    <row r="42" spans="1:126" x14ac:dyDescent="0.25">
      <c r="M42" s="94"/>
    </row>
    <row r="43" spans="1:126" x14ac:dyDescent="0.25">
      <c r="M43" s="94"/>
    </row>
  </sheetData>
  <mergeCells count="42">
    <mergeCell ref="DN1:DO1"/>
    <mergeCell ref="B1:C1"/>
    <mergeCell ref="A1:A2"/>
    <mergeCell ref="D1:D2"/>
    <mergeCell ref="BR1:BT1"/>
    <mergeCell ref="BU1:BW1"/>
    <mergeCell ref="AN1:AP1"/>
    <mergeCell ref="AQ1:AS1"/>
    <mergeCell ref="AT1:AV1"/>
    <mergeCell ref="AW1:AY1"/>
    <mergeCell ref="BO1:BQ1"/>
    <mergeCell ref="M1:O1"/>
    <mergeCell ref="P1:R1"/>
    <mergeCell ref="S1:U1"/>
    <mergeCell ref="V1:X1"/>
    <mergeCell ref="Y1:AA1"/>
    <mergeCell ref="AB1:AD1"/>
    <mergeCell ref="AK1:AM1"/>
    <mergeCell ref="DH1:DJ1"/>
    <mergeCell ref="DK1:DM1"/>
    <mergeCell ref="DB1:DD1"/>
    <mergeCell ref="DE1:DG1"/>
    <mergeCell ref="BX1:BZ1"/>
    <mergeCell ref="CA1:CC1"/>
    <mergeCell ref="CD1:CF1"/>
    <mergeCell ref="CG1:CI1"/>
    <mergeCell ref="DQ1:DS1"/>
    <mergeCell ref="DT1:DV1"/>
    <mergeCell ref="E1:H1"/>
    <mergeCell ref="CJ1:CL1"/>
    <mergeCell ref="CM1:CO1"/>
    <mergeCell ref="CP1:CR1"/>
    <mergeCell ref="CS1:CU1"/>
    <mergeCell ref="CV1:CX1"/>
    <mergeCell ref="CY1:DA1"/>
    <mergeCell ref="AZ1:BB1"/>
    <mergeCell ref="BC1:BE1"/>
    <mergeCell ref="BF1:BH1"/>
    <mergeCell ref="BI1:BK1"/>
    <mergeCell ref="BL1:BN1"/>
    <mergeCell ref="AE1:AG1"/>
    <mergeCell ref="AH1:AJ1"/>
  </mergeCells>
  <phoneticPr fontId="4" type="noConversion"/>
  <pageMargins left="0.7" right="0.7" top="0.75" bottom="0.75" header="0.3" footer="0.3"/>
  <pageSetup scale="7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65C38-29EC-4CDF-B4FD-CC35265BC3E5}">
  <sheetPr codeName="Sheet28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170</v>
      </c>
      <c r="B2" s="29" t="s">
        <v>119</v>
      </c>
      <c r="C2" s="29">
        <f>NSAs!B28</f>
        <v>254181.51</v>
      </c>
      <c r="D2" s="30">
        <f>NSAs!C28</f>
        <v>4257833.1100000003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26 (dBA)</v>
      </c>
      <c r="V5" s="143" t="str">
        <f>INDEX(A7:A45,MATCH(W5,H7:H45,0))</f>
        <v>A-7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A-16</v>
      </c>
      <c r="W6" s="146">
        <f>LARGE(H7:H45,2)</f>
        <v>40.184984115163502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2053.4445198734015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43.949659470909765</v>
      </c>
      <c r="H7" s="36">
        <f>C7-G7</f>
        <v>25.060640485730048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320.67422112837943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1463.1944170544446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41.006040707663097</v>
      </c>
      <c r="H8" s="37">
        <f t="shared" ref="H8:H44" si="2">C8-G8</f>
        <v>28.004259248976716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631.57644575216148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634.75263465358057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33.752090243318101</v>
      </c>
      <c r="H9" s="37">
        <f t="shared" si="2"/>
        <v>35.258209713321712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3355.9924207112595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1360.4923823748231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40.373922288697877</v>
      </c>
      <c r="H10" s="37">
        <f t="shared" si="2"/>
        <v>28.636377667941936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730.52951452335742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1730.7858271027276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42.464866604623417</v>
      </c>
      <c r="H11" s="37">
        <f t="shared" si="2"/>
        <v>26.545433352016396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451.38106324571311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2171.8526175133793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44.436607011592187</v>
      </c>
      <c r="H12" s="37">
        <f t="shared" si="2"/>
        <v>24.573692945047625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286.6614507936269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300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27.242425094393248</v>
      </c>
      <c r="H13" s="37">
        <f t="shared" si="2"/>
        <v>41.767874862246565</v>
      </c>
      <c r="O13" s="147" t="s">
        <v>11</v>
      </c>
      <c r="P13" s="10" t="s">
        <v>11</v>
      </c>
      <c r="Q13" s="7">
        <v>254371.9</v>
      </c>
      <c r="R13" s="8">
        <v>4257811.72</v>
      </c>
      <c r="U13">
        <f t="shared" si="0"/>
        <v>15024.066119821837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669.27362154800164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34.21207416503632</v>
      </c>
      <c r="H14" s="37">
        <f t="shared" si="2"/>
        <v>34.798225791603492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3018.7182418237553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1352.3757978091694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40.321947800112149</v>
      </c>
      <c r="H15" s="37">
        <f t="shared" si="2"/>
        <v>28.688352156527664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739.32469987509126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1712.9146470854914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42.374714460439122</v>
      </c>
      <c r="H16" s="37">
        <f t="shared" si="2"/>
        <v>26.63558549620069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460.84889406840085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2093.303879254026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44.116645565375137</v>
      </c>
      <c r="H17" s="37">
        <f t="shared" si="2"/>
        <v>24.893654391264675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308.57834050204781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2388.6736573462535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45.263136402324079</v>
      </c>
      <c r="H18" s="37">
        <f t="shared" si="2"/>
        <v>23.747163554315733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236.98254297902901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2774.6826849209197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46.564266480218954</v>
      </c>
      <c r="H19" s="37">
        <f t="shared" si="2"/>
        <v>22.446033476420858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175.63187899314823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3071.7225913972129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47.447639836138542</v>
      </c>
      <c r="H20" s="37">
        <f t="shared" si="2"/>
        <v>21.56266012050127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143.30654051060637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3410.6621504482123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48.3567740336306</v>
      </c>
      <c r="H21" s="37">
        <f t="shared" si="2"/>
        <v>20.653525923009212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116.23919463937634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359.96957232543235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28.825315841476307</v>
      </c>
      <c r="H22" s="37">
        <f t="shared" si="2"/>
        <v>40.184984115163502</v>
      </c>
      <c r="O22" s="147" t="s">
        <v>20</v>
      </c>
      <c r="P22" s="10" t="s">
        <v>20</v>
      </c>
      <c r="Q22" s="7">
        <v>254485.88</v>
      </c>
      <c r="R22" s="8">
        <v>4257640.92</v>
      </c>
      <c r="U22">
        <f t="shared" si="0"/>
        <v>10435.14315944093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1016.1863512663842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37.839467149224134</v>
      </c>
      <c r="H23" s="37">
        <f t="shared" si="2"/>
        <v>31.170832807415678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1309.4329970987171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1358.0556650227859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40.358351430064502</v>
      </c>
      <c r="H24" s="37">
        <f t="shared" si="2"/>
        <v>28.65194852657531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733.15339949936697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1758.4222217944471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42.602463268896386</v>
      </c>
      <c r="H25" s="37">
        <f t="shared" si="2"/>
        <v>26.407836687743426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437.30422045647657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2087.2033714998456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44.091295352339614</v>
      </c>
      <c r="H26" s="37">
        <f t="shared" si="2"/>
        <v>24.919004604300198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310.38481097933123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2417.7620263583481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45.36827104442807</v>
      </c>
      <c r="H27" s="37">
        <f t="shared" si="2"/>
        <v>23.642028912211742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231.31451797741599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2740.0629281277706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46.455210738340782</v>
      </c>
      <c r="H28" s="37">
        <f t="shared" si="2"/>
        <v>22.555089218299031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180.09801320875818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3066.3011197858491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47.432296032154142</v>
      </c>
      <c r="H29" s="37">
        <f t="shared" si="2"/>
        <v>21.578003924485671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143.81374391349485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3432.9040465617736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48.413233291753421</v>
      </c>
      <c r="H30" s="37">
        <f t="shared" si="2"/>
        <v>20.597066664886391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114.73783912462137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1319.363314633483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40.107288083993673</v>
      </c>
      <c r="H31" s="37">
        <f t="shared" si="2"/>
        <v>28.90301187264614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776.785637940784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1688.5371833930155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42.250212574105539</v>
      </c>
      <c r="H32" s="37">
        <f t="shared" si="2"/>
        <v>26.760087382534273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474.25152737628878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2151.6780700887016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44.355545871088296</v>
      </c>
      <c r="H33" s="37">
        <f t="shared" si="2"/>
        <v>24.654754085551517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292.06223785119977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3082.9256471734798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47.479261014078276</v>
      </c>
      <c r="H34" s="37">
        <f t="shared" si="2"/>
        <v>21.531038942561537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142.26690849490473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3333.9070180495733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48.159069665621992</v>
      </c>
      <c r="H35" s="37">
        <f t="shared" si="2"/>
        <v>20.851230291017821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121.65305766723922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4420.7642339532713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50.609947078830338</v>
      </c>
      <c r="H36" s="37">
        <f t="shared" si="2"/>
        <v>18.400352877809475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69.188718662653201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2171.3358484813352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44.434540051414409</v>
      </c>
      <c r="H37" s="37">
        <f t="shared" si="2"/>
        <v>24.575759905225404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286.79791553135482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3409.6914433566799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48.354301594450156</v>
      </c>
      <c r="H38" s="37">
        <f t="shared" si="2"/>
        <v>20.655998362189656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116.30538847177743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3661.7620060431263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48.973802283633511</v>
      </c>
      <c r="H39" s="37">
        <f t="shared" si="2"/>
        <v>20.036497673006302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100.84393116749095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1837.4092680998481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42.984118053503394</v>
      </c>
      <c r="H40" s="37">
        <f t="shared" si="2"/>
        <v>23.015881946496606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200.25722540324941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433.14165073361147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30.432598946545422</v>
      </c>
      <c r="H41" s="37">
        <f t="shared" si="2"/>
        <v>35.567401053454574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3603.6292665588985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1490.2399808419734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41.165124213389859</v>
      </c>
      <c r="H42" s="37">
        <f t="shared" si="2"/>
        <v>24.834875786610141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304.43009181484416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1017.5176282010857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37.850838839795564</v>
      </c>
      <c r="H43" s="37">
        <f t="shared" si="2"/>
        <v>28.149161160204436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653.0044126630238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3802.6224914130494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49.301664251939002</v>
      </c>
      <c r="H44" s="37">
        <f t="shared" si="2"/>
        <v>4.6983357480609982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2.9500785158403069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46.764132790988853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46.764132790988853</v>
      </c>
      <c r="D51" s="77">
        <f>10*LOG10(SUM(U7:U44))</f>
        <v>46.72470273620452</v>
      </c>
      <c r="E51" s="77">
        <f>P85</f>
        <v>46.749388440497491</v>
      </c>
      <c r="F51" s="78">
        <f>S85</f>
        <v>53.140138139908885</v>
      </c>
    </row>
    <row r="52" spans="1:19" ht="14.45" customHeight="1" thickBot="1" x14ac:dyDescent="0.3">
      <c r="B52" s="72" t="s">
        <v>141</v>
      </c>
      <c r="C52" s="79">
        <f>10*LOG10(10^(C50/10)+10^(C51/10))</f>
        <v>47.594362802986623</v>
      </c>
      <c r="D52" s="79">
        <f>10*LOG10(10^(D50/10)+10^(D51/10))</f>
        <v>46.950630031261582</v>
      </c>
      <c r="E52" s="79">
        <f>J85</f>
        <v>47.363998571958177</v>
      </c>
      <c r="F52" s="80">
        <f>M85</f>
        <v>53.458423196003764</v>
      </c>
    </row>
    <row r="53" spans="1:19" ht="16.149999999999999" customHeight="1" thickBot="1" x14ac:dyDescent="0.3">
      <c r="B53" s="74" t="s">
        <v>145</v>
      </c>
      <c r="C53" s="81">
        <f>C52-C50</f>
        <v>7.5943628029866233</v>
      </c>
      <c r="D53" s="81">
        <f>D52-D50</f>
        <v>12.950630031261582</v>
      </c>
      <c r="E53" s="81">
        <f>E52-E50</f>
        <v>8.795527501986804</v>
      </c>
      <c r="F53" s="82">
        <f>F52-F50</f>
        <v>11.50785126619094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26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46.950630031261582</v>
      </c>
      <c r="J61" s="62">
        <f>10^(I61/10)</f>
        <v>49552.207100696018</v>
      </c>
      <c r="K61" s="63"/>
      <c r="L61" s="152">
        <f>I61+10</f>
        <v>56.950630031261582</v>
      </c>
      <c r="M61" s="62">
        <f>10^(L61/10)</f>
        <v>495522.0710069607</v>
      </c>
      <c r="N61" s="62"/>
      <c r="O61" s="62">
        <f>D51</f>
        <v>46.72470273620452</v>
      </c>
      <c r="P61" s="62">
        <f>10^(O61/10)</f>
        <v>47040.320669186454</v>
      </c>
      <c r="Q61" s="62"/>
      <c r="R61" s="62">
        <f>O61+10</f>
        <v>56.72470273620452</v>
      </c>
      <c r="S61" s="63">
        <f>10^(R61/10)</f>
        <v>470403.20669186424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46.950630031261582</v>
      </c>
      <c r="J62" s="26">
        <f t="shared" ref="J62:J84" si="9">10^(I62/10)</f>
        <v>49552.207100696018</v>
      </c>
      <c r="K62" s="64"/>
      <c r="L62" s="155">
        <f t="shared" ref="L62:L67" si="10">I62+10</f>
        <v>56.950630031261582</v>
      </c>
      <c r="M62" s="26">
        <f t="shared" ref="M62:M84" si="11">10^(L62/10)</f>
        <v>495522.0710069607</v>
      </c>
      <c r="N62" s="26"/>
      <c r="O62" s="26">
        <f>O61</f>
        <v>46.72470273620452</v>
      </c>
      <c r="P62" s="26">
        <f t="shared" ref="P62:P84" si="12">10^(O62/10)</f>
        <v>47040.320669186454</v>
      </c>
      <c r="Q62" s="26"/>
      <c r="R62" s="26">
        <f t="shared" ref="R62:R67" si="13">O62+10</f>
        <v>56.72470273620452</v>
      </c>
      <c r="S62" s="64">
        <f t="shared" ref="S62:S84" si="14">10^(R62/10)</f>
        <v>470403.20669186424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46.950630031261582</v>
      </c>
      <c r="J63" s="26">
        <f t="shared" si="9"/>
        <v>49552.207100696018</v>
      </c>
      <c r="K63" s="64"/>
      <c r="L63" s="155">
        <f t="shared" si="10"/>
        <v>56.950630031261582</v>
      </c>
      <c r="M63" s="26">
        <f t="shared" si="11"/>
        <v>495522.0710069607</v>
      </c>
      <c r="N63" s="26"/>
      <c r="O63" s="26">
        <f t="shared" ref="O63:O84" si="16">O62</f>
        <v>46.72470273620452</v>
      </c>
      <c r="P63" s="26">
        <f t="shared" si="12"/>
        <v>47040.320669186454</v>
      </c>
      <c r="Q63" s="26"/>
      <c r="R63" s="26">
        <f t="shared" si="13"/>
        <v>56.72470273620452</v>
      </c>
      <c r="S63" s="64">
        <f t="shared" si="14"/>
        <v>470403.20669186424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46.950630031261582</v>
      </c>
      <c r="J64" s="26">
        <f t="shared" si="9"/>
        <v>49552.207100696018</v>
      </c>
      <c r="K64" s="64"/>
      <c r="L64" s="155">
        <f t="shared" si="10"/>
        <v>56.950630031261582</v>
      </c>
      <c r="M64" s="26">
        <f t="shared" si="11"/>
        <v>495522.0710069607</v>
      </c>
      <c r="N64" s="26"/>
      <c r="O64" s="26">
        <f t="shared" si="16"/>
        <v>46.72470273620452</v>
      </c>
      <c r="P64" s="26">
        <f t="shared" si="12"/>
        <v>47040.320669186454</v>
      </c>
      <c r="Q64" s="26"/>
      <c r="R64" s="26">
        <f t="shared" si="13"/>
        <v>56.72470273620452</v>
      </c>
      <c r="S64" s="64">
        <f t="shared" si="14"/>
        <v>470403.20669186424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46.950630031261582</v>
      </c>
      <c r="J65" s="26">
        <f t="shared" si="9"/>
        <v>49552.207100696018</v>
      </c>
      <c r="K65" s="64"/>
      <c r="L65" s="155">
        <f t="shared" si="10"/>
        <v>56.950630031261582</v>
      </c>
      <c r="M65" s="26">
        <f t="shared" si="11"/>
        <v>495522.0710069607</v>
      </c>
      <c r="N65" s="26"/>
      <c r="O65" s="26">
        <f t="shared" si="16"/>
        <v>46.72470273620452</v>
      </c>
      <c r="P65" s="26">
        <f t="shared" si="12"/>
        <v>47040.320669186454</v>
      </c>
      <c r="Q65" s="26"/>
      <c r="R65" s="26">
        <f t="shared" si="13"/>
        <v>56.72470273620452</v>
      </c>
      <c r="S65" s="64">
        <f t="shared" si="14"/>
        <v>470403.20669186424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46.950630031261582</v>
      </c>
      <c r="J66" s="26">
        <f t="shared" si="9"/>
        <v>49552.207100696018</v>
      </c>
      <c r="K66" s="64"/>
      <c r="L66" s="155">
        <f t="shared" si="10"/>
        <v>56.950630031261582</v>
      </c>
      <c r="M66" s="26">
        <f t="shared" si="11"/>
        <v>495522.0710069607</v>
      </c>
      <c r="N66" s="26"/>
      <c r="O66" s="26">
        <f t="shared" si="16"/>
        <v>46.72470273620452</v>
      </c>
      <c r="P66" s="26">
        <f t="shared" si="12"/>
        <v>47040.320669186454</v>
      </c>
      <c r="Q66" s="26"/>
      <c r="R66" s="26">
        <f t="shared" si="13"/>
        <v>56.72470273620452</v>
      </c>
      <c r="S66" s="64">
        <f t="shared" si="14"/>
        <v>470403.20669186424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46.950630031261582</v>
      </c>
      <c r="J67" s="26">
        <f t="shared" si="9"/>
        <v>49552.207100696018</v>
      </c>
      <c r="K67" s="64"/>
      <c r="L67" s="155">
        <f t="shared" si="10"/>
        <v>56.950630031261582</v>
      </c>
      <c r="M67" s="26">
        <f t="shared" si="11"/>
        <v>495522.0710069607</v>
      </c>
      <c r="N67" s="26"/>
      <c r="O67" s="26">
        <f t="shared" si="16"/>
        <v>46.72470273620452</v>
      </c>
      <c r="P67" s="26">
        <f t="shared" si="12"/>
        <v>47040.320669186454</v>
      </c>
      <c r="Q67" s="26"/>
      <c r="R67" s="26">
        <f t="shared" si="13"/>
        <v>56.72470273620452</v>
      </c>
      <c r="S67" s="64">
        <f t="shared" si="14"/>
        <v>470403.20669186424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47.594362802986623</v>
      </c>
      <c r="J68" s="26">
        <f t="shared" si="9"/>
        <v>57469.349361040309</v>
      </c>
      <c r="K68" s="64"/>
      <c r="L68" s="155">
        <f>I68</f>
        <v>47.594362802986623</v>
      </c>
      <c r="M68" s="26">
        <f t="shared" si="11"/>
        <v>57469.349361040309</v>
      </c>
      <c r="N68" s="26"/>
      <c r="O68" s="26">
        <f>H46</f>
        <v>46.764132790988853</v>
      </c>
      <c r="P68" s="26">
        <f t="shared" si="12"/>
        <v>47469.349361040237</v>
      </c>
      <c r="Q68" s="26"/>
      <c r="R68" s="26">
        <f>O68</f>
        <v>46.764132790988853</v>
      </c>
      <c r="S68" s="64">
        <f t="shared" si="14"/>
        <v>47469.349361040237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47.594362802986623</v>
      </c>
      <c r="J69" s="26">
        <f t="shared" si="9"/>
        <v>57469.349361040309</v>
      </c>
      <c r="K69" s="64"/>
      <c r="L69" s="155">
        <f t="shared" ref="L69:L82" si="19">I69</f>
        <v>47.594362802986623</v>
      </c>
      <c r="M69" s="26">
        <f t="shared" si="11"/>
        <v>57469.349361040309</v>
      </c>
      <c r="N69" s="26"/>
      <c r="O69" s="26">
        <f t="shared" si="16"/>
        <v>46.764132790988853</v>
      </c>
      <c r="P69" s="26">
        <f t="shared" si="12"/>
        <v>47469.349361040237</v>
      </c>
      <c r="Q69" s="26"/>
      <c r="R69" s="26">
        <f t="shared" ref="R69:R82" si="20">O69</f>
        <v>46.764132790988853</v>
      </c>
      <c r="S69" s="64">
        <f t="shared" si="14"/>
        <v>47469.349361040237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47.594362802986623</v>
      </c>
      <c r="J70" s="26">
        <f t="shared" si="9"/>
        <v>57469.349361040309</v>
      </c>
      <c r="K70" s="64"/>
      <c r="L70" s="155">
        <f t="shared" si="19"/>
        <v>47.594362802986623</v>
      </c>
      <c r="M70" s="26">
        <f t="shared" si="11"/>
        <v>57469.349361040309</v>
      </c>
      <c r="N70" s="26"/>
      <c r="O70" s="26">
        <f t="shared" si="16"/>
        <v>46.764132790988853</v>
      </c>
      <c r="P70" s="26">
        <f t="shared" si="12"/>
        <v>47469.349361040237</v>
      </c>
      <c r="Q70" s="26"/>
      <c r="R70" s="26">
        <f t="shared" si="20"/>
        <v>46.764132790988853</v>
      </c>
      <c r="S70" s="64">
        <f t="shared" si="14"/>
        <v>47469.349361040237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47.594362802986623</v>
      </c>
      <c r="J71" s="26">
        <f t="shared" si="9"/>
        <v>57469.349361040309</v>
      </c>
      <c r="K71" s="64"/>
      <c r="L71" s="155">
        <f t="shared" si="19"/>
        <v>47.594362802986623</v>
      </c>
      <c r="M71" s="26">
        <f t="shared" si="11"/>
        <v>57469.349361040309</v>
      </c>
      <c r="N71" s="26"/>
      <c r="O71" s="26">
        <f t="shared" si="16"/>
        <v>46.764132790988853</v>
      </c>
      <c r="P71" s="26">
        <f t="shared" si="12"/>
        <v>47469.349361040237</v>
      </c>
      <c r="Q71" s="26"/>
      <c r="R71" s="26">
        <f t="shared" si="20"/>
        <v>46.764132790988853</v>
      </c>
      <c r="S71" s="64">
        <f t="shared" si="14"/>
        <v>47469.349361040237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47.594362802986623</v>
      </c>
      <c r="J72" s="26">
        <f t="shared" si="9"/>
        <v>57469.349361040309</v>
      </c>
      <c r="K72" s="64"/>
      <c r="L72" s="155">
        <f t="shared" si="19"/>
        <v>47.594362802986623</v>
      </c>
      <c r="M72" s="26">
        <f t="shared" si="11"/>
        <v>57469.349361040309</v>
      </c>
      <c r="N72" s="26"/>
      <c r="O72" s="26">
        <f t="shared" si="16"/>
        <v>46.764132790988853</v>
      </c>
      <c r="P72" s="26">
        <f t="shared" si="12"/>
        <v>47469.349361040237</v>
      </c>
      <c r="Q72" s="26"/>
      <c r="R72" s="26">
        <f t="shared" si="20"/>
        <v>46.764132790988853</v>
      </c>
      <c r="S72" s="64">
        <f t="shared" si="14"/>
        <v>47469.349361040237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47.594362802986623</v>
      </c>
      <c r="J73" s="26">
        <f t="shared" si="9"/>
        <v>57469.349361040309</v>
      </c>
      <c r="K73" s="64"/>
      <c r="L73" s="155">
        <f t="shared" si="19"/>
        <v>47.594362802986623</v>
      </c>
      <c r="M73" s="26">
        <f t="shared" si="11"/>
        <v>57469.349361040309</v>
      </c>
      <c r="N73" s="26"/>
      <c r="O73" s="26">
        <f t="shared" si="16"/>
        <v>46.764132790988853</v>
      </c>
      <c r="P73" s="26">
        <f t="shared" si="12"/>
        <v>47469.349361040237</v>
      </c>
      <c r="Q73" s="26"/>
      <c r="R73" s="26">
        <f t="shared" si="20"/>
        <v>46.764132790988853</v>
      </c>
      <c r="S73" s="64">
        <f t="shared" si="14"/>
        <v>47469.349361040237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47.594362802986623</v>
      </c>
      <c r="J74" s="26">
        <f t="shared" si="9"/>
        <v>57469.349361040309</v>
      </c>
      <c r="K74" s="64"/>
      <c r="L74" s="155">
        <f t="shared" si="19"/>
        <v>47.594362802986623</v>
      </c>
      <c r="M74" s="26">
        <f t="shared" si="11"/>
        <v>57469.349361040309</v>
      </c>
      <c r="N74" s="26"/>
      <c r="O74" s="26">
        <f t="shared" si="16"/>
        <v>46.764132790988853</v>
      </c>
      <c r="P74" s="26">
        <f t="shared" si="12"/>
        <v>47469.349361040237</v>
      </c>
      <c r="Q74" s="26"/>
      <c r="R74" s="26">
        <f t="shared" si="20"/>
        <v>46.764132790988853</v>
      </c>
      <c r="S74" s="64">
        <f t="shared" si="14"/>
        <v>47469.349361040237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47.594362802986623</v>
      </c>
      <c r="J75" s="26">
        <f t="shared" si="9"/>
        <v>57469.349361040309</v>
      </c>
      <c r="K75" s="64"/>
      <c r="L75" s="155">
        <f t="shared" si="19"/>
        <v>47.594362802986623</v>
      </c>
      <c r="M75" s="26">
        <f t="shared" si="11"/>
        <v>57469.349361040309</v>
      </c>
      <c r="N75" s="26"/>
      <c r="O75" s="26">
        <f t="shared" si="16"/>
        <v>46.764132790988853</v>
      </c>
      <c r="P75" s="26">
        <f t="shared" si="12"/>
        <v>47469.349361040237</v>
      </c>
      <c r="Q75" s="26"/>
      <c r="R75" s="26">
        <f t="shared" si="20"/>
        <v>46.764132790988853</v>
      </c>
      <c r="S75" s="64">
        <f t="shared" si="14"/>
        <v>47469.349361040237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47.594362802986623</v>
      </c>
      <c r="J76" s="26">
        <f t="shared" si="9"/>
        <v>57469.349361040309</v>
      </c>
      <c r="K76" s="64"/>
      <c r="L76" s="155">
        <f t="shared" si="19"/>
        <v>47.594362802986623</v>
      </c>
      <c r="M76" s="26">
        <f t="shared" si="11"/>
        <v>57469.349361040309</v>
      </c>
      <c r="N76" s="26"/>
      <c r="O76" s="26">
        <f t="shared" si="16"/>
        <v>46.764132790988853</v>
      </c>
      <c r="P76" s="26">
        <f t="shared" si="12"/>
        <v>47469.349361040237</v>
      </c>
      <c r="Q76" s="26"/>
      <c r="R76" s="26">
        <f t="shared" si="20"/>
        <v>46.764132790988853</v>
      </c>
      <c r="S76" s="64">
        <f t="shared" si="14"/>
        <v>47469.349361040237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47.594362802986623</v>
      </c>
      <c r="J77" s="26">
        <f t="shared" si="9"/>
        <v>57469.349361040309</v>
      </c>
      <c r="K77" s="64"/>
      <c r="L77" s="155">
        <f t="shared" si="19"/>
        <v>47.594362802986623</v>
      </c>
      <c r="M77" s="26">
        <f t="shared" si="11"/>
        <v>57469.349361040309</v>
      </c>
      <c r="N77" s="26"/>
      <c r="O77" s="26">
        <f t="shared" si="16"/>
        <v>46.764132790988853</v>
      </c>
      <c r="P77" s="26">
        <f t="shared" si="12"/>
        <v>47469.349361040237</v>
      </c>
      <c r="Q77" s="26"/>
      <c r="R77" s="26">
        <f t="shared" si="20"/>
        <v>46.764132790988853</v>
      </c>
      <c r="S77" s="64">
        <f t="shared" si="14"/>
        <v>47469.349361040237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47.594362802986623</v>
      </c>
      <c r="J78" s="26">
        <f t="shared" si="9"/>
        <v>57469.349361040309</v>
      </c>
      <c r="K78" s="64"/>
      <c r="L78" s="155">
        <f t="shared" si="19"/>
        <v>47.594362802986623</v>
      </c>
      <c r="M78" s="26">
        <f t="shared" si="11"/>
        <v>57469.349361040309</v>
      </c>
      <c r="N78" s="26"/>
      <c r="O78" s="26">
        <f t="shared" si="16"/>
        <v>46.764132790988853</v>
      </c>
      <c r="P78" s="26">
        <f t="shared" si="12"/>
        <v>47469.349361040237</v>
      </c>
      <c r="Q78" s="26"/>
      <c r="R78" s="26">
        <f t="shared" si="20"/>
        <v>46.764132790988853</v>
      </c>
      <c r="S78" s="64">
        <f t="shared" si="14"/>
        <v>47469.349361040237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47.594362802986623</v>
      </c>
      <c r="J79" s="26">
        <f t="shared" si="9"/>
        <v>57469.349361040309</v>
      </c>
      <c r="K79" s="64"/>
      <c r="L79" s="155">
        <f t="shared" si="19"/>
        <v>47.594362802986623</v>
      </c>
      <c r="M79" s="26">
        <f t="shared" si="11"/>
        <v>57469.349361040309</v>
      </c>
      <c r="N79" s="26"/>
      <c r="O79" s="26">
        <f t="shared" si="16"/>
        <v>46.764132790988853</v>
      </c>
      <c r="P79" s="26">
        <f t="shared" si="12"/>
        <v>47469.349361040237</v>
      </c>
      <c r="Q79" s="26"/>
      <c r="R79" s="26">
        <f t="shared" si="20"/>
        <v>46.764132790988853</v>
      </c>
      <c r="S79" s="64">
        <f t="shared" si="14"/>
        <v>47469.349361040237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47.594362802986623</v>
      </c>
      <c r="J80" s="26">
        <f t="shared" si="9"/>
        <v>57469.349361040309</v>
      </c>
      <c r="K80" s="64"/>
      <c r="L80" s="155">
        <f t="shared" si="19"/>
        <v>47.594362802986623</v>
      </c>
      <c r="M80" s="26">
        <f t="shared" si="11"/>
        <v>57469.349361040309</v>
      </c>
      <c r="N80" s="26"/>
      <c r="O80" s="26">
        <f t="shared" si="16"/>
        <v>46.764132790988853</v>
      </c>
      <c r="P80" s="26">
        <f t="shared" si="12"/>
        <v>47469.349361040237</v>
      </c>
      <c r="Q80" s="26"/>
      <c r="R80" s="26">
        <f t="shared" si="20"/>
        <v>46.764132790988853</v>
      </c>
      <c r="S80" s="64">
        <f t="shared" si="14"/>
        <v>47469.349361040237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47.594362802986623</v>
      </c>
      <c r="J81" s="26">
        <f t="shared" si="9"/>
        <v>57469.349361040309</v>
      </c>
      <c r="K81" s="64"/>
      <c r="L81" s="155">
        <f t="shared" si="19"/>
        <v>47.594362802986623</v>
      </c>
      <c r="M81" s="26">
        <f t="shared" si="11"/>
        <v>57469.349361040309</v>
      </c>
      <c r="N81" s="26"/>
      <c r="O81" s="26">
        <f t="shared" si="16"/>
        <v>46.764132790988853</v>
      </c>
      <c r="P81" s="26">
        <f t="shared" si="12"/>
        <v>47469.349361040237</v>
      </c>
      <c r="Q81" s="26"/>
      <c r="R81" s="26">
        <f t="shared" si="20"/>
        <v>46.764132790988853</v>
      </c>
      <c r="S81" s="64">
        <f t="shared" si="14"/>
        <v>47469.349361040237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47.594362802986623</v>
      </c>
      <c r="J82" s="26">
        <f t="shared" si="9"/>
        <v>57469.349361040309</v>
      </c>
      <c r="K82" s="64"/>
      <c r="L82" s="155">
        <f t="shared" si="19"/>
        <v>47.594362802986623</v>
      </c>
      <c r="M82" s="26">
        <f t="shared" si="11"/>
        <v>57469.349361040309</v>
      </c>
      <c r="N82" s="26"/>
      <c r="O82" s="26">
        <f t="shared" si="16"/>
        <v>46.764132790988853</v>
      </c>
      <c r="P82" s="26">
        <f t="shared" si="12"/>
        <v>47469.349361040237</v>
      </c>
      <c r="Q82" s="26"/>
      <c r="R82" s="26">
        <f t="shared" si="20"/>
        <v>46.764132790988853</v>
      </c>
      <c r="S82" s="64">
        <f t="shared" si="14"/>
        <v>47469.349361040237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46.950630031261582</v>
      </c>
      <c r="J83" s="26">
        <f t="shared" si="9"/>
        <v>49552.207100696018</v>
      </c>
      <c r="K83" s="64"/>
      <c r="L83" s="155">
        <f>I83+10</f>
        <v>56.950630031261582</v>
      </c>
      <c r="M83" s="26">
        <f t="shared" si="11"/>
        <v>495522.0710069607</v>
      </c>
      <c r="N83" s="26"/>
      <c r="O83" s="26">
        <f>D51</f>
        <v>46.72470273620452</v>
      </c>
      <c r="P83" s="26">
        <f t="shared" si="12"/>
        <v>47040.320669186454</v>
      </c>
      <c r="Q83" s="26"/>
      <c r="R83" s="26">
        <f>O83+10</f>
        <v>56.72470273620452</v>
      </c>
      <c r="S83" s="64">
        <f t="shared" si="14"/>
        <v>470403.20669186424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46.950630031261582</v>
      </c>
      <c r="J84" s="65">
        <f t="shared" si="9"/>
        <v>49552.207100696018</v>
      </c>
      <c r="K84" s="66"/>
      <c r="L84" s="158">
        <f>I84+10</f>
        <v>56.950630031261582</v>
      </c>
      <c r="M84" s="65">
        <f t="shared" si="11"/>
        <v>495522.0710069607</v>
      </c>
      <c r="N84" s="65"/>
      <c r="O84" s="65">
        <f t="shared" si="16"/>
        <v>46.72470273620452</v>
      </c>
      <c r="P84" s="65">
        <f t="shared" si="12"/>
        <v>47040.320669186454</v>
      </c>
      <c r="Q84" s="65"/>
      <c r="R84" s="65">
        <f>O84+10</f>
        <v>56.72470273620452</v>
      </c>
      <c r="S84" s="66">
        <f t="shared" si="14"/>
        <v>470403.20669186424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47.363998571958177</v>
      </c>
      <c r="K85" s="67"/>
      <c r="L85" s="67" t="s">
        <v>134</v>
      </c>
      <c r="M85" s="67">
        <f>10*LOG10(SUM(M61:M84)/24)</f>
        <v>53.458423196003764</v>
      </c>
      <c r="N85" s="67"/>
      <c r="O85" s="67" t="s">
        <v>135</v>
      </c>
      <c r="P85" s="67">
        <f>10*LOG10(SUM(P61:P84)/24)</f>
        <v>46.749388440497491</v>
      </c>
      <c r="Q85" s="67"/>
      <c r="R85" s="67" t="s">
        <v>134</v>
      </c>
      <c r="S85" s="68">
        <f>10*LOG10(SUM(S61:S84)/24)</f>
        <v>53.140138139908885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26</v>
      </c>
      <c r="C89" s="22">
        <f>C2</f>
        <v>254181.51</v>
      </c>
      <c r="D89" s="23">
        <f>D2</f>
        <v>4257833.1100000003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46.764132790988853</v>
      </c>
      <c r="J89" s="86">
        <f>D51</f>
        <v>46.72470273620452</v>
      </c>
      <c r="K89" s="86">
        <f>E51</f>
        <v>46.749388440497491</v>
      </c>
      <c r="L89" s="87">
        <f>F51</f>
        <v>53.140138139908885</v>
      </c>
      <c r="M89" s="89">
        <f>C52</f>
        <v>47.594362802986623</v>
      </c>
      <c r="N89" s="86">
        <f>D52</f>
        <v>46.950630031261582</v>
      </c>
      <c r="O89" s="86">
        <f>E52</f>
        <v>47.363998571958177</v>
      </c>
      <c r="P89" s="87">
        <f>F52</f>
        <v>53.458423196003764</v>
      </c>
      <c r="Q89" s="89">
        <f>C53</f>
        <v>7.5943628029866233</v>
      </c>
      <c r="R89" s="86">
        <f>D53</f>
        <v>12.950630031261582</v>
      </c>
      <c r="S89" s="86">
        <f>E53</f>
        <v>8.795527501986804</v>
      </c>
      <c r="T89" s="87">
        <f>F53</f>
        <v>11.50785126619094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26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BD648-CD4C-4953-A453-CE64B4C06001}">
  <sheetPr codeName="Sheet29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171</v>
      </c>
      <c r="B2" s="29" t="s">
        <v>119</v>
      </c>
      <c r="C2" s="29">
        <f>NSAs!B29</f>
        <v>253893.73</v>
      </c>
      <c r="D2" s="30">
        <f>NSAs!C29</f>
        <v>4257554.1500000004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27 (dBA)</v>
      </c>
      <c r="V5" s="143" t="str">
        <f>INDEX(A7:A45,MATCH(W5,H7:H45,0))</f>
        <v>A-7</v>
      </c>
      <c r="W5" s="144">
        <f>MAX(H7:H45)</f>
        <v>38.259138892001587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B-2</v>
      </c>
      <c r="W6" s="146">
        <f>LARGE(H7:H45,2)</f>
        <v>35.372093819945931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2026.251917654258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43.833868777501749</v>
      </c>
      <c r="H7" s="36">
        <f>C7-G7</f>
        <v>25.176431179138063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329.3389662025487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1536.6655793955292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41.431587267681422</v>
      </c>
      <c r="H8" s="37">
        <f t="shared" ref="H8:H44" si="2">C8-G8</f>
        <v>27.57871268895839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572.62627119983722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1034.6219075582178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37.99563340241459</v>
      </c>
      <c r="H9" s="37">
        <f t="shared" si="2"/>
        <v>31.014666554225222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1263.1841144157318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1715.9141377411033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42.389911049762041</v>
      </c>
      <c r="H10" s="37">
        <f t="shared" si="2"/>
        <v>26.620388906877771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459.23913545509407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2075.1971335030717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44.041187176875489</v>
      </c>
      <c r="H11" s="37">
        <f t="shared" si="2"/>
        <v>24.969112779764323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313.98671848564101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2512.3776498367979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45.701698425131696</v>
      </c>
      <c r="H12" s="37">
        <f t="shared" si="2"/>
        <v>23.308601531508117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214.22006815675883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449.32238270522726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30.751161064638222</v>
      </c>
      <c r="H13" s="37">
        <f t="shared" si="2"/>
        <v>38.259138892001587</v>
      </c>
      <c r="O13" s="147" t="s">
        <v>11</v>
      </c>
      <c r="P13" s="10" t="s">
        <v>11</v>
      </c>
      <c r="Q13" s="7">
        <v>254334.17</v>
      </c>
      <c r="R13" s="8">
        <v>4257643.05</v>
      </c>
      <c r="U13">
        <f t="shared" si="0"/>
        <v>6697.5179957538912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995.68075089341426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37.662402223280822</v>
      </c>
      <c r="H14" s="37">
        <f t="shared" si="2"/>
        <v>31.347897733358991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1363.9227497970403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1663.0445040647533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42.118077427097901</v>
      </c>
      <c r="H15" s="37">
        <f t="shared" si="2"/>
        <v>26.892222529541911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488.90249428400148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2019.4972089606526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43.804865145823783</v>
      </c>
      <c r="H16" s="37">
        <f t="shared" si="2"/>
        <v>25.20543481081603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331.54576214402402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2396.8997624639574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45.292997447306121</v>
      </c>
      <c r="H17" s="37">
        <f t="shared" si="2"/>
        <v>23.717302509333692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235.35869694451767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2690.5182866688601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46.296718963311946</v>
      </c>
      <c r="H18" s="37">
        <f t="shared" si="2"/>
        <v>22.713580993327867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186.79192566609487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3074.7912549634561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47.456312744376781</v>
      </c>
      <c r="H19" s="37">
        <f t="shared" si="2"/>
        <v>21.553987212263031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143.02064135086741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3370.7341560704335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48.254490036450953</v>
      </c>
      <c r="H20" s="37">
        <f t="shared" si="2"/>
        <v>20.75580992018886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119.00932501648319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3708.659454641253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49.084339126749029</v>
      </c>
      <c r="H21" s="37">
        <f t="shared" si="2"/>
        <v>19.925960829890784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98.30963484491015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780.20644453891634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35.544190665635178</v>
      </c>
      <c r="H22" s="37">
        <f t="shared" si="2"/>
        <v>33.466109291004635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2221.3189884957046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1237.3695957554598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39.549988809437586</v>
      </c>
      <c r="H23" s="37">
        <f t="shared" si="2"/>
        <v>29.460311147202226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883.14317031832377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1597.0173250469556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41.766192551091251</v>
      </c>
      <c r="H24" s="37">
        <f t="shared" si="2"/>
        <v>27.244107405548561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530.16461803950131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2008.8476369551029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43.758939970017622</v>
      </c>
      <c r="H25" s="37">
        <f t="shared" si="2"/>
        <v>25.251359986622191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335.07034950547182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2343.6276359524509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45.097772210936313</v>
      </c>
      <c r="H26" s="37">
        <f t="shared" si="2"/>
        <v>23.9125277457035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246.18000409254304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2678.538084571529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46.257956514656755</v>
      </c>
      <c r="H27" s="37">
        <f t="shared" si="2"/>
        <v>22.752343441983058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188.46657760256585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3004.074719992831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47.25421461242825</v>
      </c>
      <c r="H28" s="37">
        <f t="shared" si="2"/>
        <v>21.756085344211563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149.83336544340116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3332.8762464874044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48.156383762166861</v>
      </c>
      <c r="H29" s="37">
        <f t="shared" si="2"/>
        <v>20.853916194472951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121.72831752926353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3701.7625032543506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49.068171039095333</v>
      </c>
      <c r="H30" s="37">
        <f t="shared" si="2"/>
        <v>19.94212891754448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98.676307971590333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1456.0350321336471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40.963436484146186</v>
      </c>
      <c r="H31" s="37">
        <f t="shared" si="2"/>
        <v>28.046863472493627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637.80269096318568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1864.160252365795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43.109664874164551</v>
      </c>
      <c r="H32" s="37">
        <f t="shared" si="2"/>
        <v>25.900635082475262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389.10204044890452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2354.3325450964689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45.13735612257139</v>
      </c>
      <c r="H33" s="37">
        <f t="shared" si="2"/>
        <v>23.872943834068423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243.94638311657005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3313.1757093157612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48.1048893730134</v>
      </c>
      <c r="H34" s="37">
        <f t="shared" si="2"/>
        <v>20.905410583626413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123.1802435294309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3568.7748526630417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48.7503829998508</v>
      </c>
      <c r="H35" s="37">
        <f t="shared" si="2"/>
        <v>20.259916956789013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106.16752562810518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4665.0234335317427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51.077076593067169</v>
      </c>
      <c r="H36" s="37">
        <f t="shared" si="2"/>
        <v>17.933223363572644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62.133001855749178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2309.999554653667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44.972237923284673</v>
      </c>
      <c r="H37" s="37">
        <f t="shared" si="2"/>
        <v>24.038062033355139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253.39976240211786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3609.4432216755881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48.848804290728275</v>
      </c>
      <c r="H38" s="37">
        <f t="shared" si="2"/>
        <v>20.161495665911538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103.78857915597006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3901.6264170343861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49.524913662073232</v>
      </c>
      <c r="H39" s="37">
        <f t="shared" si="2"/>
        <v>19.485386294566581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88.825698114202311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1853.9696902859316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43.062052595639173</v>
      </c>
      <c r="H40" s="37">
        <f t="shared" si="2"/>
        <v>22.937947404360827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196.69564320644236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442.99141413800311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30.627906180054065</v>
      </c>
      <c r="H41" s="37">
        <f t="shared" si="2"/>
        <v>35.372093819945931</v>
      </c>
      <c r="O41" s="147" t="s">
        <v>198</v>
      </c>
      <c r="P41" s="42" t="s">
        <v>198</v>
      </c>
      <c r="Q41" s="7">
        <v>254335.44</v>
      </c>
      <c r="R41" s="8">
        <v>4257520.4800000004</v>
      </c>
      <c r="U41">
        <f t="shared" si="0"/>
        <v>3445.1598873027965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1530.7449501794722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41.398056708060267</v>
      </c>
      <c r="H42" s="37">
        <f t="shared" si="2"/>
        <v>24.601943291939733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288.53222791993846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1333.9482690493285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40.20277975649752</v>
      </c>
      <c r="H43" s="37">
        <f t="shared" si="2"/>
        <v>25.79722024350248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379.94612917328033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4049.0908554143625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49.847150435651884</v>
      </c>
      <c r="H44" s="37">
        <f t="shared" si="2"/>
        <v>4.1528495643481165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2.6018661824280653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23.966512956612593</v>
      </c>
      <c r="O45" s="108"/>
      <c r="P45" s="108"/>
      <c r="Q45" s="109"/>
      <c r="R45" s="109"/>
      <c r="U45">
        <f t="shared" ref="U45" si="4">10^(H45/10)</f>
        <v>249.25925673177952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43.831346259090218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43.831346259090218</v>
      </c>
      <c r="D51" s="77">
        <f>10*LOG10(SUM(U7:U44))</f>
        <v>43.786311194656911</v>
      </c>
      <c r="E51" s="77">
        <f>P85</f>
        <v>43.814512789048408</v>
      </c>
      <c r="F51" s="78">
        <f>S85</f>
        <v>50.20255401139611</v>
      </c>
    </row>
    <row r="52" spans="1:19" ht="14.45" customHeight="1" thickBot="1" x14ac:dyDescent="0.3">
      <c r="B52" s="72" t="s">
        <v>141</v>
      </c>
      <c r="C52" s="79">
        <f>10*LOG10(10^(C50/10)+10^(C51/10))</f>
        <v>45.335445231985332</v>
      </c>
      <c r="D52" s="79">
        <f>10*LOG10(10^(D50/10)+10^(D51/10))</f>
        <v>44.220104649820343</v>
      </c>
      <c r="E52" s="79">
        <f>J85</f>
        <v>44.949970638358749</v>
      </c>
      <c r="F52" s="80">
        <f>M85</f>
        <v>50.807852670797303</v>
      </c>
    </row>
    <row r="53" spans="1:19" ht="16.149999999999999" customHeight="1" thickBot="1" x14ac:dyDescent="0.3">
      <c r="B53" s="74" t="s">
        <v>145</v>
      </c>
      <c r="C53" s="81">
        <f>C52-C50</f>
        <v>5.3354452319853323</v>
      </c>
      <c r="D53" s="81">
        <f>D52-D50</f>
        <v>10.220104649820343</v>
      </c>
      <c r="E53" s="81">
        <f>E52-E50</f>
        <v>6.3814995683873761</v>
      </c>
      <c r="F53" s="82">
        <f>F52-F50</f>
        <v>8.8572807409844785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27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44.220104649820343</v>
      </c>
      <c r="J61" s="62">
        <f>10^(I61/10)</f>
        <v>26424.724309224574</v>
      </c>
      <c r="K61" s="63"/>
      <c r="L61" s="152">
        <f>I61+10</f>
        <v>54.220104649820343</v>
      </c>
      <c r="M61" s="62">
        <f>10^(L61/10)</f>
        <v>264247.24309224554</v>
      </c>
      <c r="N61" s="62"/>
      <c r="O61" s="62">
        <f>D51</f>
        <v>43.786311194656911</v>
      </c>
      <c r="P61" s="62">
        <f>10^(O61/10)</f>
        <v>23912.83787771497</v>
      </c>
      <c r="Q61" s="62"/>
      <c r="R61" s="62">
        <f>O61+10</f>
        <v>53.786311194656911</v>
      </c>
      <c r="S61" s="63">
        <f>10^(R61/10)</f>
        <v>239128.37877714954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44.220104649820343</v>
      </c>
      <c r="J62" s="26">
        <f t="shared" ref="J62:J84" si="9">10^(I62/10)</f>
        <v>26424.724309224574</v>
      </c>
      <c r="K62" s="64"/>
      <c r="L62" s="155">
        <f t="shared" ref="L62:L67" si="10">I62+10</f>
        <v>54.220104649820343</v>
      </c>
      <c r="M62" s="26">
        <f t="shared" ref="M62:M84" si="11">10^(L62/10)</f>
        <v>264247.24309224554</v>
      </c>
      <c r="N62" s="26"/>
      <c r="O62" s="26">
        <f>O61</f>
        <v>43.786311194656911</v>
      </c>
      <c r="P62" s="26">
        <f t="shared" ref="P62:P84" si="12">10^(O62/10)</f>
        <v>23912.83787771497</v>
      </c>
      <c r="Q62" s="26"/>
      <c r="R62" s="26">
        <f t="shared" ref="R62:R67" si="13">O62+10</f>
        <v>53.786311194656911</v>
      </c>
      <c r="S62" s="64">
        <f t="shared" ref="S62:S84" si="14">10^(R62/10)</f>
        <v>239128.37877714954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44.220104649820343</v>
      </c>
      <c r="J63" s="26">
        <f t="shared" si="9"/>
        <v>26424.724309224574</v>
      </c>
      <c r="K63" s="64"/>
      <c r="L63" s="155">
        <f t="shared" si="10"/>
        <v>54.220104649820343</v>
      </c>
      <c r="M63" s="26">
        <f t="shared" si="11"/>
        <v>264247.24309224554</v>
      </c>
      <c r="N63" s="26"/>
      <c r="O63" s="26">
        <f t="shared" ref="O63:O84" si="16">O62</f>
        <v>43.786311194656911</v>
      </c>
      <c r="P63" s="26">
        <f t="shared" si="12"/>
        <v>23912.83787771497</v>
      </c>
      <c r="Q63" s="26"/>
      <c r="R63" s="26">
        <f t="shared" si="13"/>
        <v>53.786311194656911</v>
      </c>
      <c r="S63" s="64">
        <f t="shared" si="14"/>
        <v>239128.37877714954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44.220104649820343</v>
      </c>
      <c r="J64" s="26">
        <f t="shared" si="9"/>
        <v>26424.724309224574</v>
      </c>
      <c r="K64" s="64"/>
      <c r="L64" s="155">
        <f t="shared" si="10"/>
        <v>54.220104649820343</v>
      </c>
      <c r="M64" s="26">
        <f t="shared" si="11"/>
        <v>264247.24309224554</v>
      </c>
      <c r="N64" s="26"/>
      <c r="O64" s="26">
        <f t="shared" si="16"/>
        <v>43.786311194656911</v>
      </c>
      <c r="P64" s="26">
        <f t="shared" si="12"/>
        <v>23912.83787771497</v>
      </c>
      <c r="Q64" s="26"/>
      <c r="R64" s="26">
        <f t="shared" si="13"/>
        <v>53.786311194656911</v>
      </c>
      <c r="S64" s="64">
        <f t="shared" si="14"/>
        <v>239128.37877714954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44.220104649820343</v>
      </c>
      <c r="J65" s="26">
        <f t="shared" si="9"/>
        <v>26424.724309224574</v>
      </c>
      <c r="K65" s="64"/>
      <c r="L65" s="155">
        <f t="shared" si="10"/>
        <v>54.220104649820343</v>
      </c>
      <c r="M65" s="26">
        <f t="shared" si="11"/>
        <v>264247.24309224554</v>
      </c>
      <c r="N65" s="26"/>
      <c r="O65" s="26">
        <f t="shared" si="16"/>
        <v>43.786311194656911</v>
      </c>
      <c r="P65" s="26">
        <f t="shared" si="12"/>
        <v>23912.83787771497</v>
      </c>
      <c r="Q65" s="26"/>
      <c r="R65" s="26">
        <f t="shared" si="13"/>
        <v>53.786311194656911</v>
      </c>
      <c r="S65" s="64">
        <f t="shared" si="14"/>
        <v>239128.37877714954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44.220104649820343</v>
      </c>
      <c r="J66" s="26">
        <f t="shared" si="9"/>
        <v>26424.724309224574</v>
      </c>
      <c r="K66" s="64"/>
      <c r="L66" s="155">
        <f t="shared" si="10"/>
        <v>54.220104649820343</v>
      </c>
      <c r="M66" s="26">
        <f t="shared" si="11"/>
        <v>264247.24309224554</v>
      </c>
      <c r="N66" s="26"/>
      <c r="O66" s="26">
        <f t="shared" si="16"/>
        <v>43.786311194656911</v>
      </c>
      <c r="P66" s="26">
        <f t="shared" si="12"/>
        <v>23912.83787771497</v>
      </c>
      <c r="Q66" s="26"/>
      <c r="R66" s="26">
        <f t="shared" si="13"/>
        <v>53.786311194656911</v>
      </c>
      <c r="S66" s="64">
        <f t="shared" si="14"/>
        <v>239128.37877714954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44.220104649820343</v>
      </c>
      <c r="J67" s="26">
        <f t="shared" si="9"/>
        <v>26424.724309224574</v>
      </c>
      <c r="K67" s="64"/>
      <c r="L67" s="155">
        <f t="shared" si="10"/>
        <v>54.220104649820343</v>
      </c>
      <c r="M67" s="26">
        <f t="shared" si="11"/>
        <v>264247.24309224554</v>
      </c>
      <c r="N67" s="26"/>
      <c r="O67" s="26">
        <f t="shared" si="16"/>
        <v>43.786311194656911</v>
      </c>
      <c r="P67" s="26">
        <f t="shared" si="12"/>
        <v>23912.83787771497</v>
      </c>
      <c r="Q67" s="26"/>
      <c r="R67" s="26">
        <f t="shared" si="13"/>
        <v>53.786311194656911</v>
      </c>
      <c r="S67" s="64">
        <f t="shared" si="14"/>
        <v>239128.37877714954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45.335445231985332</v>
      </c>
      <c r="J68" s="26">
        <f t="shared" si="9"/>
        <v>34162.097134446805</v>
      </c>
      <c r="K68" s="64"/>
      <c r="L68" s="155">
        <f>I68</f>
        <v>45.335445231985332</v>
      </c>
      <c r="M68" s="26">
        <f t="shared" si="11"/>
        <v>34162.097134446805</v>
      </c>
      <c r="N68" s="26"/>
      <c r="O68" s="26">
        <f>H46</f>
        <v>43.831346259090218</v>
      </c>
      <c r="P68" s="26">
        <f t="shared" si="12"/>
        <v>24162.097134446754</v>
      </c>
      <c r="Q68" s="26"/>
      <c r="R68" s="26">
        <f>O68</f>
        <v>43.831346259090218</v>
      </c>
      <c r="S68" s="64">
        <f t="shared" si="14"/>
        <v>24162.097134446754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45.335445231985332</v>
      </c>
      <c r="J69" s="26">
        <f t="shared" si="9"/>
        <v>34162.097134446805</v>
      </c>
      <c r="K69" s="64"/>
      <c r="L69" s="155">
        <f t="shared" ref="L69:L82" si="19">I69</f>
        <v>45.335445231985332</v>
      </c>
      <c r="M69" s="26">
        <f t="shared" si="11"/>
        <v>34162.097134446805</v>
      </c>
      <c r="N69" s="26"/>
      <c r="O69" s="26">
        <f t="shared" si="16"/>
        <v>43.831346259090218</v>
      </c>
      <c r="P69" s="26">
        <f t="shared" si="12"/>
        <v>24162.097134446754</v>
      </c>
      <c r="Q69" s="26"/>
      <c r="R69" s="26">
        <f t="shared" ref="R69:R82" si="20">O69</f>
        <v>43.831346259090218</v>
      </c>
      <c r="S69" s="64">
        <f t="shared" si="14"/>
        <v>24162.097134446754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45.335445231985332</v>
      </c>
      <c r="J70" s="26">
        <f t="shared" si="9"/>
        <v>34162.097134446805</v>
      </c>
      <c r="K70" s="64"/>
      <c r="L70" s="155">
        <f t="shared" si="19"/>
        <v>45.335445231985332</v>
      </c>
      <c r="M70" s="26">
        <f t="shared" si="11"/>
        <v>34162.097134446805</v>
      </c>
      <c r="N70" s="26"/>
      <c r="O70" s="26">
        <f t="shared" si="16"/>
        <v>43.831346259090218</v>
      </c>
      <c r="P70" s="26">
        <f t="shared" si="12"/>
        <v>24162.097134446754</v>
      </c>
      <c r="Q70" s="26"/>
      <c r="R70" s="26">
        <f t="shared" si="20"/>
        <v>43.831346259090218</v>
      </c>
      <c r="S70" s="64">
        <f t="shared" si="14"/>
        <v>24162.097134446754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45.335445231985332</v>
      </c>
      <c r="J71" s="26">
        <f t="shared" si="9"/>
        <v>34162.097134446805</v>
      </c>
      <c r="K71" s="64"/>
      <c r="L71" s="155">
        <f t="shared" si="19"/>
        <v>45.335445231985332</v>
      </c>
      <c r="M71" s="26">
        <f t="shared" si="11"/>
        <v>34162.097134446805</v>
      </c>
      <c r="N71" s="26"/>
      <c r="O71" s="26">
        <f t="shared" si="16"/>
        <v>43.831346259090218</v>
      </c>
      <c r="P71" s="26">
        <f t="shared" si="12"/>
        <v>24162.097134446754</v>
      </c>
      <c r="Q71" s="26"/>
      <c r="R71" s="26">
        <f t="shared" si="20"/>
        <v>43.831346259090218</v>
      </c>
      <c r="S71" s="64">
        <f t="shared" si="14"/>
        <v>24162.097134446754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45.335445231985332</v>
      </c>
      <c r="J72" s="26">
        <f t="shared" si="9"/>
        <v>34162.097134446805</v>
      </c>
      <c r="K72" s="64"/>
      <c r="L72" s="155">
        <f t="shared" si="19"/>
        <v>45.335445231985332</v>
      </c>
      <c r="M72" s="26">
        <f t="shared" si="11"/>
        <v>34162.097134446805</v>
      </c>
      <c r="N72" s="26"/>
      <c r="O72" s="26">
        <f t="shared" si="16"/>
        <v>43.831346259090218</v>
      </c>
      <c r="P72" s="26">
        <f t="shared" si="12"/>
        <v>24162.097134446754</v>
      </c>
      <c r="Q72" s="26"/>
      <c r="R72" s="26">
        <f t="shared" si="20"/>
        <v>43.831346259090218</v>
      </c>
      <c r="S72" s="64">
        <f t="shared" si="14"/>
        <v>24162.097134446754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45.335445231985332</v>
      </c>
      <c r="J73" s="26">
        <f t="shared" si="9"/>
        <v>34162.097134446805</v>
      </c>
      <c r="K73" s="64"/>
      <c r="L73" s="155">
        <f t="shared" si="19"/>
        <v>45.335445231985332</v>
      </c>
      <c r="M73" s="26">
        <f t="shared" si="11"/>
        <v>34162.097134446805</v>
      </c>
      <c r="N73" s="26"/>
      <c r="O73" s="26">
        <f t="shared" si="16"/>
        <v>43.831346259090218</v>
      </c>
      <c r="P73" s="26">
        <f t="shared" si="12"/>
        <v>24162.097134446754</v>
      </c>
      <c r="Q73" s="26"/>
      <c r="R73" s="26">
        <f t="shared" si="20"/>
        <v>43.831346259090218</v>
      </c>
      <c r="S73" s="64">
        <f t="shared" si="14"/>
        <v>24162.097134446754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45.335445231985332</v>
      </c>
      <c r="J74" s="26">
        <f t="shared" si="9"/>
        <v>34162.097134446805</v>
      </c>
      <c r="K74" s="64"/>
      <c r="L74" s="155">
        <f t="shared" si="19"/>
        <v>45.335445231985332</v>
      </c>
      <c r="M74" s="26">
        <f t="shared" si="11"/>
        <v>34162.097134446805</v>
      </c>
      <c r="N74" s="26"/>
      <c r="O74" s="26">
        <f t="shared" si="16"/>
        <v>43.831346259090218</v>
      </c>
      <c r="P74" s="26">
        <f t="shared" si="12"/>
        <v>24162.097134446754</v>
      </c>
      <c r="Q74" s="26"/>
      <c r="R74" s="26">
        <f t="shared" si="20"/>
        <v>43.831346259090218</v>
      </c>
      <c r="S74" s="64">
        <f t="shared" si="14"/>
        <v>24162.097134446754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45.335445231985332</v>
      </c>
      <c r="J75" s="26">
        <f t="shared" si="9"/>
        <v>34162.097134446805</v>
      </c>
      <c r="K75" s="64"/>
      <c r="L75" s="155">
        <f t="shared" si="19"/>
        <v>45.335445231985332</v>
      </c>
      <c r="M75" s="26">
        <f t="shared" si="11"/>
        <v>34162.097134446805</v>
      </c>
      <c r="N75" s="26"/>
      <c r="O75" s="26">
        <f t="shared" si="16"/>
        <v>43.831346259090218</v>
      </c>
      <c r="P75" s="26">
        <f t="shared" si="12"/>
        <v>24162.097134446754</v>
      </c>
      <c r="Q75" s="26"/>
      <c r="R75" s="26">
        <f t="shared" si="20"/>
        <v>43.831346259090218</v>
      </c>
      <c r="S75" s="64">
        <f t="shared" si="14"/>
        <v>24162.097134446754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45.335445231985332</v>
      </c>
      <c r="J76" s="26">
        <f t="shared" si="9"/>
        <v>34162.097134446805</v>
      </c>
      <c r="K76" s="64"/>
      <c r="L76" s="155">
        <f t="shared" si="19"/>
        <v>45.335445231985332</v>
      </c>
      <c r="M76" s="26">
        <f t="shared" si="11"/>
        <v>34162.097134446805</v>
      </c>
      <c r="N76" s="26"/>
      <c r="O76" s="26">
        <f t="shared" si="16"/>
        <v>43.831346259090218</v>
      </c>
      <c r="P76" s="26">
        <f t="shared" si="12"/>
        <v>24162.097134446754</v>
      </c>
      <c r="Q76" s="26"/>
      <c r="R76" s="26">
        <f t="shared" si="20"/>
        <v>43.831346259090218</v>
      </c>
      <c r="S76" s="64">
        <f t="shared" si="14"/>
        <v>24162.097134446754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45.335445231985332</v>
      </c>
      <c r="J77" s="26">
        <f t="shared" si="9"/>
        <v>34162.097134446805</v>
      </c>
      <c r="K77" s="64"/>
      <c r="L77" s="155">
        <f t="shared" si="19"/>
        <v>45.335445231985332</v>
      </c>
      <c r="M77" s="26">
        <f t="shared" si="11"/>
        <v>34162.097134446805</v>
      </c>
      <c r="N77" s="26"/>
      <c r="O77" s="26">
        <f t="shared" si="16"/>
        <v>43.831346259090218</v>
      </c>
      <c r="P77" s="26">
        <f t="shared" si="12"/>
        <v>24162.097134446754</v>
      </c>
      <c r="Q77" s="26"/>
      <c r="R77" s="26">
        <f t="shared" si="20"/>
        <v>43.831346259090218</v>
      </c>
      <c r="S77" s="64">
        <f t="shared" si="14"/>
        <v>24162.097134446754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45.335445231985332</v>
      </c>
      <c r="J78" s="26">
        <f t="shared" si="9"/>
        <v>34162.097134446805</v>
      </c>
      <c r="K78" s="64"/>
      <c r="L78" s="155">
        <f t="shared" si="19"/>
        <v>45.335445231985332</v>
      </c>
      <c r="M78" s="26">
        <f t="shared" si="11"/>
        <v>34162.097134446805</v>
      </c>
      <c r="N78" s="26"/>
      <c r="O78" s="26">
        <f t="shared" si="16"/>
        <v>43.831346259090218</v>
      </c>
      <c r="P78" s="26">
        <f t="shared" si="12"/>
        <v>24162.097134446754</v>
      </c>
      <c r="Q78" s="26"/>
      <c r="R78" s="26">
        <f t="shared" si="20"/>
        <v>43.831346259090218</v>
      </c>
      <c r="S78" s="64">
        <f t="shared" si="14"/>
        <v>24162.097134446754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45.335445231985332</v>
      </c>
      <c r="J79" s="26">
        <f t="shared" si="9"/>
        <v>34162.097134446805</v>
      </c>
      <c r="K79" s="64"/>
      <c r="L79" s="155">
        <f t="shared" si="19"/>
        <v>45.335445231985332</v>
      </c>
      <c r="M79" s="26">
        <f t="shared" si="11"/>
        <v>34162.097134446805</v>
      </c>
      <c r="N79" s="26"/>
      <c r="O79" s="26">
        <f t="shared" si="16"/>
        <v>43.831346259090218</v>
      </c>
      <c r="P79" s="26">
        <f t="shared" si="12"/>
        <v>24162.097134446754</v>
      </c>
      <c r="Q79" s="26"/>
      <c r="R79" s="26">
        <f t="shared" si="20"/>
        <v>43.831346259090218</v>
      </c>
      <c r="S79" s="64">
        <f t="shared" si="14"/>
        <v>24162.097134446754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45.335445231985332</v>
      </c>
      <c r="J80" s="26">
        <f t="shared" si="9"/>
        <v>34162.097134446805</v>
      </c>
      <c r="K80" s="64"/>
      <c r="L80" s="155">
        <f t="shared" si="19"/>
        <v>45.335445231985332</v>
      </c>
      <c r="M80" s="26">
        <f t="shared" si="11"/>
        <v>34162.097134446805</v>
      </c>
      <c r="N80" s="26"/>
      <c r="O80" s="26">
        <f t="shared" si="16"/>
        <v>43.831346259090218</v>
      </c>
      <c r="P80" s="26">
        <f t="shared" si="12"/>
        <v>24162.097134446754</v>
      </c>
      <c r="Q80" s="26"/>
      <c r="R80" s="26">
        <f t="shared" si="20"/>
        <v>43.831346259090218</v>
      </c>
      <c r="S80" s="64">
        <f t="shared" si="14"/>
        <v>24162.097134446754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45.335445231985332</v>
      </c>
      <c r="J81" s="26">
        <f t="shared" si="9"/>
        <v>34162.097134446805</v>
      </c>
      <c r="K81" s="64"/>
      <c r="L81" s="155">
        <f t="shared" si="19"/>
        <v>45.335445231985332</v>
      </c>
      <c r="M81" s="26">
        <f t="shared" si="11"/>
        <v>34162.097134446805</v>
      </c>
      <c r="N81" s="26"/>
      <c r="O81" s="26">
        <f t="shared" si="16"/>
        <v>43.831346259090218</v>
      </c>
      <c r="P81" s="26">
        <f t="shared" si="12"/>
        <v>24162.097134446754</v>
      </c>
      <c r="Q81" s="26"/>
      <c r="R81" s="26">
        <f t="shared" si="20"/>
        <v>43.831346259090218</v>
      </c>
      <c r="S81" s="64">
        <f t="shared" si="14"/>
        <v>24162.097134446754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45.335445231985332</v>
      </c>
      <c r="J82" s="26">
        <f t="shared" si="9"/>
        <v>34162.097134446805</v>
      </c>
      <c r="K82" s="64"/>
      <c r="L82" s="155">
        <f t="shared" si="19"/>
        <v>45.335445231985332</v>
      </c>
      <c r="M82" s="26">
        <f t="shared" si="11"/>
        <v>34162.097134446805</v>
      </c>
      <c r="N82" s="26"/>
      <c r="O82" s="26">
        <f t="shared" si="16"/>
        <v>43.831346259090218</v>
      </c>
      <c r="P82" s="26">
        <f t="shared" si="12"/>
        <v>24162.097134446754</v>
      </c>
      <c r="Q82" s="26"/>
      <c r="R82" s="26">
        <f t="shared" si="20"/>
        <v>43.831346259090218</v>
      </c>
      <c r="S82" s="64">
        <f t="shared" si="14"/>
        <v>24162.097134446754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44.220104649820343</v>
      </c>
      <c r="J83" s="26">
        <f t="shared" si="9"/>
        <v>26424.724309224574</v>
      </c>
      <c r="K83" s="64"/>
      <c r="L83" s="155">
        <f>I83+10</f>
        <v>54.220104649820343</v>
      </c>
      <c r="M83" s="26">
        <f t="shared" si="11"/>
        <v>264247.24309224554</v>
      </c>
      <c r="N83" s="26"/>
      <c r="O83" s="26">
        <f>D51</f>
        <v>43.786311194656911</v>
      </c>
      <c r="P83" s="26">
        <f t="shared" si="12"/>
        <v>23912.83787771497</v>
      </c>
      <c r="Q83" s="26"/>
      <c r="R83" s="26">
        <f>O83+10</f>
        <v>53.786311194656911</v>
      </c>
      <c r="S83" s="64">
        <f t="shared" si="14"/>
        <v>239128.37877714954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44.220104649820343</v>
      </c>
      <c r="J84" s="65">
        <f t="shared" si="9"/>
        <v>26424.724309224574</v>
      </c>
      <c r="K84" s="66"/>
      <c r="L84" s="158">
        <f>I84+10</f>
        <v>54.220104649820343</v>
      </c>
      <c r="M84" s="65">
        <f t="shared" si="11"/>
        <v>264247.24309224554</v>
      </c>
      <c r="N84" s="65"/>
      <c r="O84" s="65">
        <f t="shared" si="16"/>
        <v>43.786311194656911</v>
      </c>
      <c r="P84" s="65">
        <f t="shared" si="12"/>
        <v>23912.83787771497</v>
      </c>
      <c r="Q84" s="65"/>
      <c r="R84" s="65">
        <f>O84+10</f>
        <v>53.786311194656911</v>
      </c>
      <c r="S84" s="66">
        <f t="shared" si="14"/>
        <v>239128.37877714954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44.949970638358749</v>
      </c>
      <c r="K85" s="67"/>
      <c r="L85" s="67" t="s">
        <v>134</v>
      </c>
      <c r="M85" s="67">
        <f>10*LOG10(SUM(M61:M84)/24)</f>
        <v>50.807852670797303</v>
      </c>
      <c r="N85" s="67"/>
      <c r="O85" s="67" t="s">
        <v>135</v>
      </c>
      <c r="P85" s="67">
        <f>10*LOG10(SUM(P61:P84)/24)</f>
        <v>43.814512789048408</v>
      </c>
      <c r="Q85" s="67"/>
      <c r="R85" s="67" t="s">
        <v>134</v>
      </c>
      <c r="S85" s="68">
        <f>10*LOG10(SUM(S61:S84)/24)</f>
        <v>50.20255401139611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27</v>
      </c>
      <c r="C89" s="22">
        <f>C2</f>
        <v>253893.73</v>
      </c>
      <c r="D89" s="23">
        <f>D2</f>
        <v>4257554.1500000004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43.831346259090218</v>
      </c>
      <c r="J89" s="86">
        <f>D51</f>
        <v>43.786311194656911</v>
      </c>
      <c r="K89" s="86">
        <f>E51</f>
        <v>43.814512789048408</v>
      </c>
      <c r="L89" s="87">
        <f>F51</f>
        <v>50.20255401139611</v>
      </c>
      <c r="M89" s="89">
        <f>C52</f>
        <v>45.335445231985332</v>
      </c>
      <c r="N89" s="86">
        <f>D52</f>
        <v>44.220104649820343</v>
      </c>
      <c r="O89" s="86">
        <f>E52</f>
        <v>44.949970638358749</v>
      </c>
      <c r="P89" s="87">
        <f>F52</f>
        <v>50.807852670797303</v>
      </c>
      <c r="Q89" s="89">
        <f>C53</f>
        <v>5.3354452319853323</v>
      </c>
      <c r="R89" s="86">
        <f>D53</f>
        <v>10.220104649820343</v>
      </c>
      <c r="S89" s="86">
        <f>E53</f>
        <v>6.3814995683873761</v>
      </c>
      <c r="T89" s="87">
        <f>F53</f>
        <v>8.8572807409844785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27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442.99141413800311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26.968206839982432</v>
      </c>
      <c r="K95" s="35">
        <f>4/60*100</f>
        <v>6.666666666666667</v>
      </c>
      <c r="L95" s="36">
        <f t="shared" ref="L95:L126" si="22">F95-J95+M95</f>
        <v>8.2708807866079894</v>
      </c>
      <c r="M95" s="110">
        <f>10*LOG(6.666667/100)</f>
        <v>-11.760912373409578</v>
      </c>
      <c r="N95" s="110">
        <f t="shared" ref="N95:N126" si="23">10^(L95/10)</f>
        <v>6.7156503828856113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448.99141413800311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30.744760725271835</v>
      </c>
      <c r="K96" s="27">
        <f t="shared" ref="K96:K159" si="26">4/60*100</f>
        <v>6.666666666666667</v>
      </c>
      <c r="L96" s="37">
        <f t="shared" si="22"/>
        <v>4.4943269013185869</v>
      </c>
      <c r="M96" s="110">
        <f t="shared" ref="M96:M159" si="27">10*LOG(6.666667/100)</f>
        <v>-11.760912373409578</v>
      </c>
      <c r="N96" s="110">
        <f t="shared" si="23"/>
        <v>2.8147037396844699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454.99141413800311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30.860064028629314</v>
      </c>
      <c r="K97" s="27">
        <f t="shared" si="26"/>
        <v>6.666666666666667</v>
      </c>
      <c r="L97" s="37">
        <f t="shared" si="22"/>
        <v>4.3790235979611083</v>
      </c>
      <c r="M97" s="110">
        <f t="shared" si="27"/>
        <v>-11.760912373409578</v>
      </c>
      <c r="N97" s="110">
        <f t="shared" si="23"/>
        <v>2.7409578671322037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460.99141413800311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30.973856736547351</v>
      </c>
      <c r="K98" s="27">
        <f t="shared" si="26"/>
        <v>6.666666666666667</v>
      </c>
      <c r="L98" s="37">
        <f t="shared" si="22"/>
        <v>4.2652308900430711</v>
      </c>
      <c r="M98" s="110">
        <f t="shared" si="27"/>
        <v>-11.760912373409578</v>
      </c>
      <c r="N98" s="110">
        <f t="shared" si="23"/>
        <v>2.6700727161624855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466.99141413800311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31.086177918527159</v>
      </c>
      <c r="K99" s="27">
        <f t="shared" si="26"/>
        <v>6.666666666666667</v>
      </c>
      <c r="L99" s="37">
        <f t="shared" si="22"/>
        <v>4.1529097080632624</v>
      </c>
      <c r="M99" s="110">
        <f t="shared" si="27"/>
        <v>-11.760912373409578</v>
      </c>
      <c r="N99" s="110">
        <f t="shared" si="23"/>
        <v>2.6019022148872848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472.99141413800311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31.197065147680949</v>
      </c>
      <c r="K100" s="27">
        <f t="shared" si="26"/>
        <v>6.666666666666667</v>
      </c>
      <c r="L100" s="37">
        <f t="shared" si="22"/>
        <v>4.0420224789094732</v>
      </c>
      <c r="M100" s="110">
        <f t="shared" si="27"/>
        <v>-11.760912373409578</v>
      </c>
      <c r="N100" s="110">
        <f t="shared" si="23"/>
        <v>2.5363094970407349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478.99141413800311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31.30655457618661</v>
      </c>
      <c r="K101" s="27">
        <f t="shared" si="26"/>
        <v>6.666666666666667</v>
      </c>
      <c r="L101" s="37">
        <f t="shared" si="22"/>
        <v>3.9325330504038121</v>
      </c>
      <c r="M101" s="110">
        <f t="shared" si="27"/>
        <v>-11.760912373409578</v>
      </c>
      <c r="N101" s="110">
        <f t="shared" si="23"/>
        <v>2.4731662144746154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484.99141413800311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31.414681006045559</v>
      </c>
      <c r="K102" s="27">
        <f t="shared" si="26"/>
        <v>6.666666666666667</v>
      </c>
      <c r="L102" s="37">
        <f t="shared" si="22"/>
        <v>3.8244066205448632</v>
      </c>
      <c r="M102" s="110">
        <f t="shared" si="27"/>
        <v>-11.760912373409578</v>
      </c>
      <c r="N102" s="110">
        <f t="shared" si="23"/>
        <v>2.412351908819133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490.99141413800311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31.521477955490337</v>
      </c>
      <c r="K103" s="27">
        <f t="shared" si="26"/>
        <v>6.666666666666667</v>
      </c>
      <c r="L103" s="37">
        <f t="shared" si="22"/>
        <v>3.7176096711000852</v>
      </c>
      <c r="M103" s="110">
        <f t="shared" si="27"/>
        <v>-11.760912373409578</v>
      </c>
      <c r="N103" s="110">
        <f t="shared" si="23"/>
        <v>2.3537534365606674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496.99141413800311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31.626977721358951</v>
      </c>
      <c r="K104" s="27">
        <f t="shared" si="26"/>
        <v>6.666666666666667</v>
      </c>
      <c r="L104" s="37">
        <f t="shared" si="22"/>
        <v>3.6121099052314705</v>
      </c>
      <c r="M104" s="110">
        <f t="shared" si="27"/>
        <v>-11.760912373409578</v>
      </c>
      <c r="N104" s="110">
        <f t="shared" si="23"/>
        <v>2.2972644424089994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502.99141413800311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31.731211437726426</v>
      </c>
      <c r="K105" s="27">
        <f t="shared" si="26"/>
        <v>6.666666666666667</v>
      </c>
      <c r="L105" s="37">
        <f t="shared" si="22"/>
        <v>3.507876188863996</v>
      </c>
      <c r="M105" s="110">
        <f t="shared" si="27"/>
        <v>-11.760912373409578</v>
      </c>
      <c r="N105" s="110">
        <f t="shared" si="23"/>
        <v>2.2427848763735918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508.99141413800311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31.834209131059861</v>
      </c>
      <c r="K106" s="27">
        <f t="shared" si="26"/>
        <v>6.666666666666667</v>
      </c>
      <c r="L106" s="37">
        <f t="shared" si="22"/>
        <v>3.4048784955305607</v>
      </c>
      <c r="M106" s="110">
        <f t="shared" si="27"/>
        <v>-11.760912373409578</v>
      </c>
      <c r="N106" s="110">
        <f t="shared" si="23"/>
        <v>2.1902205504515928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514.99141413800317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31.935999772141475</v>
      </c>
      <c r="K107" s="27">
        <f t="shared" si="26"/>
        <v>6.666666666666667</v>
      </c>
      <c r="L107" s="37">
        <f t="shared" si="22"/>
        <v>3.3030878544489468</v>
      </c>
      <c r="M107" s="110">
        <f t="shared" si="27"/>
        <v>-11.760912373409578</v>
      </c>
      <c r="N107" s="110">
        <f t="shared" si="23"/>
        <v>2.1394827312572922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520.99141413800317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32.036611324984257</v>
      </c>
      <c r="K108" s="27">
        <f t="shared" si="26"/>
        <v>6.666666666666667</v>
      </c>
      <c r="L108" s="37">
        <f t="shared" si="22"/>
        <v>3.2024763016061648</v>
      </c>
      <c r="M108" s="110">
        <f t="shared" si="27"/>
        <v>-11.760912373409578</v>
      </c>
      <c r="N108" s="110">
        <f t="shared" si="23"/>
        <v>2.0904877653009808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526.99141413800317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32.136070792946853</v>
      </c>
      <c r="K109" s="27">
        <f t="shared" si="26"/>
        <v>6.666666666666667</v>
      </c>
      <c r="L109" s="37">
        <f t="shared" si="22"/>
        <v>3.1030168336435686</v>
      </c>
      <c r="M109" s="110">
        <f t="shared" si="27"/>
        <v>-11.760912373409578</v>
      </c>
      <c r="N109" s="110">
        <f t="shared" si="23"/>
        <v>2.0431567339605392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532.99141413800317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32.234404262237987</v>
      </c>
      <c r="K110" s="27">
        <f t="shared" si="26"/>
        <v>6.666666666666667</v>
      </c>
      <c r="L110" s="37">
        <f t="shared" si="22"/>
        <v>3.0046833643524344</v>
      </c>
      <c r="M110" s="110">
        <f t="shared" si="27"/>
        <v>-11.760912373409578</v>
      </c>
      <c r="N110" s="110">
        <f t="shared" si="23"/>
        <v>1.9974151354869027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538.99141413800317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32.331636942985746</v>
      </c>
      <c r="K111" s="27">
        <f t="shared" si="26"/>
        <v>6.666666666666667</v>
      </c>
      <c r="L111" s="37">
        <f t="shared" si="22"/>
        <v>2.9074506836046758</v>
      </c>
      <c r="M111" s="110">
        <f t="shared" si="27"/>
        <v>-11.760912373409578</v>
      </c>
      <c r="N111" s="110">
        <f t="shared" si="23"/>
        <v>1.953192591649461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544.99141413800317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32.427793208033421</v>
      </c>
      <c r="K112" s="27">
        <f t="shared" si="26"/>
        <v>6.666666666666667</v>
      </c>
      <c r="L112" s="37">
        <f t="shared" si="22"/>
        <v>2.8112944185570008</v>
      </c>
      <c r="M112" s="110">
        <f t="shared" si="27"/>
        <v>-11.760912373409578</v>
      </c>
      <c r="N112" s="110">
        <f t="shared" si="23"/>
        <v>1.9104225768633489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550.99141413800317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32.522896629611402</v>
      </c>
      <c r="K113" s="27">
        <f t="shared" si="26"/>
        <v>6.666666666666667</v>
      </c>
      <c r="L113" s="37">
        <f t="shared" si="22"/>
        <v>2.7161909969790194</v>
      </c>
      <c r="M113" s="110">
        <f t="shared" si="27"/>
        <v>-11.760912373409578</v>
      </c>
      <c r="N113" s="110">
        <f t="shared" si="23"/>
        <v>1.8690421678508271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556.99141413800317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32.616970014022996</v>
      </c>
      <c r="K114" s="27">
        <f t="shared" si="26"/>
        <v>6.666666666666667</v>
      </c>
      <c r="L114" s="37">
        <f t="shared" si="22"/>
        <v>2.6221176125674255</v>
      </c>
      <c r="M114" s="110">
        <f t="shared" si="27"/>
        <v>-11.760912373409578</v>
      </c>
      <c r="N114" s="110">
        <f t="shared" si="23"/>
        <v>1.8289918120768904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562.99141413800317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32.710035434472033</v>
      </c>
      <c r="K115" s="27">
        <f t="shared" si="26"/>
        <v>6.666666666666667</v>
      </c>
      <c r="L115" s="37">
        <f t="shared" si="22"/>
        <v>2.5290521921183888</v>
      </c>
      <c r="M115" s="110">
        <f t="shared" si="27"/>
        <v>-11.760912373409578</v>
      </c>
      <c r="N115" s="110">
        <f t="shared" si="23"/>
        <v>1.7902151133669815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568.99141413800317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32.802114262150269</v>
      </c>
      <c r="K116" s="27">
        <f t="shared" si="26"/>
        <v>6.666666666666667</v>
      </c>
      <c r="L116" s="37">
        <f t="shared" si="22"/>
        <v>2.4369733644401528</v>
      </c>
      <c r="M116" s="110">
        <f t="shared" si="27"/>
        <v>-11.760912373409578</v>
      </c>
      <c r="N116" s="110">
        <f t="shared" si="23"/>
        <v>1.7526586332651386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574.99141413800317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32.893227195694287</v>
      </c>
      <c r="K117" s="27">
        <f t="shared" si="26"/>
        <v>6.666666666666667</v>
      </c>
      <c r="L117" s="37">
        <f t="shared" si="22"/>
        <v>2.3458604308961348</v>
      </c>
      <c r="M117" s="110">
        <f t="shared" si="27"/>
        <v>-11.760912373409578</v>
      </c>
      <c r="N117" s="110">
        <f t="shared" si="23"/>
        <v>1.7162717068254381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580.99141413800317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32.983394289113349</v>
      </c>
      <c r="K118" s="27">
        <f t="shared" si="26"/>
        <v>6.666666666666667</v>
      </c>
      <c r="L118" s="37">
        <f t="shared" si="22"/>
        <v>2.2556933374770729</v>
      </c>
      <c r="M118" s="110">
        <f t="shared" si="27"/>
        <v>-11.760912373409578</v>
      </c>
      <c r="N118" s="110">
        <f t="shared" si="23"/>
        <v>1.6810062716505501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586.99141413800317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33.072634978282522</v>
      </c>
      <c r="K119" s="27">
        <f t="shared" si="26"/>
        <v>6.666666666666667</v>
      </c>
      <c r="L119" s="37">
        <f t="shared" si="22"/>
        <v>2.1664526483078994</v>
      </c>
      <c r="M119" s="110">
        <f t="shared" si="27"/>
        <v>-11.760912373409578</v>
      </c>
      <c r="N119" s="110">
        <f t="shared" si="23"/>
        <v>1.646816709099731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592.99141413800317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33.160968106088561</v>
      </c>
      <c r="K120" s="27">
        <f t="shared" si="26"/>
        <v>6.666666666666667</v>
      </c>
      <c r="L120" s="37">
        <f t="shared" si="22"/>
        <v>2.0781195205018612</v>
      </c>
      <c r="M120" s="110">
        <f t="shared" si="27"/>
        <v>-11.760912373409578</v>
      </c>
      <c r="N120" s="110">
        <f t="shared" si="23"/>
        <v>1.6136596966862531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598.99141413800317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33.248411946310057</v>
      </c>
      <c r="K121" s="27">
        <f t="shared" si="26"/>
        <v>6.666666666666667</v>
      </c>
      <c r="L121" s="37">
        <f t="shared" si="22"/>
        <v>1.9906756802803649</v>
      </c>
      <c r="M121" s="110">
        <f t="shared" si="27"/>
        <v>-11.760912373409578</v>
      </c>
      <c r="N121" s="110">
        <f t="shared" si="23"/>
        <v>1.5814940707720915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604.99141413800317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33.334984226307348</v>
      </c>
      <c r="K122" s="27">
        <f t="shared" si="26"/>
        <v>6.666666666666667</v>
      </c>
      <c r="L122" s="37">
        <f t="shared" si="22"/>
        <v>1.9041034002830735</v>
      </c>
      <c r="M122" s="110">
        <f t="shared" si="27"/>
        <v>-11.760912373409578</v>
      </c>
      <c r="N122" s="110">
        <f t="shared" si="23"/>
        <v>1.5502806987470639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610.99141413800317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33.420702148592937</v>
      </c>
      <c r="K123" s="27">
        <f t="shared" si="26"/>
        <v>6.666666666666667</v>
      </c>
      <c r="L123" s="37">
        <f t="shared" si="22"/>
        <v>1.8183854779974844</v>
      </c>
      <c r="M123" s="110">
        <f t="shared" si="27"/>
        <v>-11.760912373409578</v>
      </c>
      <c r="N123" s="110">
        <f t="shared" si="23"/>
        <v>1.5199823599509052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616.99141413800317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33.50558241134776</v>
      </c>
      <c r="K124" s="27">
        <f t="shared" si="26"/>
        <v>6.666666666666667</v>
      </c>
      <c r="L124" s="37">
        <f t="shared" si="22"/>
        <v>1.733505215242662</v>
      </c>
      <c r="M124" s="110">
        <f t="shared" si="27"/>
        <v>-11.760912373409578</v>
      </c>
      <c r="N124" s="110">
        <f t="shared" si="23"/>
        <v>1.4905636346615581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622.99141413800317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33.58964122794481</v>
      </c>
      <c r="K125" s="27">
        <f t="shared" si="26"/>
        <v>6.666666666666667</v>
      </c>
      <c r="L125" s="37">
        <f t="shared" si="22"/>
        <v>1.6494463986456118</v>
      </c>
      <c r="M125" s="110">
        <f t="shared" si="27"/>
        <v>-11.760912373409578</v>
      </c>
      <c r="N125" s="110">
        <f t="shared" si="23"/>
        <v>1.4619908005311131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628.99141413800317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33.67289434553696</v>
      </c>
      <c r="K126" s="27">
        <f t="shared" si="26"/>
        <v>6.666666666666667</v>
      </c>
      <c r="L126" s="37">
        <f t="shared" si="22"/>
        <v>1.5661932810534616</v>
      </c>
      <c r="M126" s="110">
        <f t="shared" si="27"/>
        <v>-11.760912373409578</v>
      </c>
      <c r="N126" s="110">
        <f t="shared" si="23"/>
        <v>1.4342317359038756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634.99141413800317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33.755357062762464</v>
      </c>
      <c r="K127" s="27">
        <f t="shared" si="26"/>
        <v>6.666666666666667</v>
      </c>
      <c r="L127" s="37">
        <f t="shared" ref="L127:L158" si="28">F127-J127+M127</f>
        <v>1.4837305638279581</v>
      </c>
      <c r="M127" s="110">
        <f t="shared" si="27"/>
        <v>-11.760912373409578</v>
      </c>
      <c r="N127" s="110">
        <f t="shared" ref="N127:N158" si="29">10^(L127/10)</f>
        <v>1.4072558294987485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640.99141413800317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33.837044246617836</v>
      </c>
      <c r="K128" s="27">
        <f t="shared" si="26"/>
        <v>6.666666666666667</v>
      </c>
      <c r="L128" s="37">
        <f t="shared" si="28"/>
        <v>1.4020433799725858</v>
      </c>
      <c r="M128" s="110">
        <f t="shared" si="27"/>
        <v>-11.760912373409578</v>
      </c>
      <c r="N128" s="110">
        <f t="shared" si="29"/>
        <v>1.3810338959816271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646.99141413800317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33.917970348544678</v>
      </c>
      <c r="K129" s="27">
        <f t="shared" si="26"/>
        <v>6.666666666666667</v>
      </c>
      <c r="L129" s="37">
        <f t="shared" si="28"/>
        <v>1.3211172780457439</v>
      </c>
      <c r="M129" s="110">
        <f t="shared" si="27"/>
        <v>-11.760912373409578</v>
      </c>
      <c r="N129" s="110">
        <f t="shared" si="29"/>
        <v>1.3555380969928725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652.99141413800317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33.998149419774023</v>
      </c>
      <c r="K130" s="27">
        <f t="shared" si="26"/>
        <v>6.666666666666667</v>
      </c>
      <c r="L130" s="37">
        <f t="shared" si="28"/>
        <v>1.2409382068163985</v>
      </c>
      <c r="M130" s="110">
        <f t="shared" si="27"/>
        <v>-11.760912373409578</v>
      </c>
      <c r="N130" s="110">
        <f t="shared" si="29"/>
        <v>1.3307418672307163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658.99141413800317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34.07759512596887</v>
      </c>
      <c r="K131" s="27">
        <f t="shared" si="26"/>
        <v>6.666666666666667</v>
      </c>
      <c r="L131" s="37">
        <f t="shared" si="28"/>
        <v>1.1614925006215522</v>
      </c>
      <c r="M131" s="110">
        <f t="shared" si="27"/>
        <v>-11.760912373409578</v>
      </c>
      <c r="N131" s="110">
        <f t="shared" si="29"/>
        <v>1.3066198452240489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664.99141413800317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34.156320761203176</v>
      </c>
      <c r="K132" s="27">
        <f t="shared" si="26"/>
        <v>6.666666666666667</v>
      </c>
      <c r="L132" s="37">
        <f t="shared" si="28"/>
        <v>1.0827668653872458</v>
      </c>
      <c r="M132" s="110">
        <f t="shared" si="27"/>
        <v>-11.760912373409578</v>
      </c>
      <c r="N132" s="110">
        <f t="shared" si="29"/>
        <v>1.2831478084576133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670.99141413800317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34.234339261312961</v>
      </c>
      <c r="K133" s="27">
        <f t="shared" si="26"/>
        <v>6.666666666666667</v>
      </c>
      <c r="L133" s="37">
        <f t="shared" si="28"/>
        <v>1.0047483652774609</v>
      </c>
      <c r="M133" s="110">
        <f t="shared" si="27"/>
        <v>-11.760912373409578</v>
      </c>
      <c r="N133" s="110">
        <f t="shared" si="29"/>
        <v>1.2603026125396932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676.99141413800317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34.311663216653187</v>
      </c>
      <c r="K134" s="27">
        <f t="shared" si="26"/>
        <v>6.666666666666667</v>
      </c>
      <c r="L134" s="37">
        <f t="shared" si="28"/>
        <v>0.92742440993723463</v>
      </c>
      <c r="M134" s="110">
        <f t="shared" si="27"/>
        <v>-11.760912373409578</v>
      </c>
      <c r="N134" s="110">
        <f t="shared" si="29"/>
        <v>1.2380621341269138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682.99141413800317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34.388304884291713</v>
      </c>
      <c r="K135" s="27">
        <f t="shared" si="26"/>
        <v>6.666666666666667</v>
      </c>
      <c r="L135" s="37">
        <f t="shared" si="28"/>
        <v>0.85078274229870843</v>
      </c>
      <c r="M135" s="110">
        <f t="shared" si="27"/>
        <v>-11.760912373409578</v>
      </c>
      <c r="N135" s="110">
        <f t="shared" si="29"/>
        <v>1.21640521734333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688.99141413800317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34.464276199670067</v>
      </c>
      <c r="K136" s="27">
        <f t="shared" si="26"/>
        <v>6.666666666666667</v>
      </c>
      <c r="L136" s="37">
        <f t="shared" si="28"/>
        <v>0.77481142692035476</v>
      </c>
      <c r="M136" s="110">
        <f t="shared" si="27"/>
        <v>-11.760912373409578</v>
      </c>
      <c r="N136" s="110">
        <f t="shared" si="29"/>
        <v>1.1953116234513768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694.99141413800317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34.539588787758539</v>
      </c>
      <c r="K137" s="27">
        <f t="shared" si="26"/>
        <v>6.666666666666667</v>
      </c>
      <c r="L137" s="37">
        <f t="shared" si="28"/>
        <v>0.69949883883188235</v>
      </c>
      <c r="M137" s="110">
        <f t="shared" si="27"/>
        <v>-11.760912373409578</v>
      </c>
      <c r="N137" s="110">
        <f t="shared" si="29"/>
        <v>1.174761983551134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700.99141413800317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34.614253973731948</v>
      </c>
      <c r="K138" s="27">
        <f t="shared" si="26"/>
        <v>6.666666666666667</v>
      </c>
      <c r="L138" s="37">
        <f t="shared" si="28"/>
        <v>0.6248336528584737</v>
      </c>
      <c r="M138" s="110">
        <f t="shared" si="27"/>
        <v>-11.760912373409578</v>
      </c>
      <c r="N138" s="110">
        <f t="shared" si="29"/>
        <v>1.1547377541013655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706.99141413800317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34.688282793190353</v>
      </c>
      <c r="K139" s="27">
        <f t="shared" si="26"/>
        <v>6.666666666666667</v>
      </c>
      <c r="L139" s="37">
        <f t="shared" si="28"/>
        <v>0.55080483340006836</v>
      </c>
      <c r="M139" s="110">
        <f t="shared" si="27"/>
        <v>-11.760912373409578</v>
      </c>
      <c r="N139" s="110">
        <f t="shared" si="29"/>
        <v>1.1352211750716352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712.99141413800317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34.761686001947872</v>
      </c>
      <c r="K140" s="27">
        <f t="shared" si="26"/>
        <v>6.666666666666667</v>
      </c>
      <c r="L140" s="37">
        <f t="shared" si="28"/>
        <v>0.47740162464254965</v>
      </c>
      <c r="M140" s="110">
        <f t="shared" si="27"/>
        <v>-11.760912373409578</v>
      </c>
      <c r="N140" s="110">
        <f t="shared" si="29"/>
        <v>1.116195230549105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718.99141413800317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34.834474085411443</v>
      </c>
      <c r="K141" s="27">
        <f t="shared" si="26"/>
        <v>6.666666666666667</v>
      </c>
      <c r="L141" s="37">
        <f t="shared" si="28"/>
        <v>0.40461354117897841</v>
      </c>
      <c r="M141" s="110">
        <f t="shared" si="27"/>
        <v>-11.760912373409578</v>
      </c>
      <c r="N141" s="110">
        <f t="shared" si="29"/>
        <v>1.0976436116367894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724.99141413800317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34.906657267569756</v>
      </c>
      <c r="K142" s="27">
        <f t="shared" si="26"/>
        <v>6.666666666666667</v>
      </c>
      <c r="L142" s="37">
        <f t="shared" si="28"/>
        <v>0.33243035902066609</v>
      </c>
      <c r="M142" s="110">
        <f t="shared" si="27"/>
        <v>-11.760912373409578</v>
      </c>
      <c r="N142" s="110">
        <f t="shared" si="29"/>
        <v>1.0795506814922546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730.99141413800317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34.978245519611768</v>
      </c>
      <c r="K143" s="27">
        <f t="shared" si="26"/>
        <v>6.666666666666667</v>
      </c>
      <c r="L143" s="37">
        <f t="shared" si="28"/>
        <v>0.26084210697865373</v>
      </c>
      <c r="M143" s="110">
        <f t="shared" si="27"/>
        <v>-11.760912373409578</v>
      </c>
      <c r="N143" s="110">
        <f t="shared" si="29"/>
        <v>1.0619014423667497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736.99141413800317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35.049248568193043</v>
      </c>
      <c r="K144" s="27">
        <f t="shared" si="26"/>
        <v>6.666666666666667</v>
      </c>
      <c r="L144" s="37">
        <f t="shared" si="28"/>
        <v>0.18983905839737858</v>
      </c>
      <c r="M144" s="110">
        <f t="shared" si="27"/>
        <v>-11.760912373409578</v>
      </c>
      <c r="N144" s="110">
        <f t="shared" si="29"/>
        <v>1.0446815045150057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742.99141413800317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35.119675903366769</v>
      </c>
      <c r="K145" s="27">
        <f t="shared" si="26"/>
        <v>6.666666666666667</v>
      </c>
      <c r="L145" s="37">
        <f t="shared" si="28"/>
        <v>0.1194117232236529</v>
      </c>
      <c r="M145" s="110">
        <f t="shared" si="27"/>
        <v>-11.760912373409578</v>
      </c>
      <c r="N145" s="110">
        <f t="shared" si="29"/>
        <v>1.0278770568554088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748.99141413800317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35.189536786196015</v>
      </c>
      <c r="K146" s="27">
        <f t="shared" si="26"/>
        <v>6.666666666666667</v>
      </c>
      <c r="L146" s="37">
        <f t="shared" si="28"/>
        <v>4.9550840394406492E-2</v>
      </c>
      <c r="M146" s="110">
        <f t="shared" si="27"/>
        <v>-11.760912373409578</v>
      </c>
      <c r="N146" s="110">
        <f t="shared" si="29"/>
        <v>1.0114748392687314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754.99141413800317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35.258840256062186</v>
      </c>
      <c r="K147" s="27">
        <f t="shared" si="26"/>
        <v>6.666666666666667</v>
      </c>
      <c r="L147" s="37">
        <f t="shared" si="28"/>
        <v>-1.9752629471764038E-2</v>
      </c>
      <c r="M147" s="110">
        <f t="shared" si="27"/>
        <v>-11.760912373409578</v>
      </c>
      <c r="N147" s="110">
        <f t="shared" si="29"/>
        <v>0.99546211643174409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760.99141413800317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35.327595137684192</v>
      </c>
      <c r="K148" s="27">
        <f t="shared" si="26"/>
        <v>6.666666666666667</v>
      </c>
      <c r="L148" s="37">
        <f t="shared" si="28"/>
        <v>-8.8507511093769864E-2</v>
      </c>
      <c r="M148" s="110">
        <f t="shared" si="27"/>
        <v>-11.760912373409578</v>
      </c>
      <c r="N148" s="110">
        <f t="shared" si="29"/>
        <v>0.97982665308924999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766.99141413800317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35.395810047862071</v>
      </c>
      <c r="K149" s="27">
        <f t="shared" si="26"/>
        <v>6.666666666666667</v>
      </c>
      <c r="L149" s="37">
        <f t="shared" si="28"/>
        <v>-0.15672242127164893</v>
      </c>
      <c r="M149" s="110">
        <f t="shared" si="27"/>
        <v>-11.760912373409578</v>
      </c>
      <c r="N149" s="110">
        <f t="shared" si="29"/>
        <v>0.96455669067485683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772.99141413800317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35.463493401957805</v>
      </c>
      <c r="K150" s="27">
        <f t="shared" si="26"/>
        <v>6.666666666666667</v>
      </c>
      <c r="L150" s="37">
        <f t="shared" si="28"/>
        <v>-0.2244057753673836</v>
      </c>
      <c r="M150" s="110">
        <f t="shared" si="27"/>
        <v>-11.760912373409578</v>
      </c>
      <c r="N150" s="110">
        <f t="shared" si="29"/>
        <v>0.94964092519709609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778.99141413800317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35.530653420125581</v>
      </c>
      <c r="K151" s="27">
        <f t="shared" si="26"/>
        <v>6.666666666666667</v>
      </c>
      <c r="L151" s="37">
        <f t="shared" si="28"/>
        <v>-0.29156579353515966</v>
      </c>
      <c r="M151" s="110">
        <f t="shared" si="27"/>
        <v>-11.760912373409578</v>
      </c>
      <c r="N151" s="110">
        <f t="shared" si="29"/>
        <v>0.93506848631320816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784.99141413800317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35.597298133303028</v>
      </c>
      <c r="K152" s="27">
        <f t="shared" si="26"/>
        <v>6.666666666666667</v>
      </c>
      <c r="L152" s="37">
        <f t="shared" si="28"/>
        <v>-0.35821050671260579</v>
      </c>
      <c r="M152" s="110">
        <f t="shared" si="27"/>
        <v>-11.760912373409578</v>
      </c>
      <c r="N152" s="110">
        <f t="shared" si="29"/>
        <v>0.9208289175182518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534.99141413800317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32.266936245194351</v>
      </c>
      <c r="K153" s="27">
        <f t="shared" si="26"/>
        <v>6.666666666666667</v>
      </c>
      <c r="L153" s="37">
        <f t="shared" si="28"/>
        <v>2.9721513813960705</v>
      </c>
      <c r="M153" s="110">
        <f t="shared" si="27"/>
        <v>-11.760912373409578</v>
      </c>
      <c r="N153" s="110">
        <f t="shared" si="29"/>
        <v>1.9825088656915448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535.18685871093203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32.270108819433176</v>
      </c>
      <c r="K154" s="27">
        <f t="shared" si="26"/>
        <v>6.666666666666667</v>
      </c>
      <c r="L154" s="37">
        <f t="shared" si="28"/>
        <v>2.9689788071572458</v>
      </c>
      <c r="M154" s="110">
        <f t="shared" si="27"/>
        <v>-11.760912373409578</v>
      </c>
      <c r="N154" s="110">
        <f t="shared" si="29"/>
        <v>1.9810611476013176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535.77072217594878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32.279579547711826</v>
      </c>
      <c r="K155" s="27">
        <f t="shared" si="26"/>
        <v>6.666666666666667</v>
      </c>
      <c r="L155" s="37">
        <f t="shared" si="28"/>
        <v>2.9595080788785957</v>
      </c>
      <c r="M155" s="110">
        <f t="shared" si="27"/>
        <v>-11.760912373409578</v>
      </c>
      <c r="N155" s="110">
        <f t="shared" si="29"/>
        <v>1.9767457233716899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536.73574730006681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32.295210416572189</v>
      </c>
      <c r="K156" s="27">
        <f t="shared" si="26"/>
        <v>6.666666666666667</v>
      </c>
      <c r="L156" s="37">
        <f t="shared" si="28"/>
        <v>2.9438772100182327</v>
      </c>
      <c r="M156" s="110">
        <f t="shared" si="27"/>
        <v>-11.760912373409578</v>
      </c>
      <c r="N156" s="110">
        <f t="shared" si="29"/>
        <v>1.9696439255069396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538.07032873004084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32.316780880732836</v>
      </c>
      <c r="K157" s="27">
        <f t="shared" si="26"/>
        <v>6.666666666666667</v>
      </c>
      <c r="L157" s="37">
        <f t="shared" si="28"/>
        <v>2.9223067458575862</v>
      </c>
      <c r="M157" s="110">
        <f t="shared" si="27"/>
        <v>-11.760912373409578</v>
      </c>
      <c r="N157" s="110">
        <f t="shared" si="29"/>
        <v>1.959885386028942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539.75917736522661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32.344000704986598</v>
      </c>
      <c r="K158" s="27">
        <f t="shared" si="26"/>
        <v>6.666666666666667</v>
      </c>
      <c r="L158" s="37">
        <f t="shared" si="28"/>
        <v>2.8950869216038235</v>
      </c>
      <c r="M158" s="110">
        <f t="shared" si="27"/>
        <v>-11.760912373409578</v>
      </c>
      <c r="N158" s="110">
        <f t="shared" si="29"/>
        <v>1.9476400304747652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541.78412641983084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32.376525532242567</v>
      </c>
      <c r="K159" s="27">
        <f t="shared" si="26"/>
        <v>6.666666666666667</v>
      </c>
      <c r="L159" s="37">
        <f t="shared" ref="L159:L190" si="31">F159-J159+M159</f>
        <v>2.8625620943478545</v>
      </c>
      <c r="M159" s="110">
        <f t="shared" si="27"/>
        <v>-11.760912373409578</v>
      </c>
      <c r="N159" s="110">
        <f t="shared" ref="N159:N190" si="32">10^(L159/10)</f>
        <v>1.9331084064438724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544.12498917616733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32.413973430527811</v>
      </c>
      <c r="K160" s="27">
        <f t="shared" ref="K160:K223" si="35">4/60*100</f>
        <v>6.666666666666667</v>
      </c>
      <c r="L160" s="37">
        <f t="shared" si="31"/>
        <v>2.8251141960626107</v>
      </c>
      <c r="M160" s="110">
        <f t="shared" ref="M160:M223" si="36">10*LOG(6.666667/100)</f>
        <v>-11.760912373409578</v>
      </c>
      <c r="N160" s="110">
        <f t="shared" si="32"/>
        <v>1.9165114560040037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546.76038830658592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32.455940865427763</v>
      </c>
      <c r="K161" s="27">
        <f t="shared" si="35"/>
        <v>6.666666666666667</v>
      </c>
      <c r="L161" s="37">
        <f t="shared" si="31"/>
        <v>2.7831467611626586</v>
      </c>
      <c r="M161" s="110">
        <f t="shared" si="36"/>
        <v>-11.760912373409578</v>
      </c>
      <c r="N161" s="110">
        <f t="shared" si="32"/>
        <v>1.898080712645893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549.66849696275983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32.502016940977548</v>
      </c>
      <c r="K162" s="27">
        <f t="shared" si="35"/>
        <v>6.666666666666667</v>
      </c>
      <c r="L162" s="37">
        <f t="shared" si="31"/>
        <v>2.7370706856128741</v>
      </c>
      <c r="M162" s="110">
        <f t="shared" si="36"/>
        <v>-11.760912373409578</v>
      </c>
      <c r="N162" s="110">
        <f t="shared" si="32"/>
        <v>1.8780496458308007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552.82765587997096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32.551795220449876</v>
      </c>
      <c r="K163" s="27">
        <f t="shared" si="35"/>
        <v>6.666666666666667</v>
      </c>
      <c r="L163" s="37">
        <f t="shared" si="31"/>
        <v>2.6872924061405463</v>
      </c>
      <c r="M163" s="110">
        <f t="shared" si="36"/>
        <v>-11.760912373409578</v>
      </c>
      <c r="N163" s="110">
        <f t="shared" si="32"/>
        <v>1.8566465743343052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556.21685297574845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32.604882870839248</v>
      </c>
      <c r="K164" s="27">
        <f t="shared" si="35"/>
        <v>6.666666666666667</v>
      </c>
      <c r="L164" s="37">
        <f t="shared" si="31"/>
        <v>2.6342047557511741</v>
      </c>
      <c r="M164" s="110">
        <f t="shared" si="36"/>
        <v>-11.760912373409578</v>
      </c>
      <c r="N164" s="110">
        <f t="shared" si="32"/>
        <v>1.8340892930576611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559.81606907008495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32.660907207658504</v>
      </c>
      <c r="K165" s="27">
        <f t="shared" si="35"/>
        <v>6.666666666666667</v>
      </c>
      <c r="L165" s="37">
        <f t="shared" si="31"/>
        <v>2.5781804189319182</v>
      </c>
      <c r="M165" s="110">
        <f t="shared" si="36"/>
        <v>-11.760912373409578</v>
      </c>
      <c r="N165" s="110">
        <f t="shared" si="32"/>
        <v>1.810581347130072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563.60650440451991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32.719519930431645</v>
      </c>
      <c r="K166" s="27">
        <f t="shared" si="35"/>
        <v>6.666666666666667</v>
      </c>
      <c r="L166" s="37">
        <f t="shared" si="31"/>
        <v>2.5195676961587772</v>
      </c>
      <c r="M166" s="110">
        <f t="shared" si="36"/>
        <v>-11.760912373409578</v>
      </c>
      <c r="N166" s="110">
        <f t="shared" si="32"/>
        <v>1.7863097538029502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567.5707061571826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32.780399445271946</v>
      </c>
      <c r="K167" s="27">
        <f t="shared" si="35"/>
        <v>6.666666666666667</v>
      </c>
      <c r="L167" s="37">
        <f t="shared" si="31"/>
        <v>2.4586881813184753</v>
      </c>
      <c r="M167" s="110">
        <f t="shared" si="36"/>
        <v>-11.760912373409578</v>
      </c>
      <c r="N167" s="110">
        <f t="shared" si="32"/>
        <v>1.7614439088554741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571.69261848357246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32.843251695516926</v>
      </c>
      <c r="K168" s="27">
        <f t="shared" si="35"/>
        <v>6.666666666666667</v>
      </c>
      <c r="L168" s="37">
        <f t="shared" si="31"/>
        <v>2.3958359310734956</v>
      </c>
      <c r="M168" s="110">
        <f t="shared" si="36"/>
        <v>-11.760912373409578</v>
      </c>
      <c r="N168" s="110">
        <f t="shared" si="32"/>
        <v>1.7361354024766893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575.95757524676037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32.907809893645023</v>
      </c>
      <c r="K169" s="27">
        <f t="shared" si="35"/>
        <v>6.666666666666667</v>
      </c>
      <c r="L169" s="37">
        <f t="shared" si="31"/>
        <v>2.3312777329453986</v>
      </c>
      <c r="M169" s="110">
        <f t="shared" si="36"/>
        <v>-11.760912373409578</v>
      </c>
      <c r="N169" s="110">
        <f t="shared" si="32"/>
        <v>1.7105184908023021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580.35225280754526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32.973833492433045</v>
      </c>
      <c r="K170" s="27">
        <f t="shared" si="35"/>
        <v>6.666666666666667</v>
      </c>
      <c r="L170" s="37">
        <f t="shared" si="31"/>
        <v>2.2652541341573773</v>
      </c>
      <c r="M170" s="110">
        <f t="shared" si="36"/>
        <v>-11.760912373409578</v>
      </c>
      <c r="N170" s="110">
        <f t="shared" si="32"/>
        <v>1.6847110073693958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584.86459694574864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33.041106668454844</v>
      </c>
      <c r="K171" s="27">
        <f t="shared" si="35"/>
        <v>6.666666666666667</v>
      </c>
      <c r="L171" s="37">
        <f t="shared" si="31"/>
        <v>2.1979809581355774</v>
      </c>
      <c r="M171" s="110">
        <f t="shared" si="36"/>
        <v>-11.760912373409578</v>
      </c>
      <c r="N171" s="110">
        <f t="shared" si="32"/>
        <v>1.6588155421972313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589.48373475584299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33.109436527782869</v>
      </c>
      <c r="K172" s="27">
        <f t="shared" si="35"/>
        <v>6.666666666666667</v>
      </c>
      <c r="L172" s="37">
        <f t="shared" si="31"/>
        <v>2.1296510988075532</v>
      </c>
      <c r="M172" s="110">
        <f t="shared" si="36"/>
        <v>-11.760912373409578</v>
      </c>
      <c r="N172" s="110">
        <f t="shared" si="32"/>
        <v>1.6329207579047742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594.19987950948951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33.178651188047994</v>
      </c>
      <c r="K173" s="27">
        <f t="shared" si="35"/>
        <v>6.666666666666667</v>
      </c>
      <c r="L173" s="37">
        <f t="shared" si="31"/>
        <v>2.0604364385424283</v>
      </c>
      <c r="M173" s="110">
        <f t="shared" si="36"/>
        <v>-11.760912373409578</v>
      </c>
      <c r="N173" s="110">
        <f t="shared" si="32"/>
        <v>1.6071027485805884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599.00423412405428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33.248597845122234</v>
      </c>
      <c r="K174" s="27">
        <f t="shared" si="35"/>
        <v>6.666666666666667</v>
      </c>
      <c r="L174" s="37">
        <f t="shared" si="31"/>
        <v>1.9904897814681881</v>
      </c>
      <c r="M174" s="110">
        <f t="shared" si="36"/>
        <v>-11.760912373409578</v>
      </c>
      <c r="N174" s="110">
        <f t="shared" si="32"/>
        <v>1.5814263767098127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603.88889702695326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33.319140896711644</v>
      </c>
      <c r="K175" s="27">
        <f t="shared" si="35"/>
        <v>6.666666666666667</v>
      </c>
      <c r="L175" s="37">
        <f t="shared" si="31"/>
        <v>1.9199467298787773</v>
      </c>
      <c r="M175" s="110">
        <f t="shared" si="36"/>
        <v>-11.760912373409578</v>
      </c>
      <c r="N175" s="110">
        <f t="shared" si="32"/>
        <v>1.5559465464053008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608.84677280934659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33.390160168047089</v>
      </c>
      <c r="K176" s="27">
        <f t="shared" si="35"/>
        <v>6.666666666666667</v>
      </c>
      <c r="L176" s="37">
        <f t="shared" si="31"/>
        <v>1.8489274585433328</v>
      </c>
      <c r="M176" s="110">
        <f t="shared" si="36"/>
        <v>-11.760912373409578</v>
      </c>
      <c r="N176" s="110">
        <f t="shared" si="32"/>
        <v>1.5307093882579366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613.87148904435367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33.461549265154474</v>
      </c>
      <c r="K177" s="27">
        <f t="shared" si="35"/>
        <v>6.666666666666667</v>
      </c>
      <c r="L177" s="37">
        <f t="shared" si="31"/>
        <v>1.7775383614359477</v>
      </c>
      <c r="M177" s="110">
        <f t="shared" si="36"/>
        <v>-11.760912373409578</v>
      </c>
      <c r="N177" s="110">
        <f t="shared" si="32"/>
        <v>1.5057533433485071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618.95731992659614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33.533214067335635</v>
      </c>
      <c r="K178" s="27">
        <f t="shared" si="35"/>
        <v>6.666666666666667</v>
      </c>
      <c r="L178" s="37">
        <f t="shared" si="31"/>
        <v>1.7058735592547869</v>
      </c>
      <c r="M178" s="110">
        <f t="shared" si="36"/>
        <v>-11.760912373409578</v>
      </c>
      <c r="N178" s="110">
        <f t="shared" si="32"/>
        <v>1.4811101423949695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624.09911690075148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33.605071361106461</v>
      </c>
      <c r="K179" s="27">
        <f t="shared" si="35"/>
        <v>6.666666666666667</v>
      </c>
      <c r="L179" s="37">
        <f t="shared" si="31"/>
        <v>1.634016265483961</v>
      </c>
      <c r="M179" s="110">
        <f t="shared" si="36"/>
        <v>-11.760912373409578</v>
      </c>
      <c r="N179" s="110">
        <f t="shared" si="32"/>
        <v>1.4568056815748645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629.29224612755706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33.677047611756912</v>
      </c>
      <c r="K180" s="27">
        <f t="shared" si="35"/>
        <v>6.666666666666667</v>
      </c>
      <c r="L180" s="37">
        <f t="shared" si="31"/>
        <v>1.5620400148335101</v>
      </c>
      <c r="M180" s="110">
        <f t="shared" si="36"/>
        <v>-11.760912373409578</v>
      </c>
      <c r="N180" s="110">
        <f t="shared" si="32"/>
        <v>1.4328608000334417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634.53253243900917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33.749077864991172</v>
      </c>
      <c r="K181" s="27">
        <f t="shared" si="35"/>
        <v>6.666666666666667</v>
      </c>
      <c r="L181" s="37">
        <f t="shared" si="31"/>
        <v>1.49000976159925</v>
      </c>
      <c r="M181" s="110">
        <f t="shared" si="36"/>
        <v>-11.760912373409578</v>
      </c>
      <c r="N181" s="110">
        <f t="shared" si="32"/>
        <v>1.4092919660715943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639.8162093239755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33.821104769065713</v>
      </c>
      <c r="K182" s="27">
        <f t="shared" si="35"/>
        <v>6.666666666666667</v>
      </c>
      <c r="L182" s="37">
        <f t="shared" si="31"/>
        <v>1.4179828575247093</v>
      </c>
      <c r="M182" s="110">
        <f t="shared" si="36"/>
        <v>-11.760912373409578</v>
      </c>
      <c r="N182" s="110">
        <f t="shared" si="32"/>
        <v>1.3861118799655159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645.13987443389556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33.893077706937937</v>
      </c>
      <c r="K183" s="27">
        <f t="shared" si="35"/>
        <v>6.666666666666667</v>
      </c>
      <c r="L183" s="37">
        <f t="shared" si="31"/>
        <v>1.3460099196524844</v>
      </c>
      <c r="M183" s="110">
        <f t="shared" si="36"/>
        <v>-11.760912373409578</v>
      </c>
      <c r="N183" s="110">
        <f t="shared" si="32"/>
        <v>1.3633300016435703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650.50045008583834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33.964952027782338</v>
      </c>
      <c r="K184" s="27">
        <f t="shared" si="35"/>
        <v>6.666666666666667</v>
      </c>
      <c r="L184" s="37">
        <f t="shared" si="31"/>
        <v>1.2741355988080834</v>
      </c>
      <c r="M184" s="110">
        <f t="shared" si="36"/>
        <v>-11.760912373409578</v>
      </c>
      <c r="N184" s="110">
        <f t="shared" si="32"/>
        <v>1.3409530112811885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655.8951482527433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34.036688367549644</v>
      </c>
      <c r="K185" s="27">
        <f t="shared" si="35"/>
        <v>6.666666666666667</v>
      </c>
      <c r="L185" s="37">
        <f t="shared" si="31"/>
        <v>1.2023992590407779</v>
      </c>
      <c r="M185" s="110">
        <f t="shared" si="36"/>
        <v>-11.760912373409578</v>
      </c>
      <c r="N185" s="110">
        <f t="shared" si="32"/>
        <v>1.3189852104449058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661.32143955823699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34.108252048844669</v>
      </c>
      <c r="K186" s="27">
        <f t="shared" si="35"/>
        <v>6.666666666666667</v>
      </c>
      <c r="L186" s="37">
        <f t="shared" si="31"/>
        <v>1.1308355777457528</v>
      </c>
      <c r="M186" s="110">
        <f t="shared" si="36"/>
        <v>-11.760912373409578</v>
      </c>
      <c r="N186" s="110">
        <f t="shared" si="32"/>
        <v>1.2974288708414154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666.77702582919301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34.179612551148843</v>
      </c>
      <c r="K187" s="27">
        <f t="shared" si="35"/>
        <v>6.666666666666667</v>
      </c>
      <c r="L187" s="37">
        <f t="shared" si="31"/>
        <v>1.0594750754415792</v>
      </c>
      <c r="M187" s="110">
        <f t="shared" si="36"/>
        <v>-11.760912373409578</v>
      </c>
      <c r="N187" s="110">
        <f t="shared" si="32"/>
        <v>1.2762845370868203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672.25981579858956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34.25074304322596</v>
      </c>
      <c r="K188" s="27">
        <f t="shared" si="35"/>
        <v>6.666666666666667</v>
      </c>
      <c r="L188" s="37">
        <f t="shared" si="31"/>
        <v>0.98834458336446218</v>
      </c>
      <c r="M188" s="110">
        <f t="shared" si="36"/>
        <v>-11.760912373409578</v>
      </c>
      <c r="N188" s="110">
        <f t="shared" si="32"/>
        <v>1.2555512892573042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677.76790359127017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34.321619970368005</v>
      </c>
      <c r="K189" s="27">
        <f t="shared" si="35"/>
        <v>6.666666666666667</v>
      </c>
      <c r="L189" s="37">
        <f t="shared" si="31"/>
        <v>0.91746765622241711</v>
      </c>
      <c r="M189" s="110">
        <f t="shared" si="36"/>
        <v>-11.760912373409578</v>
      </c>
      <c r="N189" s="110">
        <f t="shared" si="32"/>
        <v>1.2352269703476695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683.29954966403977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34.392222689926101</v>
      </c>
      <c r="K190" s="27">
        <f t="shared" si="35"/>
        <v>6.666666666666667</v>
      </c>
      <c r="L190" s="37">
        <f t="shared" si="31"/>
        <v>0.84686493666432128</v>
      </c>
      <c r="M190" s="110">
        <f t="shared" si="36"/>
        <v>-11.760912373409578</v>
      </c>
      <c r="N190" s="110">
        <f t="shared" si="32"/>
        <v>1.2153083831678806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688.85316390807202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34.462533149310417</v>
      </c>
      <c r="K191" s="27">
        <f t="shared" si="35"/>
        <v>6.666666666666667</v>
      </c>
      <c r="L191" s="37">
        <f t="shared" ref="L191:L222" si="37">F191-J191+M191</f>
        <v>0.77655447728000482</v>
      </c>
      <c r="M191" s="110">
        <f t="shared" si="36"/>
        <v>-11.760912373409578</v>
      </c>
      <c r="N191" s="110">
        <f t="shared" ref="N191:N222" si="38">10^(L191/10)</f>
        <v>1.1957914606595894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694.42729065525748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34.532535601320625</v>
      </c>
      <c r="K192" s="27">
        <f t="shared" si="35"/>
        <v>6.666666666666667</v>
      </c>
      <c r="L192" s="37">
        <f t="shared" si="37"/>
        <v>0.70655202526979721</v>
      </c>
      <c r="M192" s="110">
        <f t="shared" si="36"/>
        <v>-11.760912373409578</v>
      </c>
      <c r="N192" s="110">
        <f t="shared" si="38"/>
        <v>1.17667141311895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700.02059536068055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34.602216352282781</v>
      </c>
      <c r="K193" s="27">
        <f t="shared" si="35"/>
        <v>6.666666666666667</v>
      </c>
      <c r="L193" s="37">
        <f t="shared" si="37"/>
        <v>0.63687127430764079</v>
      </c>
      <c r="M193" s="110">
        <f t="shared" si="36"/>
        <v>-11.760912373409578</v>
      </c>
      <c r="N193" s="110">
        <f t="shared" si="38"/>
        <v>1.1579428553686384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705.63185276084732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34.671563539018294</v>
      </c>
      <c r="K194" s="27">
        <f t="shared" si="35"/>
        <v>6.666666666666667</v>
      </c>
      <c r="L194" s="37">
        <f t="shared" si="37"/>
        <v>0.56752408757212791</v>
      </c>
      <c r="M194" s="110">
        <f t="shared" si="36"/>
        <v>-11.760912373409578</v>
      </c>
      <c r="N194" s="110">
        <f t="shared" si="38"/>
        <v>1.1395999165291426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711.25993633171856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34.740566931159726</v>
      </c>
      <c r="K195" s="27">
        <f t="shared" si="35"/>
        <v>6.666666666666667</v>
      </c>
      <c r="L195" s="37">
        <f t="shared" si="37"/>
        <v>0.49852069543069533</v>
      </c>
      <c r="M195" s="110">
        <f t="shared" si="36"/>
        <v>-11.760912373409578</v>
      </c>
      <c r="N195" s="110">
        <f t="shared" si="38"/>
        <v>1.1216363346933207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716.90380889223843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34.809217755760535</v>
      </c>
      <c r="K196" s="27">
        <f t="shared" si="35"/>
        <v>6.666666666666667</v>
      </c>
      <c r="L196" s="37">
        <f t="shared" si="37"/>
        <v>0.42986987082988648</v>
      </c>
      <c r="M196" s="110">
        <f t="shared" si="36"/>
        <v>-11.760912373409578</v>
      </c>
      <c r="N196" s="110">
        <f t="shared" si="38"/>
        <v>1.1040455385049806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722.56251421810794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34.877508541526055</v>
      </c>
      <c r="K197" s="27">
        <f t="shared" si="35"/>
        <v>6.666666666666667</v>
      </c>
      <c r="L197" s="37">
        <f t="shared" si="37"/>
        <v>0.36157908506436698</v>
      </c>
      <c r="M197" s="110">
        <f t="shared" si="36"/>
        <v>-11.760912373409578</v>
      </c>
      <c r="N197" s="110">
        <f t="shared" si="38"/>
        <v>1.0868207173775719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728.23516954730212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34.945432980326999</v>
      </c>
      <c r="K198" s="27">
        <f t="shared" si="35"/>
        <v>6.666666666666667</v>
      </c>
      <c r="L198" s="37">
        <f t="shared" si="37"/>
        <v>0.2936546462634233</v>
      </c>
      <c r="M198" s="110">
        <f t="shared" si="36"/>
        <v>-11.760912373409578</v>
      </c>
      <c r="N198" s="110">
        <f t="shared" si="38"/>
        <v>1.0699548818585636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733.92095887349399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35.01298580394856</v>
      </c>
      <c r="K199" s="27">
        <f t="shared" si="35"/>
        <v>6.666666666666667</v>
      </c>
      <c r="L199" s="37">
        <f t="shared" si="37"/>
        <v>0.22610182264186207</v>
      </c>
      <c r="M199" s="110">
        <f t="shared" si="36"/>
        <v>-11.760912373409578</v>
      </c>
      <c r="N199" s="110">
        <f t="shared" si="38"/>
        <v>1.0534409154449564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739.61912693638612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35.080162674283521</v>
      </c>
      <c r="K200" s="27">
        <f t="shared" si="35"/>
        <v>6.666666666666667</v>
      </c>
      <c r="L200" s="37">
        <f t="shared" si="37"/>
        <v>0.15892495230690074</v>
      </c>
      <c r="M200" s="110">
        <f t="shared" si="36"/>
        <v>-11.760912373409578</v>
      </c>
      <c r="N200" s="110">
        <f t="shared" si="38"/>
        <v>1.0372716189816944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745.3289738291536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35.146960085400387</v>
      </c>
      <c r="K201" s="27">
        <f t="shared" si="35"/>
        <v>6.666666666666667</v>
      </c>
      <c r="L201" s="37">
        <f t="shared" si="37"/>
        <v>9.2127541190034634E-2</v>
      </c>
      <c r="M201" s="110">
        <f t="shared" si="36"/>
        <v>-11.760912373409578</v>
      </c>
      <c r="N201" s="110">
        <f t="shared" si="38"/>
        <v>1.0214397486243001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751.0498501529903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35.213375276111691</v>
      </c>
      <c r="K202" s="27">
        <f t="shared" si="35"/>
        <v>6.666666666666667</v>
      </c>
      <c r="L202" s="37">
        <f t="shared" si="37"/>
        <v>2.5712350478730883E-2</v>
      </c>
      <c r="M202" s="110">
        <f t="shared" si="36"/>
        <v>-11.760912373409578</v>
      </c>
      <c r="N202" s="110">
        <f t="shared" si="38"/>
        <v>1.0059380482167992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756.78115265728616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35.279406151837094</v>
      </c>
      <c r="K203" s="27">
        <f t="shared" si="35"/>
        <v>6.666666666666667</v>
      </c>
      <c r="L203" s="37">
        <f t="shared" si="37"/>
        <v>-4.031852524667201E-2</v>
      </c>
      <c r="M203" s="110">
        <f t="shared" si="36"/>
        <v>-11.760912373409578</v>
      </c>
      <c r="N203" s="110">
        <f t="shared" si="38"/>
        <v>0.99075927682320653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762.52232031141227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35.345051214703176</v>
      </c>
      <c r="K204" s="27">
        <f t="shared" si="35"/>
        <v>6.666666666666667</v>
      </c>
      <c r="L204" s="37">
        <f t="shared" si="37"/>
        <v>-0.10596358811275408</v>
      </c>
      <c r="M204" s="110">
        <f t="shared" si="36"/>
        <v>-11.760912373409578</v>
      </c>
      <c r="N204" s="110">
        <f t="shared" si="38"/>
        <v>0.97589623205333653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768.27283076059462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35.410309500950781</v>
      </c>
      <c r="K205" s="27">
        <f t="shared" si="35"/>
        <v>6.666666666666667</v>
      </c>
      <c r="L205" s="37">
        <f t="shared" si="37"/>
        <v>-0.17122187436035929</v>
      </c>
      <c r="M205" s="110">
        <f t="shared" si="36"/>
        <v>-11.760912373409578</v>
      </c>
      <c r="N205" s="110">
        <f t="shared" si="38"/>
        <v>0.96134176973918972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774.03219712402733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35.475180524832808</v>
      </c>
      <c r="K206" s="27">
        <f t="shared" si="35"/>
        <v>6.666666666666667</v>
      </c>
      <c r="L206" s="37">
        <f t="shared" si="37"/>
        <v>-0.23609289824238644</v>
      </c>
      <c r="M206" s="110">
        <f t="shared" si="36"/>
        <v>-11.760912373409578</v>
      </c>
      <c r="N206" s="110">
        <f t="shared" si="38"/>
        <v>0.94708882044512555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779.79996509833722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35.539664228283257</v>
      </c>
      <c r="K207" s="27">
        <f t="shared" si="35"/>
        <v>6.666666666666667</v>
      </c>
      <c r="L207" s="37">
        <f t="shared" si="37"/>
        <v>-0.30057660169283551</v>
      </c>
      <c r="M207" s="110">
        <f t="shared" si="36"/>
        <v>-11.760912373409578</v>
      </c>
      <c r="N207" s="110">
        <f t="shared" si="38"/>
        <v>0.93313040323173424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785.57571033384454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35.60376093572399</v>
      </c>
      <c r="K208" s="27">
        <f t="shared" si="35"/>
        <v>6.666666666666667</v>
      </c>
      <c r="L208" s="37">
        <f t="shared" si="37"/>
        <v>-0.36467330913356832</v>
      </c>
      <c r="M208" s="110">
        <f t="shared" si="36"/>
        <v>-11.760912373409578</v>
      </c>
      <c r="N208" s="110">
        <f t="shared" si="38"/>
        <v>0.91945963703848155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791.35903605485123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35.667471313450349</v>
      </c>
      <c r="K209" s="27">
        <f t="shared" si="35"/>
        <v>6.666666666666667</v>
      </c>
      <c r="L209" s="37">
        <f t="shared" si="37"/>
        <v>-0.42838368685992734</v>
      </c>
      <c r="M209" s="110">
        <f t="shared" si="36"/>
        <v>-11.760912373409578</v>
      </c>
      <c r="N209" s="110">
        <f t="shared" si="38"/>
        <v>0.9060697500026903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797.14957089851032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35.730796333101857</v>
      </c>
      <c r="K210" s="27">
        <f t="shared" si="35"/>
        <v>6.666666666666667</v>
      </c>
      <c r="L210" s="37">
        <f t="shared" si="37"/>
        <v>-0.49170870651143517</v>
      </c>
      <c r="M210" s="110">
        <f t="shared" si="36"/>
        <v>-11.760912373409578</v>
      </c>
      <c r="N210" s="110">
        <f t="shared" si="38"/>
        <v>0.89295408699128953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626.99141413800317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33.645231875050762</v>
      </c>
      <c r="K211" s="27">
        <f t="shared" si="35"/>
        <v>6.666666666666667</v>
      </c>
      <c r="L211" s="37">
        <f t="shared" si="37"/>
        <v>1.5938557515396603</v>
      </c>
      <c r="M211" s="110">
        <f t="shared" si="36"/>
        <v>-11.760912373409578</v>
      </c>
      <c r="N211" s="110">
        <f t="shared" si="38"/>
        <v>1.4433962583248845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627.0892142334958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33.646586621816709</v>
      </c>
      <c r="K212" s="27">
        <f t="shared" si="35"/>
        <v>6.666666666666667</v>
      </c>
      <c r="L212" s="37">
        <f t="shared" si="37"/>
        <v>1.5925010047737125</v>
      </c>
      <c r="M212" s="110">
        <f t="shared" si="36"/>
        <v>-11.760912373409578</v>
      </c>
      <c r="N212" s="110">
        <f t="shared" si="38"/>
        <v>1.4429460726709602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627.38230328386089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33.650645285814043</v>
      </c>
      <c r="K213" s="27">
        <f t="shared" si="35"/>
        <v>6.666666666666667</v>
      </c>
      <c r="L213" s="37">
        <f t="shared" si="37"/>
        <v>1.5884423407763784</v>
      </c>
      <c r="M213" s="110">
        <f t="shared" si="36"/>
        <v>-11.760912373409578</v>
      </c>
      <c r="N213" s="110">
        <f t="shared" si="38"/>
        <v>1.4415982089908463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627.86975251218905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33.657391230414881</v>
      </c>
      <c r="K214" s="27">
        <f t="shared" si="35"/>
        <v>6.666666666666667</v>
      </c>
      <c r="L214" s="37">
        <f t="shared" si="37"/>
        <v>1.5816963961755413</v>
      </c>
      <c r="M214" s="110">
        <f t="shared" si="36"/>
        <v>-11.760912373409578</v>
      </c>
      <c r="N214" s="110">
        <f t="shared" si="38"/>
        <v>1.4393606966487698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628.55003021389439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33.666797032040883</v>
      </c>
      <c r="K215" s="27">
        <f t="shared" si="35"/>
        <v>6.666666666666667</v>
      </c>
      <c r="L215" s="37">
        <f t="shared" si="37"/>
        <v>1.5722905945495391</v>
      </c>
      <c r="M215" s="110">
        <f t="shared" si="36"/>
        <v>-11.760912373409578</v>
      </c>
      <c r="N215" s="110">
        <f t="shared" si="38"/>
        <v>1.4362467516451245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629.42102551988637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33.678824924538986</v>
      </c>
      <c r="K216" s="27">
        <f t="shared" si="35"/>
        <v>6.666666666666667</v>
      </c>
      <c r="L216" s="37">
        <f t="shared" si="37"/>
        <v>1.5602627020514355</v>
      </c>
      <c r="M216" s="110">
        <f t="shared" si="36"/>
        <v>-11.760912373409578</v>
      </c>
      <c r="N216" s="110">
        <f t="shared" si="38"/>
        <v>1.4322745340557732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630.48008046213056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33.693427398450453</v>
      </c>
      <c r="K217" s="27">
        <f t="shared" si="35"/>
        <v>6.666666666666667</v>
      </c>
      <c r="L217" s="37">
        <f t="shared" si="37"/>
        <v>1.545660228139969</v>
      </c>
      <c r="M217" s="110">
        <f t="shared" si="36"/>
        <v>-11.760912373409578</v>
      </c>
      <c r="N217" s="110">
        <f t="shared" si="38"/>
        <v>1.4274668216695163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631.72402923142045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33.710547934092276</v>
      </c>
      <c r="K218" s="27">
        <f t="shared" si="35"/>
        <v>6.666666666666667</v>
      </c>
      <c r="L218" s="37">
        <f t="shared" si="37"/>
        <v>1.5285396924981463</v>
      </c>
      <c r="M218" s="110">
        <f t="shared" si="36"/>
        <v>-11.760912373409578</v>
      </c>
      <c r="N218" s="110">
        <f t="shared" si="38"/>
        <v>1.4218506119850884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633.14924332207852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33.730121843683989</v>
      </c>
      <c r="K219" s="27">
        <f t="shared" si="35"/>
        <v>6.666666666666667</v>
      </c>
      <c r="L219" s="37">
        <f t="shared" si="37"/>
        <v>1.5089657829064329</v>
      </c>
      <c r="M219" s="110">
        <f t="shared" si="36"/>
        <v>-11.760912373409578</v>
      </c>
      <c r="N219" s="110">
        <f t="shared" si="38"/>
        <v>1.4154566668096218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634.7516811382344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33.752077195502572</v>
      </c>
      <c r="K220" s="27">
        <f t="shared" si="35"/>
        <v>6.666666666666667</v>
      </c>
      <c r="L220" s="37">
        <f t="shared" si="37"/>
        <v>1.4870104310878496</v>
      </c>
      <c r="M220" s="110">
        <f t="shared" si="36"/>
        <v>-11.760912373409578</v>
      </c>
      <c r="N220" s="110">
        <f t="shared" si="38"/>
        <v>1.4083190149288995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636.52694059245027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33.776335792253384</v>
      </c>
      <c r="K221" s="27">
        <f t="shared" si="35"/>
        <v>6.666666666666667</v>
      </c>
      <c r="L221" s="37">
        <f t="shared" si="37"/>
        <v>1.4627518343370376</v>
      </c>
      <c r="M221" s="110">
        <f t="shared" si="36"/>
        <v>-11.760912373409578</v>
      </c>
      <c r="N221" s="110">
        <f t="shared" si="38"/>
        <v>1.4004744286879638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638.4703132550178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33.802814176412724</v>
      </c>
      <c r="K222" s="27">
        <f t="shared" si="35"/>
        <v>6.666666666666667</v>
      </c>
      <c r="L222" s="37">
        <f t="shared" si="37"/>
        <v>1.4362734501776977</v>
      </c>
      <c r="M222" s="110">
        <f t="shared" si="36"/>
        <v>-11.760912373409578</v>
      </c>
      <c r="N222" s="110">
        <f t="shared" si="38"/>
        <v>1.3919618898891239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640.57683870165863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33.831424637042815</v>
      </c>
      <c r="K223" s="27">
        <f t="shared" si="35"/>
        <v>6.666666666666667</v>
      </c>
      <c r="L223" s="37">
        <f t="shared" ref="L223:L254" si="40">F223-J223+M223</f>
        <v>1.4076629895476067</v>
      </c>
      <c r="M223" s="110">
        <f t="shared" si="36"/>
        <v>-11.760912373409578</v>
      </c>
      <c r="N223" s="110">
        <f t="shared" ref="N223:N254" si="41">10^(L223/10)</f>
        <v>1.3828220592982641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642.84135784577597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33.862076195255092</v>
      </c>
      <c r="K224" s="27">
        <f t="shared" ref="K224:K268" si="44">4/60*100</f>
        <v>6.666666666666667</v>
      </c>
      <c r="L224" s="37">
        <f t="shared" si="40"/>
        <v>1.3770114313353297</v>
      </c>
      <c r="M224" s="110">
        <f t="shared" ref="M224:M268" si="45">10*LOG(6.666667/100)</f>
        <v>-11.760912373409578</v>
      </c>
      <c r="N224" s="110">
        <f t="shared" si="41"/>
        <v>1.3730967624014574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645.25856421433161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33.894675548823145</v>
      </c>
      <c r="K225" s="27">
        <f t="shared" si="44"/>
        <v>6.666666666666667</v>
      </c>
      <c r="L225" s="37">
        <f t="shared" si="40"/>
        <v>1.3444120777672772</v>
      </c>
      <c r="M225" s="110">
        <f t="shared" si="45"/>
        <v>-11.760912373409578</v>
      </c>
      <c r="N225" s="110">
        <f t="shared" si="41"/>
        <v>1.3628285020418858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647.82305231921771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33.929127960142729</v>
      </c>
      <c r="K226" s="27">
        <f t="shared" si="44"/>
        <v>6.666666666666667</v>
      </c>
      <c r="L226" s="37">
        <f t="shared" si="40"/>
        <v>1.3099596664476927</v>
      </c>
      <c r="M226" s="110">
        <f t="shared" si="45"/>
        <v>-11.760912373409578</v>
      </c>
      <c r="N226" s="110">
        <f t="shared" si="41"/>
        <v>1.3520600063604946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650.52936247516868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33.965338075543137</v>
      </c>
      <c r="K227" s="27">
        <f t="shared" si="44"/>
        <v>6.666666666666667</v>
      </c>
      <c r="L227" s="37">
        <f t="shared" si="40"/>
        <v>1.2737495510472847</v>
      </c>
      <c r="M227" s="110">
        <f t="shared" si="45"/>
        <v>-11.760912373409578</v>
      </c>
      <c r="N227" s="110">
        <f t="shared" si="41"/>
        <v>1.3408338182171586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653.37202160931929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34.003210667653981</v>
      </c>
      <c r="K228" s="27">
        <f t="shared" si="44"/>
        <v>6.666666666666667</v>
      </c>
      <c r="L228" s="37">
        <f t="shared" si="40"/>
        <v>1.2358769589364407</v>
      </c>
      <c r="M228" s="110">
        <f t="shared" si="45"/>
        <v>-11.760912373409578</v>
      </c>
      <c r="N228" s="110">
        <f t="shared" si="41"/>
        <v>1.3291919301108681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656.3455797875165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34.042651295952339</v>
      </c>
      <c r="K229" s="27">
        <f t="shared" si="44"/>
        <v>6.666666666666667</v>
      </c>
      <c r="L229" s="37">
        <f t="shared" si="40"/>
        <v>1.1964363306380825</v>
      </c>
      <c r="M229" s="110">
        <f t="shared" si="45"/>
        <v>-11.760912373409578</v>
      </c>
      <c r="N229" s="110">
        <f t="shared" si="41"/>
        <v>1.3171754666465094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659.44464234215809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34.083566883640195</v>
      </c>
      <c r="K230" s="27">
        <f t="shared" si="44"/>
        <v>6.666666666666667</v>
      </c>
      <c r="L230" s="37">
        <f t="shared" si="40"/>
        <v>1.1555207429502268</v>
      </c>
      <c r="M230" s="110">
        <f t="shared" si="45"/>
        <v>-11.760912373409578</v>
      </c>
      <c r="N230" s="110">
        <f t="shared" si="41"/>
        <v>1.3048244148782637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662.66389762193876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34.125866211560272</v>
      </c>
      <c r="K231" s="27">
        <f t="shared" si="44"/>
        <v>6.666666666666667</v>
      </c>
      <c r="L231" s="37">
        <f t="shared" si="40"/>
        <v>1.11322141503015</v>
      </c>
      <c r="M231" s="110">
        <f t="shared" si="45"/>
        <v>-11.760912373409578</v>
      </c>
      <c r="N231" s="110">
        <f t="shared" si="41"/>
        <v>1.2921774014326797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665.99814049395854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34.169460331924334</v>
      </c>
      <c r="K232" s="27">
        <f t="shared" si="44"/>
        <v>6.666666666666667</v>
      </c>
      <c r="L232" s="37">
        <f t="shared" si="40"/>
        <v>1.0696272946660876</v>
      </c>
      <c r="M232" s="110">
        <f t="shared" si="45"/>
        <v>-11.760912373409578</v>
      </c>
      <c r="N232" s="110">
        <f t="shared" si="41"/>
        <v>1.2792715141887157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669.44229181349374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34.214262906208987</v>
      </c>
      <c r="K233" s="27">
        <f t="shared" si="44"/>
        <v>6.666666666666667</v>
      </c>
      <c r="L233" s="37">
        <f t="shared" si="40"/>
        <v>1.0248247203814351</v>
      </c>
      <c r="M233" s="110">
        <f t="shared" si="45"/>
        <v>-11.760912373409578</v>
      </c>
      <c r="N233" s="110">
        <f t="shared" si="41"/>
        <v>1.2661421654583964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672.99141413800317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34.260190472703222</v>
      </c>
      <c r="K234" s="27">
        <f t="shared" si="44"/>
        <v>6.666666666666667</v>
      </c>
      <c r="L234" s="37">
        <f t="shared" si="40"/>
        <v>0.97889715388719978</v>
      </c>
      <c r="M234" s="110">
        <f t="shared" si="45"/>
        <v>-11.760912373409578</v>
      </c>
      <c r="N234" s="110">
        <f t="shared" si="41"/>
        <v>1.2528229930462054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676.64072400216685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34.307162649919647</v>
      </c>
      <c r="K235" s="27">
        <f t="shared" si="44"/>
        <v>6.666666666666667</v>
      </c>
      <c r="L235" s="37">
        <f t="shared" si="40"/>
        <v>0.9319249766707749</v>
      </c>
      <c r="M235" s="110">
        <f t="shared" si="45"/>
        <v>-11.760912373409578</v>
      </c>
      <c r="N235" s="110">
        <f t="shared" si="41"/>
        <v>1.2393457952346509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680.3856010929494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34.355102282465936</v>
      </c>
      <c r="K236" s="27">
        <f t="shared" si="44"/>
        <v>6.666666666666667</v>
      </c>
      <c r="L236" s="37">
        <f t="shared" si="40"/>
        <v>0.88398534412448626</v>
      </c>
      <c r="M236" s="110">
        <f t="shared" si="45"/>
        <v>-11.760912373409578</v>
      </c>
      <c r="N236" s="110">
        <f t="shared" si="41"/>
        <v>1.2257404956098612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684.22159467103677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34.403935536076816</v>
      </c>
      <c r="K237" s="27">
        <f t="shared" si="44"/>
        <v>6.666666666666667</v>
      </c>
      <c r="L237" s="37">
        <f t="shared" si="40"/>
        <v>0.83515209051360628</v>
      </c>
      <c r="M237" s="110">
        <f t="shared" si="45"/>
        <v>-11.760912373409578</v>
      </c>
      <c r="N237" s="110">
        <f t="shared" si="41"/>
        <v>1.2120351336656405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688.14442758062842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34.453591948389928</v>
      </c>
      <c r="K238" s="27">
        <f t="shared" si="44"/>
        <v>6.666666666666667</v>
      </c>
      <c r="L238" s="37">
        <f t="shared" si="40"/>
        <v>0.78549567820049404</v>
      </c>
      <c r="M238" s="110">
        <f t="shared" si="45"/>
        <v>-11.760912373409578</v>
      </c>
      <c r="N238" s="110">
        <f t="shared" si="41"/>
        <v>1.1982558772700584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692.14999817636203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34.504004441766895</v>
      </c>
      <c r="K239" s="27">
        <f t="shared" si="44"/>
        <v>6.666666666666667</v>
      </c>
      <c r="L239" s="37">
        <f t="shared" si="40"/>
        <v>0.73508318482352664</v>
      </c>
      <c r="M239" s="110">
        <f t="shared" si="45"/>
        <v>-11.760912373409578</v>
      </c>
      <c r="N239" s="110">
        <f t="shared" si="41"/>
        <v>1.1844270533116219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696.23438047665582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34.555109304062597</v>
      </c>
      <c r="K240" s="27">
        <f t="shared" si="44"/>
        <v>6.666666666666667</v>
      </c>
      <c r="L240" s="37">
        <f t="shared" si="40"/>
        <v>0.68397832252782464</v>
      </c>
      <c r="M240" s="110">
        <f t="shared" si="45"/>
        <v>-11.760912373409578</v>
      </c>
      <c r="N240" s="110">
        <f t="shared" si="41"/>
        <v>1.1705711931332481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700.39382282914175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34.606846142772788</v>
      </c>
      <c r="K241" s="27">
        <f t="shared" si="44"/>
        <v>6.666666666666667</v>
      </c>
      <c r="L241" s="37">
        <f t="shared" si="40"/>
        <v>0.63224148381763356</v>
      </c>
      <c r="M241" s="110">
        <f t="shared" si="45"/>
        <v>-11.760912373409578</v>
      </c>
      <c r="N241" s="110">
        <f t="shared" si="41"/>
        <v>1.1567090896872232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704.62474534792364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34.659157817476398</v>
      </c>
      <c r="K242" s="27">
        <f t="shared" si="44"/>
        <v>6.666666666666667</v>
      </c>
      <c r="L242" s="37">
        <f t="shared" si="40"/>
        <v>0.5799298091140237</v>
      </c>
      <c r="M242" s="110">
        <f t="shared" si="45"/>
        <v>-11.760912373409578</v>
      </c>
      <c r="N242" s="110">
        <f t="shared" si="41"/>
        <v>1.1428598636836511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708.92373635551769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34.711990354961152</v>
      </c>
      <c r="K243" s="27">
        <f t="shared" si="44"/>
        <v>6.666666666666667</v>
      </c>
      <c r="L243" s="37">
        <f t="shared" si="40"/>
        <v>0.52709727162926967</v>
      </c>
      <c r="M243" s="110">
        <f t="shared" si="45"/>
        <v>-11.760912373409578</v>
      </c>
      <c r="N243" s="110">
        <f t="shared" si="41"/>
        <v>1.1290410363434966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713.28754803562288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34.765292850899577</v>
      </c>
      <c r="K244" s="27">
        <f t="shared" si="44"/>
        <v>6.666666666666667</v>
      </c>
      <c r="L244" s="37">
        <f t="shared" si="40"/>
        <v>0.47379477569084472</v>
      </c>
      <c r="M244" s="110">
        <f t="shared" si="45"/>
        <v>-11.760912373409578</v>
      </c>
      <c r="N244" s="110">
        <f t="shared" si="41"/>
        <v>1.1152686066942223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717.71309147708757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34.81901736144178</v>
      </c>
      <c r="K245" s="27">
        <f t="shared" si="44"/>
        <v>6.666666666666667</v>
      </c>
      <c r="L245" s="37">
        <f t="shared" si="40"/>
        <v>0.42007026514864165</v>
      </c>
      <c r="M245" s="110">
        <f t="shared" si="45"/>
        <v>-11.760912373409578</v>
      </c>
      <c r="N245" s="110">
        <f t="shared" si="41"/>
        <v>1.1015571316535255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722.19743126514163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34.873118787621799</v>
      </c>
      <c r="K246" s="27">
        <f t="shared" si="44"/>
        <v>6.666666666666667</v>
      </c>
      <c r="L246" s="37">
        <f t="shared" si="40"/>
        <v>0.36596883896862309</v>
      </c>
      <c r="M246" s="110">
        <f t="shared" si="45"/>
        <v>-11.760912373409578</v>
      </c>
      <c r="N246" s="110">
        <f t="shared" si="41"/>
        <v>1.0879198074298899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726.73777975349435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34.927554755041385</v>
      </c>
      <c r="K247" s="27">
        <f t="shared" si="44"/>
        <v>6.666666666666667</v>
      </c>
      <c r="L247" s="37">
        <f t="shared" si="40"/>
        <v>0.31153287154903708</v>
      </c>
      <c r="M247" s="110">
        <f t="shared" si="45"/>
        <v>-11.760912373409578</v>
      </c>
      <c r="N247" s="110">
        <f t="shared" si="41"/>
        <v>1.0743685510250442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731.33149113043237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34.98228549090306</v>
      </c>
      <c r="K248" s="27">
        <f t="shared" si="44"/>
        <v>6.666666666666667</v>
      </c>
      <c r="L248" s="37">
        <f t="shared" si="40"/>
        <v>0.25680213568736221</v>
      </c>
      <c r="M248" s="110">
        <f t="shared" si="45"/>
        <v>-11.760912373409578</v>
      </c>
      <c r="N248" s="110">
        <f t="shared" si="41"/>
        <v>1.0609140808517601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735.97605537368293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35.037273700112955</v>
      </c>
      <c r="K249" s="27">
        <f t="shared" si="44"/>
        <v>6.666666666666667</v>
      </c>
      <c r="L249" s="37">
        <f t="shared" si="40"/>
        <v>0.20181392647746677</v>
      </c>
      <c r="M249" s="110">
        <f t="shared" si="45"/>
        <v>-11.760912373409578</v>
      </c>
      <c r="N249" s="110">
        <f t="shared" si="41"/>
        <v>1.0475659956812715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740.66909217248394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35.092484441863967</v>
      </c>
      <c r="K250" s="27">
        <f t="shared" si="44"/>
        <v>6.666666666666667</v>
      </c>
      <c r="L250" s="37">
        <f t="shared" si="40"/>
        <v>0.14660318472645528</v>
      </c>
      <c r="M250" s="110">
        <f t="shared" si="45"/>
        <v>-11.760912373409578</v>
      </c>
      <c r="N250" s="110">
        <f t="shared" si="41"/>
        <v>1.0343328513087975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745.40834488097585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35.147885007837871</v>
      </c>
      <c r="K251" s="27">
        <f t="shared" si="44"/>
        <v>6.666666666666667</v>
      </c>
      <c r="L251" s="37">
        <f t="shared" si="40"/>
        <v>9.1202618752550535E-2</v>
      </c>
      <c r="M251" s="110">
        <f t="shared" si="45"/>
        <v>-11.760912373409578</v>
      </c>
      <c r="N251" s="110">
        <f t="shared" si="41"/>
        <v>1.0212222344752664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750.19167455455931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35.20344480293025</v>
      </c>
      <c r="K252" s="27">
        <f t="shared" si="44"/>
        <v>6.666666666666667</v>
      </c>
      <c r="L252" s="37">
        <f t="shared" si="40"/>
        <v>3.564282366017224E-2</v>
      </c>
      <c r="M252" s="110">
        <f t="shared" si="45"/>
        <v>-11.760912373409578</v>
      </c>
      <c r="N252" s="110">
        <f t="shared" si="41"/>
        <v>1.0082408337100821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755.01705411010539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35.259135229200027</v>
      </c>
      <c r="K253" s="27">
        <f t="shared" si="44"/>
        <v>6.666666666666667</v>
      </c>
      <c r="L253" s="37">
        <f t="shared" si="40"/>
        <v>-2.0047602609604809E-2</v>
      </c>
      <c r="M253" s="110">
        <f t="shared" si="45"/>
        <v>-11.760912373409578</v>
      </c>
      <c r="N253" s="110">
        <f t="shared" si="41"/>
        <v>0.99539450686618325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759.88256264171252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35.314929573573799</v>
      </c>
      <c r="K254" s="27">
        <f t="shared" si="44"/>
        <v>6.666666666666667</v>
      </c>
      <c r="L254" s="37">
        <f t="shared" si="40"/>
        <v>-7.5841946983377539E-2</v>
      </c>
      <c r="M254" s="110">
        <f t="shared" si="45"/>
        <v>-11.760912373409578</v>
      </c>
      <c r="N254" s="110">
        <f t="shared" si="41"/>
        <v>0.98268834520682147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764.78637991590335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35.370802899690446</v>
      </c>
      <c r="K255" s="27">
        <f t="shared" si="44"/>
        <v>6.666666666666667</v>
      </c>
      <c r="L255" s="37">
        <f t="shared" ref="L255:L268" si="46">F255-J255+M255</f>
        <v>-0.13171527310002418</v>
      </c>
      <c r="M255" s="110">
        <f t="shared" si="45"/>
        <v>-11.760912373409578</v>
      </c>
      <c r="N255" s="110">
        <f t="shared" ref="N255:N268" si="47">10^(L255/10)</f>
        <v>0.97012673397567406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769.72678106359319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35.426731944150482</v>
      </c>
      <c r="K256" s="27">
        <f t="shared" si="44"/>
        <v>6.666666666666667</v>
      </c>
      <c r="L256" s="37">
        <f t="shared" si="46"/>
        <v>-0.18764431756006061</v>
      </c>
      <c r="M256" s="110">
        <f t="shared" si="45"/>
        <v>-11.760912373409578</v>
      </c>
      <c r="N256" s="110">
        <f t="shared" si="47"/>
        <v>0.95771340944025551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774.70213148069013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35.482695017334443</v>
      </c>
      <c r="K257" s="27">
        <f t="shared" si="44"/>
        <v>6.666666666666667</v>
      </c>
      <c r="L257" s="37">
        <f t="shared" si="46"/>
        <v>-0.24360739074402105</v>
      </c>
      <c r="M257" s="110">
        <f t="shared" si="45"/>
        <v>-11.760912373409578</v>
      </c>
      <c r="N257" s="110">
        <f t="shared" si="47"/>
        <v>0.94545151244501768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779.71088194466256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35.538671908872665</v>
      </c>
      <c r="K258" s="27">
        <f t="shared" si="44"/>
        <v>6.666666666666667</v>
      </c>
      <c r="L258" s="37">
        <f t="shared" si="46"/>
        <v>-0.29958428228224321</v>
      </c>
      <c r="M258" s="110">
        <f t="shared" si="45"/>
        <v>-11.760912373409578</v>
      </c>
      <c r="N258" s="110">
        <f t="shared" si="47"/>
        <v>0.93334363854672719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784.75156395070439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35.594643797782069</v>
      </c>
      <c r="K259" s="27">
        <f t="shared" si="44"/>
        <v>6.666666666666667</v>
      </c>
      <c r="L259" s="37">
        <f t="shared" si="46"/>
        <v>-0.35555617119164751</v>
      </c>
      <c r="M259" s="110">
        <f t="shared" si="45"/>
        <v>-11.760912373409578</v>
      </c>
      <c r="N259" s="110">
        <f t="shared" si="47"/>
        <v>0.92139188483244405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789.82278526812456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35.650593167232536</v>
      </c>
      <c r="K260" s="27">
        <f t="shared" si="44"/>
        <v>6.666666666666667</v>
      </c>
      <c r="L260" s="37">
        <f t="shared" si="46"/>
        <v>-0.4115055406421142</v>
      </c>
      <c r="M260" s="110">
        <f t="shared" si="45"/>
        <v>-11.760912373409578</v>
      </c>
      <c r="N260" s="110">
        <f t="shared" si="47"/>
        <v>0.90959789354085541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794.92322571518912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35.706503723863428</v>
      </c>
      <c r="K261" s="27">
        <f t="shared" si="44"/>
        <v>6.666666666666667</v>
      </c>
      <c r="L261" s="37">
        <f t="shared" si="46"/>
        <v>-0.4674160972730057</v>
      </c>
      <c r="M261" s="110">
        <f t="shared" si="45"/>
        <v>-11.760912373409578</v>
      </c>
      <c r="N261" s="110">
        <f t="shared" si="47"/>
        <v>0.89796289262228124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800.05163314874653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35.762360321538296</v>
      </c>
      <c r="K262" s="27">
        <f t="shared" si="44"/>
        <v>6.666666666666667</v>
      </c>
      <c r="L262" s="37">
        <f t="shared" si="46"/>
        <v>-0.52327269494787387</v>
      </c>
      <c r="M262" s="110">
        <f t="shared" si="45"/>
        <v>-11.760912373409578</v>
      </c>
      <c r="N262" s="110">
        <f t="shared" si="47"/>
        <v>0.88648773338233033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805.2068196634998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35.818148889401499</v>
      </c>
      <c r="K263" s="27">
        <f t="shared" si="44"/>
        <v>6.666666666666667</v>
      </c>
      <c r="L263" s="37">
        <f t="shared" si="46"/>
        <v>-0.57906126281107717</v>
      </c>
      <c r="M263" s="110">
        <f t="shared" si="45"/>
        <v>-11.760912373409578</v>
      </c>
      <c r="N263" s="110">
        <f t="shared" si="47"/>
        <v>0.87517292535981706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810.38765799468706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35.873856364082513</v>
      </c>
      <c r="K264" s="27">
        <f t="shared" si="44"/>
        <v>6.666666666666667</v>
      </c>
      <c r="L264" s="37">
        <f t="shared" si="46"/>
        <v>-0.63476873749209162</v>
      </c>
      <c r="M264" s="110">
        <f t="shared" si="45"/>
        <v>-11.760912373409578</v>
      </c>
      <c r="N264" s="110">
        <f t="shared" si="47"/>
        <v>0.86401866859204512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815.59307811711096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35.929470625881258</v>
      </c>
      <c r="K265" s="27">
        <f t="shared" si="44"/>
        <v>6.666666666666667</v>
      </c>
      <c r="L265" s="37">
        <f t="shared" si="46"/>
        <v>-0.69038299929083635</v>
      </c>
      <c r="M265" s="110">
        <f t="shared" si="45"/>
        <v>-11.760912373409578</v>
      </c>
      <c r="N265" s="110">
        <f t="shared" si="47"/>
        <v>0.85302488342050586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820.82206403289979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35.984980438759983</v>
      </c>
      <c r="K266" s="27">
        <f t="shared" si="44"/>
        <v>6.666666666666667</v>
      </c>
      <c r="L266" s="37">
        <f t="shared" si="46"/>
        <v>-0.74589281216956138</v>
      </c>
      <c r="M266" s="110">
        <f t="shared" si="45"/>
        <v>-11.760912373409578</v>
      </c>
      <c r="N266" s="110">
        <f t="shared" si="47"/>
        <v>0.84219123798796325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826.07365074001518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36.040375393962904</v>
      </c>
      <c r="K267" s="27">
        <f t="shared" si="44"/>
        <v>6.666666666666667</v>
      </c>
      <c r="L267" s="37">
        <f t="shared" si="46"/>
        <v>-0.80128776737248231</v>
      </c>
      <c r="M267" s="110">
        <f t="shared" si="45"/>
        <v>-11.760912373409578</v>
      </c>
      <c r="N267" s="110">
        <f t="shared" si="47"/>
        <v>0.83151717357433652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831.34692137331967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36.095645857083355</v>
      </c>
      <c r="K268" s="40">
        <f t="shared" si="44"/>
        <v>6.666666666666667</v>
      </c>
      <c r="L268" s="41">
        <f t="shared" si="46"/>
        <v>-0.85655823049293289</v>
      </c>
      <c r="M268" s="110">
        <f t="shared" si="45"/>
        <v>-11.760912373409578</v>
      </c>
      <c r="N268" s="110">
        <f t="shared" si="47"/>
        <v>0.82100192791409354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23.966512956612593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40782-8768-4901-855B-D59A2AEC7D75}">
  <sheetPr codeName="Sheet30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172</v>
      </c>
      <c r="B2" s="29" t="s">
        <v>119</v>
      </c>
      <c r="C2" s="29">
        <f>NSAs!B30</f>
        <v>253741.91</v>
      </c>
      <c r="D2" s="30">
        <f>NSAs!C30</f>
        <v>4257347.55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28 (dBA)</v>
      </c>
      <c r="V5" s="143" t="str">
        <f>INDEX(A7:A45,MATCH(W5,H7:H45,0))</f>
        <v>A-7</v>
      </c>
      <c r="W5" s="144">
        <f>MAX(H7:H45)</f>
        <v>34.894645168330435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A-16</v>
      </c>
      <c r="W6" s="146">
        <f>LARGE(H7:H45,2)</f>
        <v>33.84909136266954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2091.8018350214502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44.11041079288119</v>
      </c>
      <c r="H7" s="36">
        <f>C7-G7</f>
        <v>24.899889163758623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309.02165661281975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1670.969925672094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42.159372669535173</v>
      </c>
      <c r="H8" s="37">
        <f t="shared" ref="H8:H44" si="2">C8-G8</f>
        <v>26.850927287104639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484.27575704580039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1289.671186620968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39.909579941816688</v>
      </c>
      <c r="H9" s="37">
        <f t="shared" si="2"/>
        <v>29.100720014823125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812.96528613276416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1934.1548006559933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43.42982460052675</v>
      </c>
      <c r="H10" s="37">
        <f t="shared" si="2"/>
        <v>25.580475356113062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361.44942284521301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2284.2328776418731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44.874807563447874</v>
      </c>
      <c r="H11" s="37">
        <f t="shared" si="2"/>
        <v>24.135492393191939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259.14882217312567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2716.6518162253137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46.380679599554547</v>
      </c>
      <c r="H12" s="37">
        <f t="shared" si="2"/>
        <v>22.629620357085265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183.21542557530535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661.88530547218761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34.115654788309378</v>
      </c>
      <c r="H13" s="37">
        <f t="shared" si="2"/>
        <v>34.894645168330435</v>
      </c>
      <c r="O13" s="147" t="s">
        <v>11</v>
      </c>
      <c r="P13" s="10" t="s">
        <v>11</v>
      </c>
      <c r="Q13" s="7">
        <v>254334.17</v>
      </c>
      <c r="R13" s="8">
        <v>4257643.05</v>
      </c>
      <c r="U13">
        <f t="shared" si="0"/>
        <v>3086.4874600620533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1208.8054283878796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39.347128032469953</v>
      </c>
      <c r="H14" s="37">
        <f t="shared" si="2"/>
        <v>29.663171924169859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925.3737855275798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1855.5578786177871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43.069490108455334</v>
      </c>
      <c r="H15" s="37">
        <f t="shared" si="2"/>
        <v>25.940809848184479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392.7181604694556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2205.7218693662007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44.571014983346032</v>
      </c>
      <c r="H16" s="37">
        <f t="shared" si="2"/>
        <v>24.43928497329378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277.92556507053808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2578.2656090675027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45.926553113803323</v>
      </c>
      <c r="H17" s="37">
        <f t="shared" si="2"/>
        <v>23.08374684283649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203.41111681793561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2868.9436901584236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46.854440485355902</v>
      </c>
      <c r="H18" s="37">
        <f t="shared" si="2"/>
        <v>22.155859471283911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164.28047395120586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3250.1739658670845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47.938132145079663</v>
      </c>
      <c r="H19" s="37">
        <f t="shared" si="2"/>
        <v>21.072167811560149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128.00200757761476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3544.189301843277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48.690338206457945</v>
      </c>
      <c r="H20" s="37">
        <f t="shared" si="2"/>
        <v>20.319961750181868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107.64557328698805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3880.2790956966614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49.477259281790182</v>
      </c>
      <c r="H21" s="37">
        <f t="shared" si="2"/>
        <v>19.53304067484963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89.805734143616704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746.55262989288474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35.161208593970272</v>
      </c>
      <c r="H22" s="37">
        <f t="shared" si="2"/>
        <v>33.84909136266954</v>
      </c>
      <c r="O22" s="147" t="s">
        <v>20</v>
      </c>
      <c r="P22" s="10" t="s">
        <v>20</v>
      </c>
      <c r="Q22" s="7">
        <v>254488.37</v>
      </c>
      <c r="R22" s="8">
        <v>4257335.79</v>
      </c>
      <c r="U22">
        <f t="shared" si="0"/>
        <v>2426.1024492407805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1390.5484988665864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40.56372281147317</v>
      </c>
      <c r="H23" s="37">
        <f t="shared" si="2"/>
        <v>28.446577145166643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699.29063881800596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1750.0376445379713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42.560947815317618</v>
      </c>
      <c r="H24" s="37">
        <f t="shared" si="2"/>
        <v>26.449352141322194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441.50458100650718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2161.6650193080177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44.395767894680645</v>
      </c>
      <c r="H25" s="37">
        <f t="shared" si="2"/>
        <v>24.614532061959167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289.36980138101632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2496.314003085356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45.645984258269891</v>
      </c>
      <c r="H26" s="37">
        <f t="shared" si="2"/>
        <v>23.364315698369921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216.98592799910173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2831.1249823524286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46.739180841543522</v>
      </c>
      <c r="H27" s="37">
        <f t="shared" si="2"/>
        <v>22.27111911509629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168.69876821101761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3156.5980667326126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47.68438572392008</v>
      </c>
      <c r="H28" s="37">
        <f t="shared" si="2"/>
        <v>21.325914232719732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135.70361697322943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3485.3410512602845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48.544905631081235</v>
      </c>
      <c r="H29" s="37">
        <f t="shared" si="2"/>
        <v>20.465394325558577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111.31134553704548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3854.1672517030024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49.418611139007524</v>
      </c>
      <c r="H30" s="37">
        <f t="shared" si="2"/>
        <v>19.591688817632289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91.026717452629669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1554.4079065676324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41.53129993312583</v>
      </c>
      <c r="H31" s="37">
        <f t="shared" si="2"/>
        <v>27.479000023513983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559.62873041196622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1974.9175346074535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43.610979315577097</v>
      </c>
      <c r="H32" s="37">
        <f t="shared" si="2"/>
        <v>25.399320641062715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346.68261528146701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2474.002881425155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45.568004022162086</v>
      </c>
      <c r="H33" s="37">
        <f t="shared" si="2"/>
        <v>23.442295934477727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220.91723219799846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3442.404383276275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48.437237721398688</v>
      </c>
      <c r="H34" s="37">
        <f t="shared" si="2"/>
        <v>20.573062235241125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114.10540677285499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3699.6667572363581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49.063252146144386</v>
      </c>
      <c r="H35" s="37">
        <f t="shared" si="2"/>
        <v>19.947047810495427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98.788133747310837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4798.15038849345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51.321477118860855</v>
      </c>
      <c r="H36" s="37">
        <f t="shared" si="2"/>
        <v>17.688822837778957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58.733013416925822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2390.9000995648926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45.271228602080363</v>
      </c>
      <c r="H37" s="37">
        <f t="shared" si="2"/>
        <v>23.739071354559449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236.54138504748752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3717.5616904227995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49.105163681541768</v>
      </c>
      <c r="H38" s="37">
        <f t="shared" si="2"/>
        <v>19.905136275098045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97.839365482914118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4034.3350493606786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49.815439265963661</v>
      </c>
      <c r="H39" s="37">
        <f t="shared" si="2"/>
        <v>19.194860690676151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83.078006921158419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1949.1746799352434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43.497015223938611</v>
      </c>
      <c r="H40" s="37">
        <f t="shared" si="2"/>
        <v>22.502984776061389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177.9501988355492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674.11622143367811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34.274695556108355</v>
      </c>
      <c r="H41" s="37">
        <f t="shared" si="2"/>
        <v>31.725304443891645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1487.751663000894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1568.5330098213681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41.609873257390831</v>
      </c>
      <c r="H42" s="37">
        <f t="shared" si="2"/>
        <v>24.390126742609169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274.79743476181477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1534.642426267457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41.420144008131629</v>
      </c>
      <c r="H43" s="37">
        <f t="shared" si="2"/>
        <v>24.579855991868371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287.06853911090826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4185.567487282925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50.135086976034749</v>
      </c>
      <c r="H44" s="37">
        <f t="shared" si="2"/>
        <v>3.8649130239652507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2.4349570346471028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21.322290526103316</v>
      </c>
      <c r="O45" s="108"/>
      <c r="P45" s="108"/>
      <c r="Q45" s="109"/>
      <c r="R45" s="109"/>
      <c r="U45">
        <f t="shared" ref="U45" si="4">10^(H45/10)</f>
        <v>135.59043455514148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42.187357284278136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42.187357284278136</v>
      </c>
      <c r="D51" s="77">
        <f>10*LOG10(SUM(U7:U44))</f>
        <v>42.151624814588928</v>
      </c>
      <c r="E51" s="77">
        <f>P85</f>
        <v>42.173992037126496</v>
      </c>
      <c r="F51" s="78">
        <f>S85</f>
        <v>48.566528061756301</v>
      </c>
    </row>
    <row r="52" spans="1:19" ht="14.45" customHeight="1" thickBot="1" x14ac:dyDescent="0.3">
      <c r="B52" s="72" t="s">
        <v>141</v>
      </c>
      <c r="C52" s="79">
        <f>10*LOG10(10^(C50/10)+10^(C51/10))</f>
        <v>44.240257105232807</v>
      </c>
      <c r="D52" s="79">
        <f>10*LOG10(10^(D50/10)+10^(D51/10))</f>
        <v>42.77011177029739</v>
      </c>
      <c r="E52" s="79">
        <f>J85</f>
        <v>43.745419284597219</v>
      </c>
      <c r="F52" s="80">
        <f>M85</f>
        <v>49.422907687559778</v>
      </c>
    </row>
    <row r="53" spans="1:19" ht="16.149999999999999" customHeight="1" thickBot="1" x14ac:dyDescent="0.3">
      <c r="B53" s="74" t="s">
        <v>145</v>
      </c>
      <c r="C53" s="81">
        <f>C52-C50</f>
        <v>4.2402571052328071</v>
      </c>
      <c r="D53" s="81">
        <f>D52-D50</f>
        <v>8.7701117702973903</v>
      </c>
      <c r="E53" s="81">
        <f>E52-E50</f>
        <v>5.1769482146258454</v>
      </c>
      <c r="F53" s="82">
        <f>F52-F50</f>
        <v>7.4723357577469542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28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42.77011177029739</v>
      </c>
      <c r="J61" s="62">
        <f>10^(I61/10)</f>
        <v>18923.923207444841</v>
      </c>
      <c r="K61" s="63"/>
      <c r="L61" s="152">
        <f>I61+10</f>
        <v>52.77011177029739</v>
      </c>
      <c r="M61" s="62">
        <f>10^(L61/10)</f>
        <v>189239.23207444861</v>
      </c>
      <c r="N61" s="62"/>
      <c r="O61" s="62">
        <f>D51</f>
        <v>42.151624814588928</v>
      </c>
      <c r="P61" s="62">
        <f>10^(O61/10)</f>
        <v>16412.036775935274</v>
      </c>
      <c r="Q61" s="62"/>
      <c r="R61" s="62">
        <f>O61+10</f>
        <v>52.151624814588928</v>
      </c>
      <c r="S61" s="63">
        <f>10^(R61/10)</f>
        <v>164120.36775935293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42.77011177029739</v>
      </c>
      <c r="J62" s="26">
        <f t="shared" ref="J62:J84" si="9">10^(I62/10)</f>
        <v>18923.923207444841</v>
      </c>
      <c r="K62" s="64"/>
      <c r="L62" s="155">
        <f t="shared" ref="L62:L67" si="10">I62+10</f>
        <v>52.77011177029739</v>
      </c>
      <c r="M62" s="26">
        <f t="shared" ref="M62:M84" si="11">10^(L62/10)</f>
        <v>189239.23207444861</v>
      </c>
      <c r="N62" s="26"/>
      <c r="O62" s="26">
        <f>O61</f>
        <v>42.151624814588928</v>
      </c>
      <c r="P62" s="26">
        <f t="shared" ref="P62:P84" si="12">10^(O62/10)</f>
        <v>16412.036775935274</v>
      </c>
      <c r="Q62" s="26"/>
      <c r="R62" s="26">
        <f t="shared" ref="R62:R67" si="13">O62+10</f>
        <v>52.151624814588928</v>
      </c>
      <c r="S62" s="64">
        <f t="shared" ref="S62:S84" si="14">10^(R62/10)</f>
        <v>164120.36775935293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42.77011177029739</v>
      </c>
      <c r="J63" s="26">
        <f t="shared" si="9"/>
        <v>18923.923207444841</v>
      </c>
      <c r="K63" s="64"/>
      <c r="L63" s="155">
        <f t="shared" si="10"/>
        <v>52.77011177029739</v>
      </c>
      <c r="M63" s="26">
        <f t="shared" si="11"/>
        <v>189239.23207444861</v>
      </c>
      <c r="N63" s="26"/>
      <c r="O63" s="26">
        <f t="shared" ref="O63:O84" si="16">O62</f>
        <v>42.151624814588928</v>
      </c>
      <c r="P63" s="26">
        <f t="shared" si="12"/>
        <v>16412.036775935274</v>
      </c>
      <c r="Q63" s="26"/>
      <c r="R63" s="26">
        <f t="shared" si="13"/>
        <v>52.151624814588928</v>
      </c>
      <c r="S63" s="64">
        <f t="shared" si="14"/>
        <v>164120.36775935293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42.77011177029739</v>
      </c>
      <c r="J64" s="26">
        <f t="shared" si="9"/>
        <v>18923.923207444841</v>
      </c>
      <c r="K64" s="64"/>
      <c r="L64" s="155">
        <f t="shared" si="10"/>
        <v>52.77011177029739</v>
      </c>
      <c r="M64" s="26">
        <f t="shared" si="11"/>
        <v>189239.23207444861</v>
      </c>
      <c r="N64" s="26"/>
      <c r="O64" s="26">
        <f t="shared" si="16"/>
        <v>42.151624814588928</v>
      </c>
      <c r="P64" s="26">
        <f t="shared" si="12"/>
        <v>16412.036775935274</v>
      </c>
      <c r="Q64" s="26"/>
      <c r="R64" s="26">
        <f t="shared" si="13"/>
        <v>52.151624814588928</v>
      </c>
      <c r="S64" s="64">
        <f t="shared" si="14"/>
        <v>164120.36775935293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42.77011177029739</v>
      </c>
      <c r="J65" s="26">
        <f t="shared" si="9"/>
        <v>18923.923207444841</v>
      </c>
      <c r="K65" s="64"/>
      <c r="L65" s="155">
        <f t="shared" si="10"/>
        <v>52.77011177029739</v>
      </c>
      <c r="M65" s="26">
        <f t="shared" si="11"/>
        <v>189239.23207444861</v>
      </c>
      <c r="N65" s="26"/>
      <c r="O65" s="26">
        <f t="shared" si="16"/>
        <v>42.151624814588928</v>
      </c>
      <c r="P65" s="26">
        <f t="shared" si="12"/>
        <v>16412.036775935274</v>
      </c>
      <c r="Q65" s="26"/>
      <c r="R65" s="26">
        <f t="shared" si="13"/>
        <v>52.151624814588928</v>
      </c>
      <c r="S65" s="64">
        <f t="shared" si="14"/>
        <v>164120.36775935293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42.77011177029739</v>
      </c>
      <c r="J66" s="26">
        <f t="shared" si="9"/>
        <v>18923.923207444841</v>
      </c>
      <c r="K66" s="64"/>
      <c r="L66" s="155">
        <f t="shared" si="10"/>
        <v>52.77011177029739</v>
      </c>
      <c r="M66" s="26">
        <f t="shared" si="11"/>
        <v>189239.23207444861</v>
      </c>
      <c r="N66" s="26"/>
      <c r="O66" s="26">
        <f t="shared" si="16"/>
        <v>42.151624814588928</v>
      </c>
      <c r="P66" s="26">
        <f t="shared" si="12"/>
        <v>16412.036775935274</v>
      </c>
      <c r="Q66" s="26"/>
      <c r="R66" s="26">
        <f t="shared" si="13"/>
        <v>52.151624814588928</v>
      </c>
      <c r="S66" s="64">
        <f t="shared" si="14"/>
        <v>164120.36775935293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42.77011177029739</v>
      </c>
      <c r="J67" s="26">
        <f t="shared" si="9"/>
        <v>18923.923207444841</v>
      </c>
      <c r="K67" s="64"/>
      <c r="L67" s="155">
        <f t="shared" si="10"/>
        <v>52.77011177029739</v>
      </c>
      <c r="M67" s="26">
        <f t="shared" si="11"/>
        <v>189239.23207444861</v>
      </c>
      <c r="N67" s="26"/>
      <c r="O67" s="26">
        <f t="shared" si="16"/>
        <v>42.151624814588928</v>
      </c>
      <c r="P67" s="26">
        <f t="shared" si="12"/>
        <v>16412.036775935274</v>
      </c>
      <c r="Q67" s="26"/>
      <c r="R67" s="26">
        <f t="shared" si="13"/>
        <v>52.151624814588928</v>
      </c>
      <c r="S67" s="64">
        <f t="shared" si="14"/>
        <v>164120.36775935293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44.240257105232807</v>
      </c>
      <c r="J68" s="26">
        <f t="shared" si="9"/>
        <v>26547.62721049046</v>
      </c>
      <c r="K68" s="64"/>
      <c r="L68" s="155">
        <f>I68</f>
        <v>44.240257105232807</v>
      </c>
      <c r="M68" s="26">
        <f t="shared" si="11"/>
        <v>26547.62721049046</v>
      </c>
      <c r="N68" s="26"/>
      <c r="O68" s="26">
        <f>H46</f>
        <v>42.187357284278136</v>
      </c>
      <c r="P68" s="26">
        <f t="shared" si="12"/>
        <v>16547.627210490387</v>
      </c>
      <c r="Q68" s="26"/>
      <c r="R68" s="26">
        <f>O68</f>
        <v>42.187357284278136</v>
      </c>
      <c r="S68" s="64">
        <f t="shared" si="14"/>
        <v>16547.627210490387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44.240257105232807</v>
      </c>
      <c r="J69" s="26">
        <f t="shared" si="9"/>
        <v>26547.62721049046</v>
      </c>
      <c r="K69" s="64"/>
      <c r="L69" s="155">
        <f t="shared" ref="L69:L82" si="19">I69</f>
        <v>44.240257105232807</v>
      </c>
      <c r="M69" s="26">
        <f t="shared" si="11"/>
        <v>26547.62721049046</v>
      </c>
      <c r="N69" s="26"/>
      <c r="O69" s="26">
        <f t="shared" si="16"/>
        <v>42.187357284278136</v>
      </c>
      <c r="P69" s="26">
        <f t="shared" si="12"/>
        <v>16547.627210490387</v>
      </c>
      <c r="Q69" s="26"/>
      <c r="R69" s="26">
        <f t="shared" ref="R69:R82" si="20">O69</f>
        <v>42.187357284278136</v>
      </c>
      <c r="S69" s="64">
        <f t="shared" si="14"/>
        <v>16547.627210490387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44.240257105232807</v>
      </c>
      <c r="J70" s="26">
        <f t="shared" si="9"/>
        <v>26547.62721049046</v>
      </c>
      <c r="K70" s="64"/>
      <c r="L70" s="155">
        <f t="shared" si="19"/>
        <v>44.240257105232807</v>
      </c>
      <c r="M70" s="26">
        <f t="shared" si="11"/>
        <v>26547.62721049046</v>
      </c>
      <c r="N70" s="26"/>
      <c r="O70" s="26">
        <f t="shared" si="16"/>
        <v>42.187357284278136</v>
      </c>
      <c r="P70" s="26">
        <f t="shared" si="12"/>
        <v>16547.627210490387</v>
      </c>
      <c r="Q70" s="26"/>
      <c r="R70" s="26">
        <f t="shared" si="20"/>
        <v>42.187357284278136</v>
      </c>
      <c r="S70" s="64">
        <f t="shared" si="14"/>
        <v>16547.627210490387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44.240257105232807</v>
      </c>
      <c r="J71" s="26">
        <f t="shared" si="9"/>
        <v>26547.62721049046</v>
      </c>
      <c r="K71" s="64"/>
      <c r="L71" s="155">
        <f t="shared" si="19"/>
        <v>44.240257105232807</v>
      </c>
      <c r="M71" s="26">
        <f t="shared" si="11"/>
        <v>26547.62721049046</v>
      </c>
      <c r="N71" s="26"/>
      <c r="O71" s="26">
        <f t="shared" si="16"/>
        <v>42.187357284278136</v>
      </c>
      <c r="P71" s="26">
        <f t="shared" si="12"/>
        <v>16547.627210490387</v>
      </c>
      <c r="Q71" s="26"/>
      <c r="R71" s="26">
        <f t="shared" si="20"/>
        <v>42.187357284278136</v>
      </c>
      <c r="S71" s="64">
        <f t="shared" si="14"/>
        <v>16547.627210490387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44.240257105232807</v>
      </c>
      <c r="J72" s="26">
        <f t="shared" si="9"/>
        <v>26547.62721049046</v>
      </c>
      <c r="K72" s="64"/>
      <c r="L72" s="155">
        <f t="shared" si="19"/>
        <v>44.240257105232807</v>
      </c>
      <c r="M72" s="26">
        <f t="shared" si="11"/>
        <v>26547.62721049046</v>
      </c>
      <c r="N72" s="26"/>
      <c r="O72" s="26">
        <f t="shared" si="16"/>
        <v>42.187357284278136</v>
      </c>
      <c r="P72" s="26">
        <f t="shared" si="12"/>
        <v>16547.627210490387</v>
      </c>
      <c r="Q72" s="26"/>
      <c r="R72" s="26">
        <f t="shared" si="20"/>
        <v>42.187357284278136</v>
      </c>
      <c r="S72" s="64">
        <f t="shared" si="14"/>
        <v>16547.627210490387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44.240257105232807</v>
      </c>
      <c r="J73" s="26">
        <f t="shared" si="9"/>
        <v>26547.62721049046</v>
      </c>
      <c r="K73" s="64"/>
      <c r="L73" s="155">
        <f t="shared" si="19"/>
        <v>44.240257105232807</v>
      </c>
      <c r="M73" s="26">
        <f t="shared" si="11"/>
        <v>26547.62721049046</v>
      </c>
      <c r="N73" s="26"/>
      <c r="O73" s="26">
        <f t="shared" si="16"/>
        <v>42.187357284278136</v>
      </c>
      <c r="P73" s="26">
        <f t="shared" si="12"/>
        <v>16547.627210490387</v>
      </c>
      <c r="Q73" s="26"/>
      <c r="R73" s="26">
        <f t="shared" si="20"/>
        <v>42.187357284278136</v>
      </c>
      <c r="S73" s="64">
        <f t="shared" si="14"/>
        <v>16547.627210490387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44.240257105232807</v>
      </c>
      <c r="J74" s="26">
        <f t="shared" si="9"/>
        <v>26547.62721049046</v>
      </c>
      <c r="K74" s="64"/>
      <c r="L74" s="155">
        <f t="shared" si="19"/>
        <v>44.240257105232807</v>
      </c>
      <c r="M74" s="26">
        <f t="shared" si="11"/>
        <v>26547.62721049046</v>
      </c>
      <c r="N74" s="26"/>
      <c r="O74" s="26">
        <f t="shared" si="16"/>
        <v>42.187357284278136</v>
      </c>
      <c r="P74" s="26">
        <f t="shared" si="12"/>
        <v>16547.627210490387</v>
      </c>
      <c r="Q74" s="26"/>
      <c r="R74" s="26">
        <f t="shared" si="20"/>
        <v>42.187357284278136</v>
      </c>
      <c r="S74" s="64">
        <f t="shared" si="14"/>
        <v>16547.627210490387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44.240257105232807</v>
      </c>
      <c r="J75" s="26">
        <f t="shared" si="9"/>
        <v>26547.62721049046</v>
      </c>
      <c r="K75" s="64"/>
      <c r="L75" s="155">
        <f t="shared" si="19"/>
        <v>44.240257105232807</v>
      </c>
      <c r="M75" s="26">
        <f t="shared" si="11"/>
        <v>26547.62721049046</v>
      </c>
      <c r="N75" s="26"/>
      <c r="O75" s="26">
        <f t="shared" si="16"/>
        <v>42.187357284278136</v>
      </c>
      <c r="P75" s="26">
        <f t="shared" si="12"/>
        <v>16547.627210490387</v>
      </c>
      <c r="Q75" s="26"/>
      <c r="R75" s="26">
        <f t="shared" si="20"/>
        <v>42.187357284278136</v>
      </c>
      <c r="S75" s="64">
        <f t="shared" si="14"/>
        <v>16547.627210490387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44.240257105232807</v>
      </c>
      <c r="J76" s="26">
        <f t="shared" si="9"/>
        <v>26547.62721049046</v>
      </c>
      <c r="K76" s="64"/>
      <c r="L76" s="155">
        <f t="shared" si="19"/>
        <v>44.240257105232807</v>
      </c>
      <c r="M76" s="26">
        <f t="shared" si="11"/>
        <v>26547.62721049046</v>
      </c>
      <c r="N76" s="26"/>
      <c r="O76" s="26">
        <f t="shared" si="16"/>
        <v>42.187357284278136</v>
      </c>
      <c r="P76" s="26">
        <f t="shared" si="12"/>
        <v>16547.627210490387</v>
      </c>
      <c r="Q76" s="26"/>
      <c r="R76" s="26">
        <f t="shared" si="20"/>
        <v>42.187357284278136</v>
      </c>
      <c r="S76" s="64">
        <f t="shared" si="14"/>
        <v>16547.627210490387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44.240257105232807</v>
      </c>
      <c r="J77" s="26">
        <f t="shared" si="9"/>
        <v>26547.62721049046</v>
      </c>
      <c r="K77" s="64"/>
      <c r="L77" s="155">
        <f t="shared" si="19"/>
        <v>44.240257105232807</v>
      </c>
      <c r="M77" s="26">
        <f t="shared" si="11"/>
        <v>26547.62721049046</v>
      </c>
      <c r="N77" s="26"/>
      <c r="O77" s="26">
        <f t="shared" si="16"/>
        <v>42.187357284278136</v>
      </c>
      <c r="P77" s="26">
        <f t="shared" si="12"/>
        <v>16547.627210490387</v>
      </c>
      <c r="Q77" s="26"/>
      <c r="R77" s="26">
        <f t="shared" si="20"/>
        <v>42.187357284278136</v>
      </c>
      <c r="S77" s="64">
        <f t="shared" si="14"/>
        <v>16547.627210490387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44.240257105232807</v>
      </c>
      <c r="J78" s="26">
        <f t="shared" si="9"/>
        <v>26547.62721049046</v>
      </c>
      <c r="K78" s="64"/>
      <c r="L78" s="155">
        <f t="shared" si="19"/>
        <v>44.240257105232807</v>
      </c>
      <c r="M78" s="26">
        <f t="shared" si="11"/>
        <v>26547.62721049046</v>
      </c>
      <c r="N78" s="26"/>
      <c r="O78" s="26">
        <f t="shared" si="16"/>
        <v>42.187357284278136</v>
      </c>
      <c r="P78" s="26">
        <f t="shared" si="12"/>
        <v>16547.627210490387</v>
      </c>
      <c r="Q78" s="26"/>
      <c r="R78" s="26">
        <f t="shared" si="20"/>
        <v>42.187357284278136</v>
      </c>
      <c r="S78" s="64">
        <f t="shared" si="14"/>
        <v>16547.627210490387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44.240257105232807</v>
      </c>
      <c r="J79" s="26">
        <f t="shared" si="9"/>
        <v>26547.62721049046</v>
      </c>
      <c r="K79" s="64"/>
      <c r="L79" s="155">
        <f t="shared" si="19"/>
        <v>44.240257105232807</v>
      </c>
      <c r="M79" s="26">
        <f t="shared" si="11"/>
        <v>26547.62721049046</v>
      </c>
      <c r="N79" s="26"/>
      <c r="O79" s="26">
        <f t="shared" si="16"/>
        <v>42.187357284278136</v>
      </c>
      <c r="P79" s="26">
        <f t="shared" si="12"/>
        <v>16547.627210490387</v>
      </c>
      <c r="Q79" s="26"/>
      <c r="R79" s="26">
        <f t="shared" si="20"/>
        <v>42.187357284278136</v>
      </c>
      <c r="S79" s="64">
        <f t="shared" si="14"/>
        <v>16547.627210490387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44.240257105232807</v>
      </c>
      <c r="J80" s="26">
        <f t="shared" si="9"/>
        <v>26547.62721049046</v>
      </c>
      <c r="K80" s="64"/>
      <c r="L80" s="155">
        <f t="shared" si="19"/>
        <v>44.240257105232807</v>
      </c>
      <c r="M80" s="26">
        <f t="shared" si="11"/>
        <v>26547.62721049046</v>
      </c>
      <c r="N80" s="26"/>
      <c r="O80" s="26">
        <f t="shared" si="16"/>
        <v>42.187357284278136</v>
      </c>
      <c r="P80" s="26">
        <f t="shared" si="12"/>
        <v>16547.627210490387</v>
      </c>
      <c r="Q80" s="26"/>
      <c r="R80" s="26">
        <f t="shared" si="20"/>
        <v>42.187357284278136</v>
      </c>
      <c r="S80" s="64">
        <f t="shared" si="14"/>
        <v>16547.627210490387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44.240257105232807</v>
      </c>
      <c r="J81" s="26">
        <f t="shared" si="9"/>
        <v>26547.62721049046</v>
      </c>
      <c r="K81" s="64"/>
      <c r="L81" s="155">
        <f t="shared" si="19"/>
        <v>44.240257105232807</v>
      </c>
      <c r="M81" s="26">
        <f t="shared" si="11"/>
        <v>26547.62721049046</v>
      </c>
      <c r="N81" s="26"/>
      <c r="O81" s="26">
        <f t="shared" si="16"/>
        <v>42.187357284278136</v>
      </c>
      <c r="P81" s="26">
        <f t="shared" si="12"/>
        <v>16547.627210490387</v>
      </c>
      <c r="Q81" s="26"/>
      <c r="R81" s="26">
        <f t="shared" si="20"/>
        <v>42.187357284278136</v>
      </c>
      <c r="S81" s="64">
        <f t="shared" si="14"/>
        <v>16547.627210490387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44.240257105232807</v>
      </c>
      <c r="J82" s="26">
        <f t="shared" si="9"/>
        <v>26547.62721049046</v>
      </c>
      <c r="K82" s="64"/>
      <c r="L82" s="155">
        <f t="shared" si="19"/>
        <v>44.240257105232807</v>
      </c>
      <c r="M82" s="26">
        <f t="shared" si="11"/>
        <v>26547.62721049046</v>
      </c>
      <c r="N82" s="26"/>
      <c r="O82" s="26">
        <f t="shared" si="16"/>
        <v>42.187357284278136</v>
      </c>
      <c r="P82" s="26">
        <f t="shared" si="12"/>
        <v>16547.627210490387</v>
      </c>
      <c r="Q82" s="26"/>
      <c r="R82" s="26">
        <f t="shared" si="20"/>
        <v>42.187357284278136</v>
      </c>
      <c r="S82" s="64">
        <f t="shared" si="14"/>
        <v>16547.627210490387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42.77011177029739</v>
      </c>
      <c r="J83" s="26">
        <f t="shared" si="9"/>
        <v>18923.923207444841</v>
      </c>
      <c r="K83" s="64"/>
      <c r="L83" s="155">
        <f>I83+10</f>
        <v>52.77011177029739</v>
      </c>
      <c r="M83" s="26">
        <f t="shared" si="11"/>
        <v>189239.23207444861</v>
      </c>
      <c r="N83" s="26"/>
      <c r="O83" s="26">
        <f>D51</f>
        <v>42.151624814588928</v>
      </c>
      <c r="P83" s="26">
        <f t="shared" si="12"/>
        <v>16412.036775935274</v>
      </c>
      <c r="Q83" s="26"/>
      <c r="R83" s="26">
        <f>O83+10</f>
        <v>52.151624814588928</v>
      </c>
      <c r="S83" s="64">
        <f t="shared" si="14"/>
        <v>164120.36775935293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42.77011177029739</v>
      </c>
      <c r="J84" s="65">
        <f t="shared" si="9"/>
        <v>18923.923207444841</v>
      </c>
      <c r="K84" s="66"/>
      <c r="L84" s="158">
        <f>I84+10</f>
        <v>52.77011177029739</v>
      </c>
      <c r="M84" s="65">
        <f t="shared" si="11"/>
        <v>189239.23207444861</v>
      </c>
      <c r="N84" s="65"/>
      <c r="O84" s="65">
        <f t="shared" si="16"/>
        <v>42.151624814588928</v>
      </c>
      <c r="P84" s="65">
        <f t="shared" si="12"/>
        <v>16412.036775935274</v>
      </c>
      <c r="Q84" s="65"/>
      <c r="R84" s="65">
        <f>O84+10</f>
        <v>52.151624814588928</v>
      </c>
      <c r="S84" s="66">
        <f t="shared" si="14"/>
        <v>164120.36775935293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43.745419284597219</v>
      </c>
      <c r="K85" s="67"/>
      <c r="L85" s="67" t="s">
        <v>134</v>
      </c>
      <c r="M85" s="67">
        <f>10*LOG10(SUM(M61:M84)/24)</f>
        <v>49.422907687559778</v>
      </c>
      <c r="N85" s="67"/>
      <c r="O85" s="67" t="s">
        <v>135</v>
      </c>
      <c r="P85" s="67">
        <f>10*LOG10(SUM(P61:P84)/24)</f>
        <v>42.173992037126496</v>
      </c>
      <c r="Q85" s="67"/>
      <c r="R85" s="67" t="s">
        <v>134</v>
      </c>
      <c r="S85" s="68">
        <f>10*LOG10(SUM(S61:S84)/24)</f>
        <v>48.566528061756301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28</v>
      </c>
      <c r="C89" s="22">
        <f>C2</f>
        <v>253741.91</v>
      </c>
      <c r="D89" s="23">
        <f>D2</f>
        <v>4257347.55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42.187357284278136</v>
      </c>
      <c r="J89" s="86">
        <f>D51</f>
        <v>42.151624814588928</v>
      </c>
      <c r="K89" s="86">
        <f>E51</f>
        <v>42.173992037126496</v>
      </c>
      <c r="L89" s="87">
        <f>F51</f>
        <v>48.566528061756301</v>
      </c>
      <c r="M89" s="89">
        <f>C52</f>
        <v>44.240257105232807</v>
      </c>
      <c r="N89" s="86">
        <f>D52</f>
        <v>42.77011177029739</v>
      </c>
      <c r="O89" s="86">
        <f>E52</f>
        <v>43.745419284597219</v>
      </c>
      <c r="P89" s="87">
        <f>F52</f>
        <v>49.422907687559778</v>
      </c>
      <c r="Q89" s="89">
        <f>C53</f>
        <v>4.2402571052328071</v>
      </c>
      <c r="R89" s="86">
        <f>D53</f>
        <v>8.7701117702973903</v>
      </c>
      <c r="S89" s="86">
        <f>E53</f>
        <v>5.1769482146258454</v>
      </c>
      <c r="T89" s="87">
        <f>F53</f>
        <v>7.4723357577469542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28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661.88530547218761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30.455955448237741</v>
      </c>
      <c r="K95" s="35">
        <f>4/60*100</f>
        <v>6.666666666666667</v>
      </c>
      <c r="L95" s="36">
        <f t="shared" ref="L95:L126" si="22">F95-J95+M95</f>
        <v>4.7831321783526803</v>
      </c>
      <c r="M95" s="110">
        <f>10*LOG(6.666667/100)</f>
        <v>-11.760912373409578</v>
      </c>
      <c r="N95" s="110">
        <f t="shared" ref="N95:N126" si="23">10^(L95/10)</f>
        <v>3.0082450990634686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667.88530547218761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34.19403776815539</v>
      </c>
      <c r="K96" s="27">
        <f t="shared" ref="K96:K159" si="26">4/60*100</f>
        <v>6.666666666666667</v>
      </c>
      <c r="L96" s="37">
        <f t="shared" si="22"/>
        <v>1.0450498584350321</v>
      </c>
      <c r="M96" s="110">
        <f t="shared" ref="M96:M159" si="27">10*LOG(6.666667/100)</f>
        <v>-11.760912373409578</v>
      </c>
      <c r="N96" s="110">
        <f t="shared" si="23"/>
        <v>1.2720523535812949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673.88530547218761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34.271719727762829</v>
      </c>
      <c r="K97" s="27">
        <f t="shared" si="26"/>
        <v>6.666666666666667</v>
      </c>
      <c r="L97" s="37">
        <f t="shared" si="22"/>
        <v>0.96736789882759311</v>
      </c>
      <c r="M97" s="110">
        <f t="shared" si="27"/>
        <v>-11.760912373409578</v>
      </c>
      <c r="N97" s="110">
        <f t="shared" si="23"/>
        <v>1.2495015231854969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679.88530547218761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34.348713095248428</v>
      </c>
      <c r="K98" s="27">
        <f t="shared" si="26"/>
        <v>6.666666666666667</v>
      </c>
      <c r="L98" s="37">
        <f t="shared" si="22"/>
        <v>0.89037453134199396</v>
      </c>
      <c r="M98" s="110">
        <f t="shared" si="27"/>
        <v>-11.760912373409578</v>
      </c>
      <c r="N98" s="110">
        <f t="shared" si="23"/>
        <v>1.2275450888897055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685.88530547218761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34.425029971130826</v>
      </c>
      <c r="K99" s="27">
        <f t="shared" si="26"/>
        <v>6.666666666666667</v>
      </c>
      <c r="L99" s="37">
        <f t="shared" si="22"/>
        <v>0.81405765545959596</v>
      </c>
      <c r="M99" s="110">
        <f t="shared" si="27"/>
        <v>-11.760912373409578</v>
      </c>
      <c r="N99" s="110">
        <f t="shared" si="23"/>
        <v>1.2061623432592057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691.88530547218761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34.500682139744065</v>
      </c>
      <c r="K100" s="27">
        <f t="shared" si="26"/>
        <v>6.666666666666667</v>
      </c>
      <c r="L100" s="37">
        <f t="shared" si="22"/>
        <v>0.73840548684635721</v>
      </c>
      <c r="M100" s="110">
        <f t="shared" si="27"/>
        <v>-11.760912373409578</v>
      </c>
      <c r="N100" s="110">
        <f t="shared" si="23"/>
        <v>1.1853334728188578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697.88530547218761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34.575681080158347</v>
      </c>
      <c r="K101" s="27">
        <f t="shared" si="26"/>
        <v>6.666666666666667</v>
      </c>
      <c r="L101" s="37">
        <f t="shared" si="22"/>
        <v>0.66340654643207486</v>
      </c>
      <c r="M101" s="110">
        <f t="shared" si="27"/>
        <v>-11.760912373409578</v>
      </c>
      <c r="N101" s="110">
        <f t="shared" si="23"/>
        <v>1.1650395121381201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703.88530547218761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34.650037976633335</v>
      </c>
      <c r="K102" s="27">
        <f t="shared" si="26"/>
        <v>6.666666666666667</v>
      </c>
      <c r="L102" s="37">
        <f t="shared" si="22"/>
        <v>0.58904964995708653</v>
      </c>
      <c r="M102" s="110">
        <f t="shared" si="27"/>
        <v>-11.760912373409578</v>
      </c>
      <c r="N102" s="110">
        <f t="shared" si="23"/>
        <v>1.1452623006439997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709.88530547218761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34.723763728627787</v>
      </c>
      <c r="K103" s="27">
        <f t="shared" si="26"/>
        <v>6.666666666666667</v>
      </c>
      <c r="L103" s="37">
        <f t="shared" si="22"/>
        <v>0.51532389796263445</v>
      </c>
      <c r="M103" s="110">
        <f t="shared" si="27"/>
        <v>-11.760912373409578</v>
      </c>
      <c r="N103" s="110">
        <f t="shared" si="23"/>
        <v>1.125984441978271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715.88530547218761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34.796868960387982</v>
      </c>
      <c r="K104" s="27">
        <f t="shared" si="26"/>
        <v>6.666666666666667</v>
      </c>
      <c r="L104" s="37">
        <f t="shared" si="22"/>
        <v>0.44221866620243944</v>
      </c>
      <c r="M104" s="110">
        <f t="shared" si="27"/>
        <v>-11.760912373409578</v>
      </c>
      <c r="N104" s="110">
        <f t="shared" si="23"/>
        <v>1.1071892657290756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721.88530547218761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34.869364030135898</v>
      </c>
      <c r="K105" s="27">
        <f t="shared" si="26"/>
        <v>6.666666666666667</v>
      </c>
      <c r="L105" s="37">
        <f t="shared" si="22"/>
        <v>0.36972359645452357</v>
      </c>
      <c r="M105" s="110">
        <f t="shared" si="27"/>
        <v>-11.760912373409578</v>
      </c>
      <c r="N105" s="110">
        <f t="shared" si="23"/>
        <v>1.0888607913797221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727.88530547218761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34.941259038877263</v>
      </c>
      <c r="K106" s="27">
        <f t="shared" si="26"/>
        <v>6.666666666666667</v>
      </c>
      <c r="L106" s="37">
        <f t="shared" si="22"/>
        <v>0.29782858771315901</v>
      </c>
      <c r="M106" s="110">
        <f t="shared" si="27"/>
        <v>-11.760912373409578</v>
      </c>
      <c r="N106" s="110">
        <f t="shared" si="23"/>
        <v>1.0709836943290187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733.88530547218761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35.012563838847917</v>
      </c>
      <c r="K107" s="27">
        <f t="shared" si="26"/>
        <v>6.666666666666667</v>
      </c>
      <c r="L107" s="37">
        <f t="shared" si="22"/>
        <v>0.22652378774250437</v>
      </c>
      <c r="M107" s="110">
        <f t="shared" si="27"/>
        <v>-11.760912373409578</v>
      </c>
      <c r="N107" s="110">
        <f t="shared" si="23"/>
        <v>1.0535432738482788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739.88530547218761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35.083288041616385</v>
      </c>
      <c r="K108" s="27">
        <f t="shared" si="26"/>
        <v>6.666666666666667</v>
      </c>
      <c r="L108" s="37">
        <f t="shared" si="22"/>
        <v>0.15579958497403723</v>
      </c>
      <c r="M108" s="110">
        <f t="shared" si="27"/>
        <v>-11.760912373409578</v>
      </c>
      <c r="N108" s="110">
        <f t="shared" si="23"/>
        <v>1.03652542284982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745.88530547218761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35.153441025859202</v>
      </c>
      <c r="K109" s="27">
        <f t="shared" si="26"/>
        <v>6.666666666666667</v>
      </c>
      <c r="L109" s="37">
        <f t="shared" si="22"/>
        <v>8.5646600731219991E-2</v>
      </c>
      <c r="M109" s="110">
        <f t="shared" si="27"/>
        <v>-11.760912373409578</v>
      </c>
      <c r="N109" s="110">
        <f t="shared" si="23"/>
        <v>1.0199165993508745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751.88530547218761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35.22303194482474</v>
      </c>
      <c r="K110" s="27">
        <f t="shared" si="26"/>
        <v>6.666666666666667</v>
      </c>
      <c r="L110" s="37">
        <f t="shared" si="22"/>
        <v>1.605568176568184E-2</v>
      </c>
      <c r="M110" s="110">
        <f t="shared" si="27"/>
        <v>-11.760912373409578</v>
      </c>
      <c r="N110" s="110">
        <f t="shared" si="23"/>
        <v>1.0037037995251181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757.88530547218761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35.292069733500412</v>
      </c>
      <c r="K111" s="27">
        <f t="shared" si="26"/>
        <v>6.666666666666667</v>
      </c>
      <c r="L111" s="37">
        <f t="shared" si="22"/>
        <v>-5.2982106909990279E-2</v>
      </c>
      <c r="M111" s="110">
        <f t="shared" si="27"/>
        <v>-11.760912373409578</v>
      </c>
      <c r="N111" s="110">
        <f t="shared" si="23"/>
        <v>0.98787453224165545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763.88530547218761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35.360563115497328</v>
      </c>
      <c r="K112" s="27">
        <f t="shared" si="26"/>
        <v>6.666666666666667</v>
      </c>
      <c r="L112" s="37">
        <f t="shared" si="22"/>
        <v>-0.12147548890690629</v>
      </c>
      <c r="M112" s="110">
        <f t="shared" si="27"/>
        <v>-11.760912373409578</v>
      </c>
      <c r="N112" s="110">
        <f t="shared" si="23"/>
        <v>0.97241679499835942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769.88530547218761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35.428520609665512</v>
      </c>
      <c r="K113" s="27">
        <f t="shared" si="26"/>
        <v>6.666666666666667</v>
      </c>
      <c r="L113" s="37">
        <f t="shared" si="22"/>
        <v>-0.18943298307508982</v>
      </c>
      <c r="M113" s="110">
        <f t="shared" si="27"/>
        <v>-11.760912373409578</v>
      </c>
      <c r="N113" s="110">
        <f t="shared" si="23"/>
        <v>0.95731905116300875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775.88530547218761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35.495950536452447</v>
      </c>
      <c r="K114" s="27">
        <f t="shared" si="26"/>
        <v>6.666666666666667</v>
      </c>
      <c r="L114" s="37">
        <f t="shared" si="22"/>
        <v>-0.25686290986202565</v>
      </c>
      <c r="M114" s="110">
        <f t="shared" si="27"/>
        <v>-11.760912373409578</v>
      </c>
      <c r="N114" s="110">
        <f t="shared" si="23"/>
        <v>0.94257020844157968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781.88530547218761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35.562861024016655</v>
      </c>
      <c r="K115" s="27">
        <f t="shared" si="26"/>
        <v>6.666666666666667</v>
      </c>
      <c r="L115" s="37">
        <f t="shared" si="22"/>
        <v>-0.32377339742623334</v>
      </c>
      <c r="M115" s="110">
        <f t="shared" si="27"/>
        <v>-11.760912373409578</v>
      </c>
      <c r="N115" s="110">
        <f t="shared" si="23"/>
        <v>0.92815959849868956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787.88530547218761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35.629260014107579</v>
      </c>
      <c r="K116" s="27">
        <f t="shared" si="26"/>
        <v>6.666666666666667</v>
      </c>
      <c r="L116" s="37">
        <f t="shared" si="22"/>
        <v>-0.39017238751715766</v>
      </c>
      <c r="M116" s="110">
        <f t="shared" si="27"/>
        <v>-11.760912373409578</v>
      </c>
      <c r="N116" s="110">
        <f t="shared" si="23"/>
        <v>0.91407695766025365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793.88530547218761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35.695155267722477</v>
      </c>
      <c r="K117" s="27">
        <f t="shared" si="26"/>
        <v>6.666666666666667</v>
      </c>
      <c r="L117" s="37">
        <f t="shared" si="22"/>
        <v>-0.456067641132055</v>
      </c>
      <c r="M117" s="110">
        <f t="shared" si="27"/>
        <v>-11.760912373409578</v>
      </c>
      <c r="N117" s="110">
        <f t="shared" si="23"/>
        <v>0.90031240863316497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799.88530547218761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35.760554370550253</v>
      </c>
      <c r="K118" s="27">
        <f t="shared" si="26"/>
        <v>6.666666666666667</v>
      </c>
      <c r="L118" s="37">
        <f t="shared" si="22"/>
        <v>-0.52146674395983084</v>
      </c>
      <c r="M118" s="110">
        <f t="shared" si="27"/>
        <v>-11.760912373409578</v>
      </c>
      <c r="N118" s="110">
        <f t="shared" si="23"/>
        <v>0.88685644318122325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805.88530547218761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35.825464738212013</v>
      </c>
      <c r="K119" s="27">
        <f t="shared" si="26"/>
        <v>6.666666666666667</v>
      </c>
      <c r="L119" s="37">
        <f t="shared" si="22"/>
        <v>-0.58637711162159079</v>
      </c>
      <c r="M119" s="110">
        <f t="shared" si="27"/>
        <v>-11.760912373409578</v>
      </c>
      <c r="N119" s="110">
        <f t="shared" si="23"/>
        <v>0.87369990570052447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811.88530547218761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35.889893621307095</v>
      </c>
      <c r="K120" s="27">
        <f t="shared" si="26"/>
        <v>6.666666666666667</v>
      </c>
      <c r="L120" s="37">
        <f t="shared" si="22"/>
        <v>-0.65080599471667355</v>
      </c>
      <c r="M120" s="110">
        <f t="shared" si="27"/>
        <v>-11.760912373409578</v>
      </c>
      <c r="N120" s="110">
        <f t="shared" si="23"/>
        <v>0.86083397764139247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817.88530547218761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35.953848110273462</v>
      </c>
      <c r="K121" s="27">
        <f t="shared" si="26"/>
        <v>6.666666666666667</v>
      </c>
      <c r="L121" s="37">
        <f t="shared" si="22"/>
        <v>-0.71476048368304035</v>
      </c>
      <c r="M121" s="110">
        <f t="shared" si="27"/>
        <v>-11.760912373409578</v>
      </c>
      <c r="N121" s="110">
        <f t="shared" si="23"/>
        <v>0.84825016272729392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823.88530547218761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36.017335140070351</v>
      </c>
      <c r="K122" s="27">
        <f t="shared" si="26"/>
        <v>6.666666666666667</v>
      </c>
      <c r="L122" s="37">
        <f t="shared" si="22"/>
        <v>-0.77824751347992915</v>
      </c>
      <c r="M122" s="110">
        <f t="shared" si="27"/>
        <v>-11.760912373409578</v>
      </c>
      <c r="N122" s="110">
        <f t="shared" si="23"/>
        <v>0.83594027292452411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829.88530547218761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36.080361494691111</v>
      </c>
      <c r="K123" s="27">
        <f t="shared" si="26"/>
        <v>6.666666666666667</v>
      </c>
      <c r="L123" s="37">
        <f t="shared" si="22"/>
        <v>-0.84127386810068927</v>
      </c>
      <c r="M123" s="110">
        <f t="shared" si="27"/>
        <v>-11.760912373409578</v>
      </c>
      <c r="N123" s="110">
        <f t="shared" si="23"/>
        <v>0.82389641511935885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835.88530547218761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36.142933811513466</v>
      </c>
      <c r="K124" s="27">
        <f t="shared" si="26"/>
        <v>6.666666666666667</v>
      </c>
      <c r="L124" s="37">
        <f t="shared" si="22"/>
        <v>-0.90384618492304369</v>
      </c>
      <c r="M124" s="110">
        <f t="shared" si="27"/>
        <v>-11.760912373409578</v>
      </c>
      <c r="N124" s="110">
        <f t="shared" si="23"/>
        <v>0.81211097846221736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841.88530547218761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36.205058585494129</v>
      </c>
      <c r="K125" s="27">
        <f t="shared" si="26"/>
        <v>6.666666666666667</v>
      </c>
      <c r="L125" s="37">
        <f t="shared" si="22"/>
        <v>-0.9659709589037071</v>
      </c>
      <c r="M125" s="110">
        <f t="shared" si="27"/>
        <v>-11.760912373409578</v>
      </c>
      <c r="N125" s="110">
        <f t="shared" si="23"/>
        <v>0.80057662234094629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847.88530547218761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36.26674217321461</v>
      </c>
      <c r="K126" s="27">
        <f t="shared" si="26"/>
        <v>6.666666666666667</v>
      </c>
      <c r="L126" s="37">
        <f t="shared" si="22"/>
        <v>-1.0276545466241878</v>
      </c>
      <c r="M126" s="110">
        <f t="shared" si="27"/>
        <v>-11.760912373409578</v>
      </c>
      <c r="N126" s="110">
        <f t="shared" si="23"/>
        <v>0.78928626494770393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853.88530547218761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36.327990796784249</v>
      </c>
      <c r="K127" s="27">
        <f t="shared" si="26"/>
        <v>6.666666666666667</v>
      </c>
      <c r="L127" s="37">
        <f t="shared" ref="L127:L158" si="28">F127-J127+M127</f>
        <v>-1.0889031701938272</v>
      </c>
      <c r="M127" s="110">
        <f t="shared" si="27"/>
        <v>-11.760912373409578</v>
      </c>
      <c r="N127" s="110">
        <f t="shared" ref="N127:N158" si="29">10^(L127/10)</f>
        <v>0.77823307240623762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859.88530547218761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36.388810547606653</v>
      </c>
      <c r="K128" s="27">
        <f t="shared" si="26"/>
        <v>6.666666666666667</v>
      </c>
      <c r="L128" s="37">
        <f t="shared" si="28"/>
        <v>-1.149722921016231</v>
      </c>
      <c r="M128" s="110">
        <f t="shared" si="27"/>
        <v>-11.760912373409578</v>
      </c>
      <c r="N128" s="110">
        <f t="shared" si="29"/>
        <v>0.76741044842835271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865.88530547218761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36.449207390015175</v>
      </c>
      <c r="K129" s="27">
        <f t="shared" si="26"/>
        <v>6.666666666666667</v>
      </c>
      <c r="L129" s="37">
        <f t="shared" si="28"/>
        <v>-1.2101197634247534</v>
      </c>
      <c r="M129" s="110">
        <f t="shared" si="27"/>
        <v>-11.760912373409578</v>
      </c>
      <c r="N129" s="110">
        <f t="shared" si="29"/>
        <v>0.75681202447035023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871.88530547218761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36.509187164782887</v>
      </c>
      <c r="K130" s="27">
        <f t="shared" si="26"/>
        <v>6.666666666666667</v>
      </c>
      <c r="L130" s="37">
        <f t="shared" si="28"/>
        <v>-1.2700995381924649</v>
      </c>
      <c r="M130" s="110">
        <f t="shared" si="27"/>
        <v>-11.760912373409578</v>
      </c>
      <c r="N130" s="110">
        <f t="shared" si="29"/>
        <v>0.74643165036199755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877.88530547218761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36.568755592512154</v>
      </c>
      <c r="K131" s="27">
        <f t="shared" si="26"/>
        <v>6.666666666666667</v>
      </c>
      <c r="L131" s="37">
        <f t="shared" si="28"/>
        <v>-1.3296679659217325</v>
      </c>
      <c r="M131" s="110">
        <f t="shared" si="27"/>
        <v>-11.760912373409578</v>
      </c>
      <c r="N131" s="110">
        <f t="shared" si="29"/>
        <v>0.73626338538229774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883.88530547218761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36.62791827690878</v>
      </c>
      <c r="K132" s="27">
        <f t="shared" si="26"/>
        <v>6.666666666666667</v>
      </c>
      <c r="L132" s="37">
        <f t="shared" si="28"/>
        <v>-1.3888306503183578</v>
      </c>
      <c r="M132" s="110">
        <f t="shared" si="27"/>
        <v>-11.760912373409578</v>
      </c>
      <c r="N132" s="110">
        <f t="shared" si="29"/>
        <v>0.72630148975786424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889.88530547218761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36.686680707945442</v>
      </c>
      <c r="K133" s="27">
        <f t="shared" si="26"/>
        <v>6.666666666666667</v>
      </c>
      <c r="L133" s="37">
        <f t="shared" si="28"/>
        <v>-1.44759308135502</v>
      </c>
      <c r="M133" s="110">
        <f t="shared" si="27"/>
        <v>-11.760912373409578</v>
      </c>
      <c r="N133" s="110">
        <f t="shared" si="29"/>
        <v>0.71654041656118062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895.88530547218761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36.745048264918765</v>
      </c>
      <c r="K134" s="27">
        <f t="shared" si="26"/>
        <v>6.666666666666667</v>
      </c>
      <c r="L134" s="37">
        <f t="shared" si="28"/>
        <v>-1.505960638328343</v>
      </c>
      <c r="M134" s="110">
        <f t="shared" si="27"/>
        <v>-11.760912373409578</v>
      </c>
      <c r="N134" s="110">
        <f t="shared" si="29"/>
        <v>0.70697480398741119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901.88530547218761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36.803026219404394</v>
      </c>
      <c r="K135" s="27">
        <f t="shared" si="26"/>
        <v>6.666666666666667</v>
      </c>
      <c r="L135" s="37">
        <f t="shared" si="28"/>
        <v>-1.5639385928139724</v>
      </c>
      <c r="M135" s="110">
        <f t="shared" si="27"/>
        <v>-11.760912373409578</v>
      </c>
      <c r="N135" s="110">
        <f t="shared" si="29"/>
        <v>0.69759946798966377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907.88530547218761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36.860619738114146</v>
      </c>
      <c r="K136" s="27">
        <f t="shared" si="26"/>
        <v>6.666666666666667</v>
      </c>
      <c r="L136" s="37">
        <f t="shared" si="28"/>
        <v>-1.6215321115237238</v>
      </c>
      <c r="M136" s="110">
        <f t="shared" si="27"/>
        <v>-11.760912373409578</v>
      </c>
      <c r="N136" s="110">
        <f t="shared" si="29"/>
        <v>0.68840939525381684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913.88530547218761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36.917833885658951</v>
      </c>
      <c r="K137" s="27">
        <f t="shared" si="26"/>
        <v>6.666666666666667</v>
      </c>
      <c r="L137" s="37">
        <f t="shared" si="28"/>
        <v>-1.6787462590685287</v>
      </c>
      <c r="M137" s="110">
        <f t="shared" si="27"/>
        <v>-11.760912373409578</v>
      </c>
      <c r="N137" s="110">
        <f t="shared" si="29"/>
        <v>0.6793997364951565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919.88530547218761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36.974673627221499</v>
      </c>
      <c r="K138" s="27">
        <f t="shared" si="26"/>
        <v>6.666666666666667</v>
      </c>
      <c r="L138" s="37">
        <f t="shared" si="28"/>
        <v>-1.735586000631077</v>
      </c>
      <c r="M138" s="110">
        <f t="shared" si="27"/>
        <v>-11.760912373409578</v>
      </c>
      <c r="N138" s="110">
        <f t="shared" si="29"/>
        <v>0.67056580006005528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925.88530547218761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37.031143831141925</v>
      </c>
      <c r="K139" s="27">
        <f t="shared" si="26"/>
        <v>6.666666666666667</v>
      </c>
      <c r="L139" s="37">
        <f t="shared" si="28"/>
        <v>-1.7920562045515034</v>
      </c>
      <c r="M139" s="110">
        <f t="shared" si="27"/>
        <v>-11.760912373409578</v>
      </c>
      <c r="N139" s="110">
        <f t="shared" si="29"/>
        <v>0.66190304581695725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931.88530547218761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37.087249271420021</v>
      </c>
      <c r="K140" s="27">
        <f t="shared" si="26"/>
        <v>6.666666666666667</v>
      </c>
      <c r="L140" s="37">
        <f t="shared" si="28"/>
        <v>-1.8481616448295988</v>
      </c>
      <c r="M140" s="110">
        <f t="shared" si="27"/>
        <v>-11.760912373409578</v>
      </c>
      <c r="N140" s="110">
        <f t="shared" si="29"/>
        <v>0.65340707932179998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937.88530547218761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37.142994630137167</v>
      </c>
      <c r="K141" s="27">
        <f t="shared" si="26"/>
        <v>6.666666666666667</v>
      </c>
      <c r="L141" s="37">
        <f t="shared" si="28"/>
        <v>-1.9039070035467454</v>
      </c>
      <c r="M141" s="110">
        <f t="shared" si="27"/>
        <v>-11.760912373409578</v>
      </c>
      <c r="N141" s="110">
        <f t="shared" si="29"/>
        <v>0.64507364624387387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943.88530547218761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37.198384499801001</v>
      </c>
      <c r="K142" s="27">
        <f t="shared" si="26"/>
        <v>6.666666666666667</v>
      </c>
      <c r="L142" s="37">
        <f t="shared" si="28"/>
        <v>-1.9592968732105795</v>
      </c>
      <c r="M142" s="110">
        <f t="shared" si="27"/>
        <v>-11.760912373409578</v>
      </c>
      <c r="N142" s="110">
        <f t="shared" si="29"/>
        <v>0.63689862703892952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949.88530547218761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37.25342338561579</v>
      </c>
      <c r="K143" s="27">
        <f t="shared" si="26"/>
        <v>6.666666666666667</v>
      </c>
      <c r="L143" s="37">
        <f t="shared" si="28"/>
        <v>-2.0143357590253679</v>
      </c>
      <c r="M143" s="110">
        <f t="shared" si="27"/>
        <v>-11.760912373409578</v>
      </c>
      <c r="N143" s="110">
        <f t="shared" si="29"/>
        <v>0.62887803185706859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955.88530547218761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37.308115707681402</v>
      </c>
      <c r="K144" s="27">
        <f t="shared" si="26"/>
        <v>6.666666666666667</v>
      </c>
      <c r="L144" s="37">
        <f t="shared" si="28"/>
        <v>-2.0690280810909805</v>
      </c>
      <c r="M144" s="110">
        <f t="shared" si="27"/>
        <v>-11.760912373409578</v>
      </c>
      <c r="N144" s="110">
        <f t="shared" si="29"/>
        <v>0.62100799567365739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961.88530547218761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37.362465803123378</v>
      </c>
      <c r="K145" s="27">
        <f t="shared" si="26"/>
        <v>6.666666666666667</v>
      </c>
      <c r="L145" s="37">
        <f t="shared" si="28"/>
        <v>-2.123378176532956</v>
      </c>
      <c r="M145" s="110">
        <f t="shared" si="27"/>
        <v>-11.760912373409578</v>
      </c>
      <c r="N145" s="110">
        <f t="shared" si="29"/>
        <v>0.61328477363219447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967.88530547218761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37.416477928156851</v>
      </c>
      <c r="K146" s="27">
        <f t="shared" si="26"/>
        <v>6.666666666666667</v>
      </c>
      <c r="L146" s="37">
        <f t="shared" si="28"/>
        <v>-2.1773903015664295</v>
      </c>
      <c r="M146" s="110">
        <f t="shared" si="27"/>
        <v>-11.760912373409578</v>
      </c>
      <c r="N146" s="110">
        <f t="shared" si="29"/>
        <v>0.60570473658862445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973.88530547218761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37.47015626008664</v>
      </c>
      <c r="K147" s="27">
        <f t="shared" si="26"/>
        <v>6.666666666666667</v>
      </c>
      <c r="L147" s="37">
        <f t="shared" si="28"/>
        <v>-2.2310686334962178</v>
      </c>
      <c r="M147" s="110">
        <f t="shared" si="27"/>
        <v>-11.760912373409578</v>
      </c>
      <c r="N147" s="110">
        <f t="shared" si="29"/>
        <v>0.59826436684722373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979.88530547218761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37.52350489924595</v>
      </c>
      <c r="K148" s="27">
        <f t="shared" si="26"/>
        <v>6.666666666666667</v>
      </c>
      <c r="L148" s="37">
        <f t="shared" si="28"/>
        <v>-2.2844172726555279</v>
      </c>
      <c r="M148" s="110">
        <f t="shared" si="27"/>
        <v>-11.760912373409578</v>
      </c>
      <c r="N148" s="110">
        <f t="shared" si="29"/>
        <v>0.59096025407868613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985.88530547218761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37.576527870875879</v>
      </c>
      <c r="K149" s="27">
        <f t="shared" si="26"/>
        <v>6.666666666666667</v>
      </c>
      <c r="L149" s="37">
        <f t="shared" si="28"/>
        <v>-2.3374402442854567</v>
      </c>
      <c r="M149" s="110">
        <f t="shared" si="27"/>
        <v>-11.760912373409578</v>
      </c>
      <c r="N149" s="110">
        <f t="shared" si="29"/>
        <v>0.5837890914115762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991.88530547218761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37.629229126947934</v>
      </c>
      <c r="K150" s="27">
        <f t="shared" si="26"/>
        <v>6.666666666666667</v>
      </c>
      <c r="L150" s="37">
        <f t="shared" si="28"/>
        <v>-2.3901415003575117</v>
      </c>
      <c r="M150" s="110">
        <f t="shared" si="27"/>
        <v>-11.760912373409578</v>
      </c>
      <c r="N150" s="110">
        <f t="shared" si="29"/>
        <v>0.57674767168877583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997.88530547218761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37.681612547931529</v>
      </c>
      <c r="K151" s="27">
        <f t="shared" si="26"/>
        <v>6.666666666666667</v>
      </c>
      <c r="L151" s="37">
        <f t="shared" si="28"/>
        <v>-2.4425249213411071</v>
      </c>
      <c r="M151" s="110">
        <f t="shared" si="27"/>
        <v>-11.760912373409578</v>
      </c>
      <c r="N151" s="110">
        <f t="shared" si="29"/>
        <v>0.56983288388102582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1003.8853054721876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37.733681944508582</v>
      </c>
      <c r="K152" s="27">
        <f t="shared" si="26"/>
        <v>6.666666666666667</v>
      </c>
      <c r="L152" s="37">
        <f t="shared" si="28"/>
        <v>-2.4945943179181604</v>
      </c>
      <c r="M152" s="110">
        <f t="shared" si="27"/>
        <v>-11.760912373409578</v>
      </c>
      <c r="N152" s="110">
        <f t="shared" si="29"/>
        <v>0.56304170965005518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753.88530547218761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35.246105564890783</v>
      </c>
      <c r="K153" s="27">
        <f t="shared" si="26"/>
        <v>6.666666666666667</v>
      </c>
      <c r="L153" s="37">
        <f t="shared" si="28"/>
        <v>-7.0179383003612372E-3</v>
      </c>
      <c r="M153" s="110">
        <f t="shared" si="27"/>
        <v>-11.760912373409578</v>
      </c>
      <c r="N153" s="110">
        <f t="shared" si="29"/>
        <v>0.99838536491667396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754.08075004511647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35.248357087720649</v>
      </c>
      <c r="K154" s="27">
        <f t="shared" si="26"/>
        <v>6.666666666666667</v>
      </c>
      <c r="L154" s="37">
        <f t="shared" si="28"/>
        <v>-9.2694611302270857E-3</v>
      </c>
      <c r="M154" s="110">
        <f t="shared" si="27"/>
        <v>-11.760912373409578</v>
      </c>
      <c r="N154" s="110">
        <f t="shared" si="29"/>
        <v>0.99786790385103263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754.66461351013322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35.255079724948232</v>
      </c>
      <c r="K155" s="27">
        <f t="shared" si="26"/>
        <v>6.666666666666667</v>
      </c>
      <c r="L155" s="37">
        <f t="shared" si="28"/>
        <v>-1.5992098357809681E-2</v>
      </c>
      <c r="M155" s="110">
        <f t="shared" si="27"/>
        <v>-11.760912373409578</v>
      </c>
      <c r="N155" s="110">
        <f t="shared" si="29"/>
        <v>0.99632445468575848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755.62963863425136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35.266179684912842</v>
      </c>
      <c r="K156" s="27">
        <f t="shared" si="26"/>
        <v>6.666666666666667</v>
      </c>
      <c r="L156" s="37">
        <f t="shared" si="28"/>
        <v>-2.7092058322420343E-2</v>
      </c>
      <c r="M156" s="110">
        <f t="shared" si="27"/>
        <v>-11.760912373409578</v>
      </c>
      <c r="N156" s="110">
        <f t="shared" si="29"/>
        <v>0.99378124006613688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756.96422006422529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35.281507037929835</v>
      </c>
      <c r="K157" s="27">
        <f t="shared" si="26"/>
        <v>6.666666666666667</v>
      </c>
      <c r="L157" s="37">
        <f t="shared" si="28"/>
        <v>-4.241941133941296E-2</v>
      </c>
      <c r="M157" s="110">
        <f t="shared" si="27"/>
        <v>-11.760912373409578</v>
      </c>
      <c r="N157" s="110">
        <f t="shared" si="29"/>
        <v>0.99028011600009958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758.65306869941116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35.300864377069132</v>
      </c>
      <c r="K158" s="27">
        <f t="shared" si="26"/>
        <v>6.666666666666667</v>
      </c>
      <c r="L158" s="37">
        <f t="shared" si="28"/>
        <v>-6.1776750478710341E-2</v>
      </c>
      <c r="M158" s="110">
        <f t="shared" si="27"/>
        <v>-11.760912373409578</v>
      </c>
      <c r="N158" s="110">
        <f t="shared" si="29"/>
        <v>0.98587606946732298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760.6780177540154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35.324017321917211</v>
      </c>
      <c r="K159" s="27">
        <f t="shared" si="26"/>
        <v>6.666666666666667</v>
      </c>
      <c r="L159" s="37">
        <f t="shared" ref="L159:L190" si="31">F159-J159+M159</f>
        <v>-8.4929695326788845E-2</v>
      </c>
      <c r="M159" s="110">
        <f t="shared" si="27"/>
        <v>-11.760912373409578</v>
      </c>
      <c r="N159" s="110">
        <f t="shared" ref="N159:N190" si="32">10^(L159/10)</f>
        <v>0.98063418894415388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763.01888051035189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35.350705689635276</v>
      </c>
      <c r="K160" s="27">
        <f t="shared" ref="K160:K223" si="35">4/60*100</f>
        <v>6.666666666666667</v>
      </c>
      <c r="L160" s="37">
        <f t="shared" si="31"/>
        <v>-0.11161806304485467</v>
      </c>
      <c r="M160" s="110">
        <f t="shared" ref="M160:M223" si="36">10*LOG(6.666667/100)</f>
        <v>-11.760912373409578</v>
      </c>
      <c r="N160" s="110">
        <f t="shared" si="32"/>
        <v>0.97462645077403376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765.65427964077037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35.38065428724753</v>
      </c>
      <c r="K161" s="27">
        <f t="shared" si="35"/>
        <v>6.666666666666667</v>
      </c>
      <c r="L161" s="37">
        <f t="shared" si="31"/>
        <v>-0.14156666065710866</v>
      </c>
      <c r="M161" s="110">
        <f t="shared" si="36"/>
        <v>-11.760912373409578</v>
      </c>
      <c r="N161" s="110">
        <f t="shared" si="32"/>
        <v>0.96792862565704352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768.56238829694428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35.413582545195439</v>
      </c>
      <c r="K162" s="27">
        <f t="shared" si="35"/>
        <v>6.666666666666667</v>
      </c>
      <c r="L162" s="37">
        <f t="shared" si="31"/>
        <v>-0.17449491860501709</v>
      </c>
      <c r="M162" s="110">
        <f t="shared" si="36"/>
        <v>-11.760912373409578</v>
      </c>
      <c r="N162" s="110">
        <f t="shared" si="32"/>
        <v>0.96061753102649405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771.72154721415541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35.449212526848683</v>
      </c>
      <c r="K163" s="27">
        <f t="shared" si="35"/>
        <v>6.666666666666667</v>
      </c>
      <c r="L163" s="37">
        <f t="shared" si="31"/>
        <v>-0.21012490025826125</v>
      </c>
      <c r="M163" s="110">
        <f t="shared" si="36"/>
        <v>-11.760912373409578</v>
      </c>
      <c r="N163" s="110">
        <f t="shared" si="32"/>
        <v>0.95276876262191035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775.1107443099329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35.487275139331338</v>
      </c>
      <c r="K164" s="27">
        <f t="shared" si="35"/>
        <v>6.666666666666667</v>
      </c>
      <c r="L164" s="37">
        <f t="shared" si="31"/>
        <v>-0.24818751274091611</v>
      </c>
      <c r="M164" s="110">
        <f t="shared" si="36"/>
        <v>-11.760912373409578</v>
      </c>
      <c r="N164" s="110">
        <f t="shared" si="32"/>
        <v>0.94445495345854913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778.70996040426951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35.527514595013159</v>
      </c>
      <c r="K165" s="27">
        <f t="shared" si="35"/>
        <v>6.666666666666667</v>
      </c>
      <c r="L165" s="37">
        <f t="shared" si="31"/>
        <v>-0.28842696842273696</v>
      </c>
      <c r="M165" s="110">
        <f t="shared" si="36"/>
        <v>-11.760912373409578</v>
      </c>
      <c r="N165" s="110">
        <f t="shared" si="32"/>
        <v>0.93574454310260513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782.50039573870447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35.569691317138854</v>
      </c>
      <c r="K166" s="27">
        <f t="shared" si="35"/>
        <v>6.666666666666667</v>
      </c>
      <c r="L166" s="37">
        <f t="shared" si="31"/>
        <v>-0.33060369054843264</v>
      </c>
      <c r="M166" s="110">
        <f t="shared" si="36"/>
        <v>-11.760912373409578</v>
      </c>
      <c r="N166" s="110">
        <f t="shared" si="32"/>
        <v>0.92670099845948528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786.46459749136716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35.613583554820117</v>
      </c>
      <c r="K167" s="27">
        <f t="shared" si="35"/>
        <v>6.666666666666667</v>
      </c>
      <c r="L167" s="37">
        <f t="shared" si="31"/>
        <v>-0.37449592822969535</v>
      </c>
      <c r="M167" s="110">
        <f t="shared" si="36"/>
        <v>-11.760912373409578</v>
      </c>
      <c r="N167" s="110">
        <f t="shared" si="32"/>
        <v>0.91738240686431838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790.58650981775691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35.658987989623157</v>
      </c>
      <c r="K168" s="27">
        <f t="shared" si="35"/>
        <v>6.666666666666667</v>
      </c>
      <c r="L168" s="37">
        <f t="shared" si="31"/>
        <v>-0.4199003630327347</v>
      </c>
      <c r="M168" s="110">
        <f t="shared" si="36"/>
        <v>-11.760912373409578</v>
      </c>
      <c r="N168" s="110">
        <f t="shared" si="32"/>
        <v>0.90784135787133347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794.85146658094493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35.705719597755483</v>
      </c>
      <c r="K169" s="27">
        <f t="shared" si="35"/>
        <v>6.666666666666667</v>
      </c>
      <c r="L169" s="37">
        <f t="shared" si="31"/>
        <v>-0.46663197116506083</v>
      </c>
      <c r="M169" s="110">
        <f t="shared" si="36"/>
        <v>-11.760912373409578</v>
      </c>
      <c r="N169" s="110">
        <f t="shared" si="32"/>
        <v>0.89812503599410076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799.24614414172981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35.753610995039438</v>
      </c>
      <c r="K170" s="27">
        <f t="shared" si="35"/>
        <v>6.666666666666667</v>
      </c>
      <c r="L170" s="37">
        <f t="shared" si="31"/>
        <v>-0.51452336844901581</v>
      </c>
      <c r="M170" s="110">
        <f t="shared" si="36"/>
        <v>-11.760912373409578</v>
      </c>
      <c r="N170" s="110">
        <f t="shared" si="32"/>
        <v>0.88827545784273099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803.7584882799332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35.802511448503616</v>
      </c>
      <c r="K171" s="27">
        <f t="shared" si="35"/>
        <v>6.666666666666667</v>
      </c>
      <c r="L171" s="37">
        <f t="shared" si="31"/>
        <v>-0.56342382191319373</v>
      </c>
      <c r="M171" s="110">
        <f t="shared" si="36"/>
        <v>-11.760912373409578</v>
      </c>
      <c r="N171" s="110">
        <f t="shared" si="32"/>
        <v>0.87832980010168316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808.37762609002755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35.852285696070972</v>
      </c>
      <c r="K172" s="27">
        <f t="shared" si="35"/>
        <v>6.666666666666667</v>
      </c>
      <c r="L172" s="37">
        <f t="shared" si="31"/>
        <v>-0.61319806948054989</v>
      </c>
      <c r="M172" s="110">
        <f t="shared" si="36"/>
        <v>-11.760912373409578</v>
      </c>
      <c r="N172" s="110">
        <f t="shared" si="32"/>
        <v>0.86832077739263724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813.09377084367406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35.902812678464485</v>
      </c>
      <c r="K173" s="27">
        <f t="shared" si="35"/>
        <v>6.666666666666667</v>
      </c>
      <c r="L173" s="37">
        <f t="shared" si="31"/>
        <v>-0.66372505187406361</v>
      </c>
      <c r="M173" s="110">
        <f t="shared" si="36"/>
        <v>-11.760912373409578</v>
      </c>
      <c r="N173" s="110">
        <f t="shared" si="32"/>
        <v>0.85827704012015271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817.89812545823872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35.953984256638435</v>
      </c>
      <c r="K174" s="27">
        <f t="shared" si="35"/>
        <v>6.666666666666667</v>
      </c>
      <c r="L174" s="37">
        <f t="shared" si="31"/>
        <v>-0.71489663004801329</v>
      </c>
      <c r="M174" s="110">
        <f t="shared" si="36"/>
        <v>-11.760912373409578</v>
      </c>
      <c r="N174" s="110">
        <f t="shared" si="32"/>
        <v>0.84822357146931249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822.7827883611377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36.005703963857592</v>
      </c>
      <c r="K175" s="27">
        <f t="shared" si="35"/>
        <v>6.666666666666667</v>
      </c>
      <c r="L175" s="37">
        <f t="shared" si="31"/>
        <v>-0.76661633726716971</v>
      </c>
      <c r="M175" s="110">
        <f t="shared" si="36"/>
        <v>-11.760912373409578</v>
      </c>
      <c r="N175" s="110">
        <f t="shared" si="32"/>
        <v>0.83818206980920096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827.74066414353115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36.05788582330392</v>
      </c>
      <c r="K176" s="27">
        <f t="shared" si="35"/>
        <v>6.666666666666667</v>
      </c>
      <c r="L176" s="37">
        <f t="shared" si="31"/>
        <v>-0.81879819671349807</v>
      </c>
      <c r="M176" s="110">
        <f t="shared" si="36"/>
        <v>-11.760912373409578</v>
      </c>
      <c r="N176" s="110">
        <f t="shared" si="32"/>
        <v>0.82817130806984307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832.76538037853823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36.110453248803658</v>
      </c>
      <c r="K177" s="27">
        <f t="shared" si="35"/>
        <v>6.666666666666667</v>
      </c>
      <c r="L177" s="37">
        <f t="shared" si="31"/>
        <v>-0.87136562221323643</v>
      </c>
      <c r="M177" s="110">
        <f t="shared" si="36"/>
        <v>-11.760912373409578</v>
      </c>
      <c r="N177" s="110">
        <f t="shared" si="32"/>
        <v>0.81820746550463042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837.8512112607807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36.163338036910147</v>
      </c>
      <c r="K178" s="27">
        <f t="shared" si="35"/>
        <v>6.666666666666667</v>
      </c>
      <c r="L178" s="37">
        <f t="shared" si="31"/>
        <v>-0.92425041031972555</v>
      </c>
      <c r="M178" s="110">
        <f t="shared" si="36"/>
        <v>-11.760912373409578</v>
      </c>
      <c r="N178" s="110">
        <f t="shared" si="32"/>
        <v>0.8083044299348483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842.99300823493593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36.216479452220156</v>
      </c>
      <c r="K179" s="27">
        <f t="shared" si="35"/>
        <v>6.666666666666667</v>
      </c>
      <c r="L179" s="37">
        <f t="shared" si="31"/>
        <v>-0.97739182562973426</v>
      </c>
      <c r="M179" s="110">
        <f t="shared" si="36"/>
        <v>-11.760912373409578</v>
      </c>
      <c r="N179" s="110">
        <f t="shared" si="32"/>
        <v>0.79847407037609508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848.18613746174151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36.269823403665313</v>
      </c>
      <c r="K180" s="27">
        <f t="shared" si="35"/>
        <v>6.666666666666667</v>
      </c>
      <c r="L180" s="37">
        <f t="shared" si="31"/>
        <v>-1.0307357770748915</v>
      </c>
      <c r="M180" s="110">
        <f t="shared" si="36"/>
        <v>-11.760912373409578</v>
      </c>
      <c r="N180" s="110">
        <f t="shared" si="32"/>
        <v>0.78872648110017973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853.42642377319362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36.323321706984082</v>
      </c>
      <c r="K181" s="27">
        <f t="shared" si="35"/>
        <v>6.666666666666667</v>
      </c>
      <c r="L181" s="37">
        <f t="shared" si="31"/>
        <v>-1.0842340803936601</v>
      </c>
      <c r="M181" s="110">
        <f t="shared" si="36"/>
        <v>-11.760912373409578</v>
      </c>
      <c r="N181" s="110">
        <f t="shared" si="32"/>
        <v>0.77907019887483586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858.71010065816006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36.37693142716747</v>
      </c>
      <c r="K182" s="27">
        <f t="shared" si="35"/>
        <v>6.666666666666667</v>
      </c>
      <c r="L182" s="37">
        <f t="shared" si="31"/>
        <v>-1.1378438005770484</v>
      </c>
      <c r="M182" s="110">
        <f t="shared" si="36"/>
        <v>-11.760912373409578</v>
      </c>
      <c r="N182" s="110">
        <f t="shared" si="32"/>
        <v>0.76951239548805939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864.03376576808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36.430614294027315</v>
      </c>
      <c r="K183" s="27">
        <f t="shared" si="35"/>
        <v>6.666666666666667</v>
      </c>
      <c r="L183" s="37">
        <f t="shared" si="31"/>
        <v>-1.191526667436893</v>
      </c>
      <c r="M183" s="110">
        <f t="shared" si="36"/>
        <v>-11.760912373409578</v>
      </c>
      <c r="N183" s="110">
        <f t="shared" si="32"/>
        <v>0.76005904780883871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869.3943414200229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36.48433618389975</v>
      </c>
      <c r="K184" s="27">
        <f t="shared" si="35"/>
        <v>6.666666666666667</v>
      </c>
      <c r="L184" s="37">
        <f t="shared" si="31"/>
        <v>-1.2452485573093277</v>
      </c>
      <c r="M184" s="110">
        <f t="shared" si="36"/>
        <v>-11.760912373409578</v>
      </c>
      <c r="N184" s="110">
        <f t="shared" si="32"/>
        <v>0.75071508763756245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874.78903958692786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36.538066660683363</v>
      </c>
      <c r="K185" s="27">
        <f t="shared" si="35"/>
        <v>6.666666666666667</v>
      </c>
      <c r="L185" s="37">
        <f t="shared" si="31"/>
        <v>-1.298979034092941</v>
      </c>
      <c r="M185" s="110">
        <f t="shared" si="36"/>
        <v>-11.760912373409578</v>
      </c>
      <c r="N185" s="110">
        <f t="shared" si="32"/>
        <v>0.74148453351142884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880.21533089242155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36.591778569791835</v>
      </c>
      <c r="K186" s="27">
        <f t="shared" si="35"/>
        <v>6.666666666666667</v>
      </c>
      <c r="L186" s="37">
        <f t="shared" si="31"/>
        <v>-1.3526909432014129</v>
      </c>
      <c r="M186" s="110">
        <f t="shared" si="36"/>
        <v>-11.760912373409578</v>
      </c>
      <c r="N186" s="110">
        <f t="shared" si="32"/>
        <v>0.73237060649029595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885.67091716337745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36.645447679085258</v>
      </c>
      <c r="K187" s="27">
        <f t="shared" si="35"/>
        <v>6.666666666666667</v>
      </c>
      <c r="L187" s="37">
        <f t="shared" si="31"/>
        <v>-1.4063600524948363</v>
      </c>
      <c r="M187" s="110">
        <f t="shared" si="36"/>
        <v>-11.760912373409578</v>
      </c>
      <c r="N187" s="110">
        <f t="shared" si="32"/>
        <v>0.72337583178222131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891.15370713277412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36.699052361373816</v>
      </c>
      <c r="K188" s="27">
        <f t="shared" si="35"/>
        <v>6.666666666666667</v>
      </c>
      <c r="L188" s="37">
        <f t="shared" si="31"/>
        <v>-1.4599647347833944</v>
      </c>
      <c r="M188" s="110">
        <f t="shared" si="36"/>
        <v>-11.760912373409578</v>
      </c>
      <c r="N188" s="110">
        <f t="shared" si="32"/>
        <v>0.71450212789226519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896.66179492545461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36.752573313623543</v>
      </c>
      <c r="K189" s="27">
        <f t="shared" si="35"/>
        <v>6.666666666666667</v>
      </c>
      <c r="L189" s="37">
        <f t="shared" si="31"/>
        <v>-1.5134856870331213</v>
      </c>
      <c r="M189" s="110">
        <f t="shared" si="36"/>
        <v>-11.760912373409578</v>
      </c>
      <c r="N189" s="110">
        <f t="shared" si="32"/>
        <v>0.70575088480378056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902.19344099822433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36.805993308511766</v>
      </c>
      <c r="K190" s="27">
        <f t="shared" si="35"/>
        <v>6.666666666666667</v>
      </c>
      <c r="L190" s="37">
        <f t="shared" si="31"/>
        <v>-1.5669056819213445</v>
      </c>
      <c r="M190" s="110">
        <f t="shared" si="36"/>
        <v>-11.760912373409578</v>
      </c>
      <c r="N190" s="110">
        <f t="shared" si="32"/>
        <v>0.69712303253508301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907.74705524225658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36.859296974466702</v>
      </c>
      <c r="K191" s="27">
        <f t="shared" si="35"/>
        <v>6.666666666666667</v>
      </c>
      <c r="L191" s="37">
        <f t="shared" ref="L191:L222" si="37">F191-J191+M191</f>
        <v>-1.6202093478762798</v>
      </c>
      <c r="M191" s="110">
        <f t="shared" si="36"/>
        <v>-11.760912373409578</v>
      </c>
      <c r="N191" s="110">
        <f t="shared" ref="N191:N222" si="38">10^(L191/10)</f>
        <v>0.6886191012595918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913.32118198944204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36.912470600772792</v>
      </c>
      <c r="K192" s="27">
        <f t="shared" si="35"/>
        <v>6.666666666666667</v>
      </c>
      <c r="L192" s="37">
        <f t="shared" si="37"/>
        <v>-1.6733829741823705</v>
      </c>
      <c r="M192" s="110">
        <f t="shared" si="36"/>
        <v>-11.760912373409578</v>
      </c>
      <c r="N192" s="110">
        <f t="shared" si="38"/>
        <v>0.68023927403626228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918.9144866948651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36.96550196472969</v>
      </c>
      <c r="K193" s="27">
        <f t="shared" si="35"/>
        <v>6.666666666666667</v>
      </c>
      <c r="L193" s="37">
        <f t="shared" si="37"/>
        <v>-1.7264143381392678</v>
      </c>
      <c r="M193" s="110">
        <f t="shared" si="36"/>
        <v>-11.760912373409578</v>
      </c>
      <c r="N193" s="110">
        <f t="shared" si="38"/>
        <v>0.67198343306963637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924.52574409503177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37.01838017821639</v>
      </c>
      <c r="K194" s="27">
        <f t="shared" si="35"/>
        <v>6.666666666666667</v>
      </c>
      <c r="L194" s="37">
        <f t="shared" si="37"/>
        <v>-1.7792925516259679</v>
      </c>
      <c r="M194" s="110">
        <f t="shared" si="36"/>
        <v>-11.760912373409578</v>
      </c>
      <c r="N194" s="110">
        <f t="shared" si="38"/>
        <v>0.66385120030514788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930.15382766590301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37.071095551336199</v>
      </c>
      <c r="K195" s="27">
        <f t="shared" si="35"/>
        <v>6.666666666666667</v>
      </c>
      <c r="L195" s="37">
        <f t="shared" si="37"/>
        <v>-1.8320079247457777</v>
      </c>
      <c r="M195" s="110">
        <f t="shared" si="36"/>
        <v>-11.760912373409578</v>
      </c>
      <c r="N195" s="110">
        <f t="shared" si="38"/>
        <v>0.65584197306445591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935.79770022642288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37.123639471104823</v>
      </c>
      <c r="K196" s="27">
        <f t="shared" si="35"/>
        <v>6.666666666666667</v>
      </c>
      <c r="L196" s="37">
        <f t="shared" si="37"/>
        <v>-1.8845518445144016</v>
      </c>
      <c r="M196" s="110">
        <f t="shared" si="36"/>
        <v>-11.760912373409578</v>
      </c>
      <c r="N196" s="110">
        <f t="shared" si="38"/>
        <v>0.64795495533669301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941.45640555229238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37.176004293396325</v>
      </c>
      <c r="K197" s="27">
        <f t="shared" si="35"/>
        <v>6.666666666666667</v>
      </c>
      <c r="L197" s="37">
        <f t="shared" si="37"/>
        <v>-1.936916666805903</v>
      </c>
      <c r="M197" s="110">
        <f t="shared" si="36"/>
        <v>-11.760912373409578</v>
      </c>
      <c r="N197" s="110">
        <f t="shared" si="38"/>
        <v>0.64018918526347279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947.12906088148657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37.228183246583313</v>
      </c>
      <c r="K198" s="27">
        <f t="shared" si="35"/>
        <v>6.666666666666667</v>
      </c>
      <c r="L198" s="37">
        <f t="shared" si="37"/>
        <v>-1.9890956199928915</v>
      </c>
      <c r="M198" s="110">
        <f t="shared" si="36"/>
        <v>-11.760912373409578</v>
      </c>
      <c r="N198" s="110">
        <f t="shared" si="38"/>
        <v>0.63254355928719042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952.81485020767855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37.280170345501794</v>
      </c>
      <c r="K199" s="27">
        <f t="shared" si="35"/>
        <v>6.666666666666667</v>
      </c>
      <c r="L199" s="37">
        <f t="shared" si="37"/>
        <v>-2.0410827189113725</v>
      </c>
      <c r="M199" s="110">
        <f t="shared" si="36"/>
        <v>-11.760912373409578</v>
      </c>
      <c r="N199" s="110">
        <f t="shared" si="38"/>
        <v>0.62501685337249191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958.51301827057068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37.331960314540964</v>
      </c>
      <c r="K200" s="27">
        <f t="shared" si="35"/>
        <v>6.666666666666667</v>
      </c>
      <c r="L200" s="37">
        <f t="shared" si="37"/>
        <v>-2.0928726879505426</v>
      </c>
      <c r="M200" s="110">
        <f t="shared" si="36"/>
        <v>-11.760912373409578</v>
      </c>
      <c r="N200" s="110">
        <f t="shared" si="38"/>
        <v>0.61760774165874044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964.22286516333816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37.383548518806272</v>
      </c>
      <c r="K201" s="27">
        <f t="shared" si="35"/>
        <v>6.666666666666667</v>
      </c>
      <c r="L201" s="37">
        <f t="shared" si="37"/>
        <v>-2.1444608922158501</v>
      </c>
      <c r="M201" s="110">
        <f t="shared" si="36"/>
        <v>-11.760912373409578</v>
      </c>
      <c r="N201" s="110">
        <f t="shared" si="38"/>
        <v>0.61031481285601241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969.94374148717486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37.434930902433379</v>
      </c>
      <c r="K202" s="27">
        <f t="shared" si="35"/>
        <v>6.666666666666667</v>
      </c>
      <c r="L202" s="37">
        <f t="shared" si="37"/>
        <v>-2.1958432758429574</v>
      </c>
      <c r="M202" s="110">
        <f t="shared" si="36"/>
        <v>-11.760912373409578</v>
      </c>
      <c r="N202" s="110">
        <f t="shared" si="38"/>
        <v>0.60313658465771236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975.6750439914706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37.486103933243633</v>
      </c>
      <c r="K203" s="27">
        <f t="shared" si="35"/>
        <v>6.666666666666667</v>
      </c>
      <c r="L203" s="37">
        <f t="shared" si="37"/>
        <v>-2.2470163066532116</v>
      </c>
      <c r="M203" s="110">
        <f t="shared" si="36"/>
        <v>-11.760912373409578</v>
      </c>
      <c r="N203" s="110">
        <f t="shared" si="38"/>
        <v>0.59607151640854339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981.41621164559683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37.537064553029872</v>
      </c>
      <c r="K204" s="27">
        <f t="shared" si="35"/>
        <v>6.666666666666667</v>
      </c>
      <c r="L204" s="37">
        <f t="shared" si="37"/>
        <v>-2.2979769264394498</v>
      </c>
      <c r="M204" s="110">
        <f t="shared" si="36"/>
        <v>-11.760912373409578</v>
      </c>
      <c r="N204" s="110">
        <f t="shared" si="38"/>
        <v>0.58911802023672843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987.16672209477917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37.587810132847288</v>
      </c>
      <c r="K205" s="27">
        <f t="shared" si="35"/>
        <v>6.666666666666667</v>
      </c>
      <c r="L205" s="37">
        <f t="shared" si="37"/>
        <v>-2.3487225062568662</v>
      </c>
      <c r="M205" s="110">
        <f t="shared" si="36"/>
        <v>-11.760912373409578</v>
      </c>
      <c r="N205" s="110">
        <f t="shared" si="38"/>
        <v>0.58227447083337769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992.92608845821178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37.638338432759056</v>
      </c>
      <c r="K206" s="27">
        <f t="shared" si="35"/>
        <v>6.666666666666667</v>
      </c>
      <c r="L206" s="37">
        <f t="shared" si="37"/>
        <v>-2.3992508061686344</v>
      </c>
      <c r="M206" s="110">
        <f t="shared" si="36"/>
        <v>-11.760912373409578</v>
      </c>
      <c r="N206" s="110">
        <f t="shared" si="38"/>
        <v>0.57553921403926056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998.69385643252167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37.688647565551797</v>
      </c>
      <c r="K207" s="27">
        <f t="shared" si="35"/>
        <v>6.666666666666667</v>
      </c>
      <c r="L207" s="37">
        <f t="shared" si="37"/>
        <v>-2.4495599389613751</v>
      </c>
      <c r="M207" s="110">
        <f t="shared" si="36"/>
        <v>-11.760912373409578</v>
      </c>
      <c r="N207" s="110">
        <f t="shared" si="38"/>
        <v>0.56891057437953585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1004.4696016680291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37.738735963993058</v>
      </c>
      <c r="K208" s="27">
        <f t="shared" si="35"/>
        <v>6.666666666666667</v>
      </c>
      <c r="L208" s="37">
        <f t="shared" si="37"/>
        <v>-2.4996483374026361</v>
      </c>
      <c r="M208" s="110">
        <f t="shared" si="36"/>
        <v>-11.760912373409578</v>
      </c>
      <c r="N208" s="110">
        <f t="shared" si="38"/>
        <v>0.56238686166983298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1010.2529273890357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37.788602351253132</v>
      </c>
      <c r="K209" s="27">
        <f t="shared" si="35"/>
        <v>6.666666666666667</v>
      </c>
      <c r="L209" s="37">
        <f t="shared" si="37"/>
        <v>-2.5495147246627106</v>
      </c>
      <c r="M209" s="110">
        <f t="shared" si="36"/>
        <v>-11.760912373409578</v>
      </c>
      <c r="N209" s="110">
        <f t="shared" si="38"/>
        <v>0.55596637680206862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1016.0434622326948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37.838245714157182</v>
      </c>
      <c r="K210" s="27">
        <f t="shared" si="35"/>
        <v>6.666666666666667</v>
      </c>
      <c r="L210" s="37">
        <f t="shared" si="37"/>
        <v>-2.5991580875667601</v>
      </c>
      <c r="M210" s="110">
        <f t="shared" si="36"/>
        <v>-11.760912373409578</v>
      </c>
      <c r="N210" s="110">
        <f t="shared" si="38"/>
        <v>0.54964741680532991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845.88530547218761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36.246229611197528</v>
      </c>
      <c r="K211" s="27">
        <f t="shared" si="35"/>
        <v>6.666666666666667</v>
      </c>
      <c r="L211" s="37">
        <f t="shared" si="37"/>
        <v>-1.0071419846071059</v>
      </c>
      <c r="M211" s="110">
        <f t="shared" si="36"/>
        <v>-11.760912373409578</v>
      </c>
      <c r="N211" s="110">
        <f t="shared" si="38"/>
        <v>0.79302303327232149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845.98310556768035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36.247233803759364</v>
      </c>
      <c r="K212" s="27">
        <f t="shared" si="35"/>
        <v>6.666666666666667</v>
      </c>
      <c r="L212" s="37">
        <f t="shared" si="37"/>
        <v>-1.0081461771689426</v>
      </c>
      <c r="M212" s="110">
        <f t="shared" si="36"/>
        <v>-11.760912373409578</v>
      </c>
      <c r="N212" s="110">
        <f t="shared" si="38"/>
        <v>0.79283968860543441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846.27619461804534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36.250242490632317</v>
      </c>
      <c r="K213" s="27">
        <f t="shared" si="35"/>
        <v>6.666666666666667</v>
      </c>
      <c r="L213" s="37">
        <f t="shared" si="37"/>
        <v>-1.0111548640418953</v>
      </c>
      <c r="M213" s="110">
        <f t="shared" si="36"/>
        <v>-11.760912373409578</v>
      </c>
      <c r="N213" s="110">
        <f t="shared" si="38"/>
        <v>0.79229061870522721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846.7636438463735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36.255244062623966</v>
      </c>
      <c r="K214" s="27">
        <f t="shared" si="35"/>
        <v>6.666666666666667</v>
      </c>
      <c r="L214" s="37">
        <f t="shared" si="37"/>
        <v>-1.016156436033544</v>
      </c>
      <c r="M214" s="110">
        <f t="shared" si="36"/>
        <v>-11.760912373409578</v>
      </c>
      <c r="N214" s="110">
        <f t="shared" si="38"/>
        <v>0.79137869884930978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847.44392154807883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36.26221937955502</v>
      </c>
      <c r="K215" s="27">
        <f t="shared" si="35"/>
        <v>6.666666666666667</v>
      </c>
      <c r="L215" s="37">
        <f t="shared" si="37"/>
        <v>-1.0231317529645985</v>
      </c>
      <c r="M215" s="110">
        <f t="shared" si="36"/>
        <v>-11.760912373409578</v>
      </c>
      <c r="N215" s="110">
        <f t="shared" si="38"/>
        <v>0.79010866507337285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848.31491685407082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36.271142074925471</v>
      </c>
      <c r="K216" s="27">
        <f t="shared" si="35"/>
        <v>6.666666666666667</v>
      </c>
      <c r="L216" s="37">
        <f t="shared" si="37"/>
        <v>-1.0320544483350496</v>
      </c>
      <c r="M216" s="110">
        <f t="shared" si="36"/>
        <v>-11.760912373409578</v>
      </c>
      <c r="N216" s="110">
        <f t="shared" si="38"/>
        <v>0.78848703226973171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849.37397179631512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36.281978966895174</v>
      </c>
      <c r="K217" s="27">
        <f t="shared" si="35"/>
        <v>6.666666666666667</v>
      </c>
      <c r="L217" s="37">
        <f t="shared" si="37"/>
        <v>-1.0428913403047524</v>
      </c>
      <c r="M217" s="110">
        <f t="shared" si="36"/>
        <v>-11.760912373409578</v>
      </c>
      <c r="N217" s="110">
        <f t="shared" si="38"/>
        <v>0.78652198385051064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850.61792056560489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36.294690561229771</v>
      </c>
      <c r="K218" s="27">
        <f t="shared" si="35"/>
        <v>6.666666666666667</v>
      </c>
      <c r="L218" s="37">
        <f t="shared" si="37"/>
        <v>-1.0556029346393494</v>
      </c>
      <c r="M218" s="110">
        <f t="shared" si="36"/>
        <v>-11.760912373409578</v>
      </c>
      <c r="N218" s="110">
        <f t="shared" si="38"/>
        <v>0.78422323696017116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852.04313465626296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36.309231629348169</v>
      </c>
      <c r="K219" s="27">
        <f t="shared" si="35"/>
        <v>6.666666666666667</v>
      </c>
      <c r="L219" s="37">
        <f t="shared" si="37"/>
        <v>-1.0701440027577469</v>
      </c>
      <c r="M219" s="110">
        <f t="shared" si="36"/>
        <v>-11.760912373409578</v>
      </c>
      <c r="N219" s="110">
        <f t="shared" si="38"/>
        <v>0.78160188791242513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853.64557247241896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36.325551843065554</v>
      </c>
      <c r="K220" s="27">
        <f t="shared" si="35"/>
        <v>6.666666666666667</v>
      </c>
      <c r="L220" s="37">
        <f t="shared" si="37"/>
        <v>-1.0864642164751324</v>
      </c>
      <c r="M220" s="110">
        <f t="shared" si="36"/>
        <v>-11.760912373409578</v>
      </c>
      <c r="N220" s="110">
        <f t="shared" si="38"/>
        <v>0.77867024294248055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855.42083192663472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36.343596447071953</v>
      </c>
      <c r="K221" s="27">
        <f t="shared" si="35"/>
        <v>6.666666666666667</v>
      </c>
      <c r="L221" s="37">
        <f t="shared" si="37"/>
        <v>-1.1045088204815308</v>
      </c>
      <c r="M221" s="110">
        <f t="shared" si="36"/>
        <v>-11.760912373409578</v>
      </c>
      <c r="N221" s="110">
        <f t="shared" si="38"/>
        <v>0.77544163950340816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857.36420458920225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36.363306950557735</v>
      </c>
      <c r="K222" s="27">
        <f t="shared" si="35"/>
        <v>6.666666666666667</v>
      </c>
      <c r="L222" s="37">
        <f t="shared" si="37"/>
        <v>-1.1242193239673135</v>
      </c>
      <c r="M222" s="110">
        <f t="shared" si="36"/>
        <v>-11.760912373409578</v>
      </c>
      <c r="N222" s="110">
        <f t="shared" si="38"/>
        <v>0.7719302632137317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859.47073003584308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36.38462182056913</v>
      </c>
      <c r="K223" s="27">
        <f t="shared" si="35"/>
        <v>6.666666666666667</v>
      </c>
      <c r="L223" s="37">
        <f t="shared" ref="L223:L254" si="40">F223-J223+M223</f>
        <v>-1.1455341939787083</v>
      </c>
      <c r="M223" s="110">
        <f t="shared" si="36"/>
        <v>-11.760912373409578</v>
      </c>
      <c r="N223" s="110">
        <f t="shared" ref="N223:N254" si="41">10^(L223/10)</f>
        <v>0.7681509652182873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861.73524917996053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36.407477161481907</v>
      </c>
      <c r="K224" s="27">
        <f t="shared" ref="K224:K268" si="44">4/60*100</f>
        <v>6.666666666666667</v>
      </c>
      <c r="L224" s="37">
        <f t="shared" si="40"/>
        <v>-1.1683895348914852</v>
      </c>
      <c r="M224" s="110">
        <f t="shared" ref="M224:M268" si="45">10*LOG(6.666667/100)</f>
        <v>-11.760912373409578</v>
      </c>
      <c r="N224" s="110">
        <f t="shared" si="41"/>
        <v>0.76411908420391161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864.15245554851617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36.431807367230817</v>
      </c>
      <c r="K225" s="27">
        <f t="shared" si="44"/>
        <v>6.666666666666667</v>
      </c>
      <c r="L225" s="37">
        <f t="shared" si="40"/>
        <v>-1.1927197406403955</v>
      </c>
      <c r="M225" s="110">
        <f t="shared" si="45"/>
        <v>-11.760912373409578</v>
      </c>
      <c r="N225" s="110">
        <f t="shared" si="41"/>
        <v>0.7598502766695604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866.71694365340215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36.457545735436611</v>
      </c>
      <c r="K226" s="27">
        <f t="shared" si="44"/>
        <v>6.666666666666667</v>
      </c>
      <c r="L226" s="37">
        <f t="shared" si="40"/>
        <v>-1.218458108846189</v>
      </c>
      <c r="M226" s="110">
        <f t="shared" si="45"/>
        <v>-11.760912373409578</v>
      </c>
      <c r="N226" s="110">
        <f t="shared" si="41"/>
        <v>0.75536035834095439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869.42325380935313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36.48462503515546</v>
      </c>
      <c r="K227" s="27">
        <f t="shared" si="44"/>
        <v>6.666666666666667</v>
      </c>
      <c r="L227" s="37">
        <f t="shared" si="40"/>
        <v>-1.2455374085650384</v>
      </c>
      <c r="M227" s="110">
        <f t="shared" si="45"/>
        <v>-11.760912373409578</v>
      </c>
      <c r="N227" s="110">
        <f t="shared" si="41"/>
        <v>0.75066515889250363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872.26591294350374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36.512978022489314</v>
      </c>
      <c r="K228" s="27">
        <f t="shared" si="44"/>
        <v>6.666666666666667</v>
      </c>
      <c r="L228" s="37">
        <f t="shared" si="40"/>
        <v>-1.2738903958988921</v>
      </c>
      <c r="M228" s="110">
        <f t="shared" si="45"/>
        <v>-11.760912373409578</v>
      </c>
      <c r="N228" s="110">
        <f t="shared" si="41"/>
        <v>0.74578039143575958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875.23947112170094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36.542537900623735</v>
      </c>
      <c r="K229" s="27">
        <f t="shared" si="44"/>
        <v>6.666666666666667</v>
      </c>
      <c r="L229" s="37">
        <f t="shared" si="40"/>
        <v>-1.3034502740333131</v>
      </c>
      <c r="M229" s="110">
        <f t="shared" si="45"/>
        <v>-11.760912373409578</v>
      </c>
      <c r="N229" s="110">
        <f t="shared" si="41"/>
        <v>0.74072153758634551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878.33853367634265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36.573238722921602</v>
      </c>
      <c r="K230" s="27">
        <f t="shared" si="44"/>
        <v>6.666666666666667</v>
      </c>
      <c r="L230" s="37">
        <f t="shared" si="40"/>
        <v>-1.3341510963311798</v>
      </c>
      <c r="M230" s="110">
        <f t="shared" si="45"/>
        <v>-11.760912373409578</v>
      </c>
      <c r="N230" s="110">
        <f t="shared" si="41"/>
        <v>0.73550374835236787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881.55778895612332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36.605015739448348</v>
      </c>
      <c r="K231" s="27">
        <f t="shared" si="44"/>
        <v>6.666666666666667</v>
      </c>
      <c r="L231" s="37">
        <f t="shared" si="40"/>
        <v>-1.3659281128579259</v>
      </c>
      <c r="M231" s="110">
        <f t="shared" si="45"/>
        <v>-11.760912373409578</v>
      </c>
      <c r="N231" s="110">
        <f t="shared" si="41"/>
        <v>0.73014176060955638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884.8920318281431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36.637805688719638</v>
      </c>
      <c r="K232" s="27">
        <f t="shared" si="44"/>
        <v>6.666666666666667</v>
      </c>
      <c r="L232" s="37">
        <f t="shared" si="40"/>
        <v>-1.3987180621292161</v>
      </c>
      <c r="M232" s="110">
        <f t="shared" si="45"/>
        <v>-11.760912373409578</v>
      </c>
      <c r="N232" s="110">
        <f t="shared" si="41"/>
        <v>0.72464982854608129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888.33618314767818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36.671547037548841</v>
      </c>
      <c r="K233" s="27">
        <f t="shared" si="44"/>
        <v>6.666666666666667</v>
      </c>
      <c r="L233" s="37">
        <f t="shared" si="40"/>
        <v>-1.432459410958419</v>
      </c>
      <c r="M233" s="110">
        <f t="shared" si="45"/>
        <v>-11.760912373409578</v>
      </c>
      <c r="N233" s="110">
        <f t="shared" si="41"/>
        <v>0.71904166917131529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891.88530547218761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36.706180172652445</v>
      </c>
      <c r="K234" s="27">
        <f t="shared" si="44"/>
        <v>6.666666666666667</v>
      </c>
      <c r="L234" s="37">
        <f t="shared" si="40"/>
        <v>-1.4670925460620232</v>
      </c>
      <c r="M234" s="110">
        <f t="shared" si="45"/>
        <v>-11.760912373409578</v>
      </c>
      <c r="N234" s="110">
        <f t="shared" si="41"/>
        <v>0.71333042078061859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895.53461533635141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36.741647548179422</v>
      </c>
      <c r="K235" s="27">
        <f t="shared" si="44"/>
        <v>6.666666666666667</v>
      </c>
      <c r="L235" s="37">
        <f t="shared" si="40"/>
        <v>-1.5025599215890004</v>
      </c>
      <c r="M235" s="110">
        <f t="shared" si="45"/>
        <v>-11.760912373409578</v>
      </c>
      <c r="N235" s="110">
        <f t="shared" si="41"/>
        <v>0.70752861314262072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899.27949242713396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36.777893793604811</v>
      </c>
      <c r="K236" s="27">
        <f t="shared" si="44"/>
        <v>6.666666666666667</v>
      </c>
      <c r="L236" s="37">
        <f t="shared" si="40"/>
        <v>-1.5388061670143891</v>
      </c>
      <c r="M236" s="110">
        <f t="shared" si="45"/>
        <v>-11.760912373409578</v>
      </c>
      <c r="N236" s="110">
        <f t="shared" si="41"/>
        <v>0.70164814811481524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903.11548600522121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36.814865786511177</v>
      </c>
      <c r="K237" s="27">
        <f t="shared" si="44"/>
        <v>6.666666666666667</v>
      </c>
      <c r="L237" s="37">
        <f t="shared" si="40"/>
        <v>-1.5757781599207554</v>
      </c>
      <c r="M237" s="110">
        <f t="shared" si="45"/>
        <v>-11.760912373409578</v>
      </c>
      <c r="N237" s="110">
        <f t="shared" si="41"/>
        <v>0.69570028938526152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907.03831891481286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36.852512694712971</v>
      </c>
      <c r="K238" s="27">
        <f t="shared" si="44"/>
        <v>6.666666666666667</v>
      </c>
      <c r="L238" s="37">
        <f t="shared" si="40"/>
        <v>-1.6134250681225488</v>
      </c>
      <c r="M238" s="110">
        <f t="shared" si="45"/>
        <v>-11.760912373409578</v>
      </c>
      <c r="N238" s="110">
        <f t="shared" si="41"/>
        <v>0.68969566007137184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911.04388951054659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36.890785991997959</v>
      </c>
      <c r="K239" s="27">
        <f t="shared" si="44"/>
        <v>6.666666666666667</v>
      </c>
      <c r="L239" s="37">
        <f t="shared" si="40"/>
        <v>-1.6516983654075368</v>
      </c>
      <c r="M239" s="110">
        <f t="shared" si="45"/>
        <v>-11.760912373409578</v>
      </c>
      <c r="N239" s="110">
        <f t="shared" si="41"/>
        <v>0.6836442469700218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915.12827181084037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36.929639451497813</v>
      </c>
      <c r="K240" s="27">
        <f t="shared" si="44"/>
        <v>6.666666666666667</v>
      </c>
      <c r="L240" s="37">
        <f t="shared" si="40"/>
        <v>-1.6905518249073914</v>
      </c>
      <c r="M240" s="110">
        <f t="shared" si="45"/>
        <v>-11.760912373409578</v>
      </c>
      <c r="N240" s="110">
        <f t="shared" si="41"/>
        <v>0.67755541033752287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919.28771416332631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36.969029120386431</v>
      </c>
      <c r="K241" s="27">
        <f t="shared" si="44"/>
        <v>6.666666666666667</v>
      </c>
      <c r="L241" s="37">
        <f t="shared" si="40"/>
        <v>-1.7299414937960087</v>
      </c>
      <c r="M241" s="110">
        <f t="shared" si="45"/>
        <v>-11.760912373409578</v>
      </c>
      <c r="N241" s="110">
        <f t="shared" si="41"/>
        <v>0.671437898175126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923.51863668210819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37.008913279261712</v>
      </c>
      <c r="K242" s="27">
        <f t="shared" si="44"/>
        <v>6.666666666666667</v>
      </c>
      <c r="L242" s="37">
        <f t="shared" si="40"/>
        <v>-1.7698256526712903</v>
      </c>
      <c r="M242" s="110">
        <f t="shared" si="45"/>
        <v>-11.760912373409578</v>
      </c>
      <c r="N242" s="110">
        <f t="shared" si="41"/>
        <v>0.66529986409942121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927.81762768970225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37.049252389212938</v>
      </c>
      <c r="K243" s="27">
        <f t="shared" si="44"/>
        <v>6.666666666666667</v>
      </c>
      <c r="L243" s="37">
        <f t="shared" si="40"/>
        <v>-1.8101647626225166</v>
      </c>
      <c r="M243" s="110">
        <f t="shared" si="45"/>
        <v>-11.760912373409578</v>
      </c>
      <c r="N243" s="110">
        <f t="shared" si="41"/>
        <v>0.65914888798218552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932.18143936980732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37.090009029225449</v>
      </c>
      <c r="K244" s="27">
        <f t="shared" si="44"/>
        <v>6.666666666666667</v>
      </c>
      <c r="L244" s="37">
        <f t="shared" si="40"/>
        <v>-1.8509214026350271</v>
      </c>
      <c r="M244" s="110">
        <f t="shared" si="45"/>
        <v>-11.760912373409578</v>
      </c>
      <c r="N244" s="110">
        <f t="shared" si="41"/>
        <v>0.65299199864712643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936.60698281127202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37.131147826237026</v>
      </c>
      <c r="K245" s="27">
        <f t="shared" si="44"/>
        <v>6.666666666666667</v>
      </c>
      <c r="L245" s="37">
        <f t="shared" si="40"/>
        <v>-1.892060199646604</v>
      </c>
      <c r="M245" s="110">
        <f t="shared" si="45"/>
        <v>-11.760912373409578</v>
      </c>
      <c r="N245" s="110">
        <f t="shared" si="41"/>
        <v>0.64683569800891472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941.09132259932619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37.172635379843129</v>
      </c>
      <c r="K246" s="27">
        <f t="shared" si="44"/>
        <v>6.666666666666667</v>
      </c>
      <c r="L246" s="37">
        <f t="shared" si="40"/>
        <v>-1.9335477532527072</v>
      </c>
      <c r="M246" s="110">
        <f t="shared" si="45"/>
        <v>-11.760912373409578</v>
      </c>
      <c r="N246" s="110">
        <f t="shared" si="41"/>
        <v>0.64068598613111993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945.6316710876788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37.214440183355237</v>
      </c>
      <c r="K247" s="27">
        <f t="shared" si="44"/>
        <v>6.666666666666667</v>
      </c>
      <c r="L247" s="37">
        <f t="shared" si="40"/>
        <v>-1.9753525567648147</v>
      </c>
      <c r="M247" s="110">
        <f t="shared" si="45"/>
        <v>-11.760912373409578</v>
      </c>
      <c r="N247" s="110">
        <f t="shared" si="41"/>
        <v>0.63454838676307823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950.22538246461681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37.256532542650667</v>
      </c>
      <c r="K248" s="27">
        <f t="shared" si="44"/>
        <v>6.666666666666667</v>
      </c>
      <c r="L248" s="37">
        <f t="shared" si="40"/>
        <v>-2.0174449160602457</v>
      </c>
      <c r="M248" s="110">
        <f t="shared" si="45"/>
        <v>-11.760912373409578</v>
      </c>
      <c r="N248" s="110">
        <f t="shared" si="41"/>
        <v>0.62842797299080433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954.86994670786748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37.298884494013414</v>
      </c>
      <c r="K249" s="27">
        <f t="shared" si="44"/>
        <v>6.666666666666667</v>
      </c>
      <c r="L249" s="37">
        <f t="shared" si="40"/>
        <v>-2.0597968674229925</v>
      </c>
      <c r="M249" s="110">
        <f t="shared" si="45"/>
        <v>-11.760912373409578</v>
      </c>
      <c r="N249" s="110">
        <f t="shared" si="41"/>
        <v>0.62232939270383636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959.56298350666839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37.341469721954468</v>
      </c>
      <c r="K250" s="27">
        <f t="shared" si="44"/>
        <v>6.666666666666667</v>
      </c>
      <c r="L250" s="37">
        <f t="shared" si="40"/>
        <v>-2.102382095364046</v>
      </c>
      <c r="M250" s="110">
        <f t="shared" si="45"/>
        <v>-11.760912373409578</v>
      </c>
      <c r="N250" s="110">
        <f t="shared" si="41"/>
        <v>0.61625689363842484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964.30223621516041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37.384263477814564</v>
      </c>
      <c r="K251" s="27">
        <f t="shared" si="44"/>
        <v>6.666666666666667</v>
      </c>
      <c r="L251" s="37">
        <f t="shared" si="40"/>
        <v>-2.1451758512241419</v>
      </c>
      <c r="M251" s="110">
        <f t="shared" si="45"/>
        <v>-11.760912373409578</v>
      </c>
      <c r="N251" s="110">
        <f t="shared" si="41"/>
        <v>0.61021434780836725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969.08556588874387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37.427242499791511</v>
      </c>
      <c r="K252" s="27">
        <f t="shared" si="44"/>
        <v>6.666666666666667</v>
      </c>
      <c r="L252" s="37">
        <f t="shared" si="40"/>
        <v>-2.1881548732010891</v>
      </c>
      <c r="M252" s="110">
        <f t="shared" si="45"/>
        <v>-11.760912373409578</v>
      </c>
      <c r="N252" s="110">
        <f t="shared" si="41"/>
        <v>0.60420527517846345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973.91094544428984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37.470384934895833</v>
      </c>
      <c r="K253" s="27">
        <f t="shared" si="44"/>
        <v>6.666666666666667</v>
      </c>
      <c r="L253" s="37">
        <f t="shared" si="40"/>
        <v>-2.2312973083054111</v>
      </c>
      <c r="M253" s="110">
        <f t="shared" si="45"/>
        <v>-11.760912373409578</v>
      </c>
      <c r="N253" s="110">
        <f t="shared" si="41"/>
        <v>0.59823286647272356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978.77645397589708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37.513670263220334</v>
      </c>
      <c r="K254" s="27">
        <f t="shared" si="44"/>
        <v>6.666666666666667</v>
      </c>
      <c r="L254" s="37">
        <f t="shared" si="40"/>
        <v>-2.274582636629912</v>
      </c>
      <c r="M254" s="110">
        <f t="shared" si="45"/>
        <v>-11.760912373409578</v>
      </c>
      <c r="N254" s="110">
        <f t="shared" si="41"/>
        <v>0.59230000504077196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983.6802712500878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37.557079224809279</v>
      </c>
      <c r="K255" s="27">
        <f t="shared" si="44"/>
        <v>6.666666666666667</v>
      </c>
      <c r="L255" s="37">
        <f t="shared" ref="L255:L268" si="46">F255-J255+M255</f>
        <v>-2.3179915982188568</v>
      </c>
      <c r="M255" s="110">
        <f t="shared" si="45"/>
        <v>-11.760912373409578</v>
      </c>
      <c r="N255" s="110">
        <f t="shared" ref="N255:N268" si="47">10^(L255/10)</f>
        <v>0.58640928773199785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988.62067239777775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37.600593749329398</v>
      </c>
      <c r="K256" s="27">
        <f t="shared" si="44"/>
        <v>6.666666666666667</v>
      </c>
      <c r="L256" s="37">
        <f t="shared" si="46"/>
        <v>-2.3615061227389766</v>
      </c>
      <c r="M256" s="110">
        <f t="shared" si="45"/>
        <v>-11.760912373409578</v>
      </c>
      <c r="N256" s="110">
        <f t="shared" si="47"/>
        <v>0.58056304474849585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993.59602281487469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37.644196888674855</v>
      </c>
      <c r="K257" s="27">
        <f t="shared" si="44"/>
        <v>6.666666666666667</v>
      </c>
      <c r="L257" s="37">
        <f t="shared" si="46"/>
        <v>-2.4051092620844337</v>
      </c>
      <c r="M257" s="110">
        <f t="shared" si="45"/>
        <v>-11.760912373409578</v>
      </c>
      <c r="N257" s="110">
        <f t="shared" si="47"/>
        <v>0.57476335846547921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998.60477327884712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37.687872752581491</v>
      </c>
      <c r="K258" s="27">
        <f t="shared" si="44"/>
        <v>6.666666666666667</v>
      </c>
      <c r="L258" s="37">
        <f t="shared" si="46"/>
        <v>-2.4487851259910691</v>
      </c>
      <c r="M258" s="110">
        <f t="shared" si="45"/>
        <v>-11.760912373409578</v>
      </c>
      <c r="N258" s="110">
        <f t="shared" si="47"/>
        <v>0.56901208122191649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1003.6454552848888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37.731606447278672</v>
      </c>
      <c r="K259" s="27">
        <f t="shared" si="44"/>
        <v>6.666666666666667</v>
      </c>
      <c r="L259" s="37">
        <f t="shared" si="46"/>
        <v>-2.4925188206882503</v>
      </c>
      <c r="M259" s="110">
        <f t="shared" si="45"/>
        <v>-11.760912373409578</v>
      </c>
      <c r="N259" s="110">
        <f t="shared" si="47"/>
        <v>0.56331085209541465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1008.716676602309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37.775384017169472</v>
      </c>
      <c r="K260" s="27">
        <f t="shared" si="44"/>
        <v>6.666666666666667</v>
      </c>
      <c r="L260" s="37">
        <f t="shared" si="46"/>
        <v>-2.5362963905790501</v>
      </c>
      <c r="M260" s="110">
        <f t="shared" si="45"/>
        <v>-11.760912373409578</v>
      </c>
      <c r="N260" s="110">
        <f t="shared" si="47"/>
        <v>0.55766111268410912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1013.8171170493737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37.819192389500145</v>
      </c>
      <c r="K261" s="27">
        <f t="shared" si="44"/>
        <v>6.666666666666667</v>
      </c>
      <c r="L261" s="37">
        <f t="shared" si="46"/>
        <v>-2.5801047629097233</v>
      </c>
      <c r="M261" s="110">
        <f t="shared" si="45"/>
        <v>-11.760912373409578</v>
      </c>
      <c r="N261" s="110">
        <f t="shared" si="47"/>
        <v>0.5520641219249639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1018.945524482931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37.863019321956379</v>
      </c>
      <c r="K262" s="27">
        <f t="shared" si="44"/>
        <v>6.666666666666667</v>
      </c>
      <c r="L262" s="37">
        <f t="shared" si="46"/>
        <v>-2.6239316953659575</v>
      </c>
      <c r="M262" s="110">
        <f t="shared" si="45"/>
        <v>-11.760912373409578</v>
      </c>
      <c r="N262" s="110">
        <f t="shared" si="47"/>
        <v>0.54652096998282429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1024.1007109976842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37.906853353106044</v>
      </c>
      <c r="K263" s="27">
        <f t="shared" si="44"/>
        <v>6.666666666666667</v>
      </c>
      <c r="L263" s="37">
        <f t="shared" si="46"/>
        <v>-2.667765726515622</v>
      </c>
      <c r="M263" s="110">
        <f t="shared" si="45"/>
        <v>-11.760912373409578</v>
      </c>
      <c r="N263" s="110">
        <f t="shared" si="47"/>
        <v>0.54103259124802716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1029.2815493288715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37.950683755594866</v>
      </c>
      <c r="K264" s="27">
        <f t="shared" si="44"/>
        <v>6.666666666666667</v>
      </c>
      <c r="L264" s="37">
        <f t="shared" si="46"/>
        <v>-2.7115961290044446</v>
      </c>
      <c r="M264" s="110">
        <f t="shared" si="45"/>
        <v>-11.760912373409578</v>
      </c>
      <c r="N264" s="110">
        <f t="shared" si="47"/>
        <v>0.5355997764826621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1034.4869694512954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37.994500491991772</v>
      </c>
      <c r="K265" s="27">
        <f t="shared" si="44"/>
        <v>6.666666666666667</v>
      </c>
      <c r="L265" s="37">
        <f t="shared" si="46"/>
        <v>-2.7554128654013503</v>
      </c>
      <c r="M265" s="110">
        <f t="shared" si="45"/>
        <v>-11.760912373409578</v>
      </c>
      <c r="N265" s="110">
        <f t="shared" si="47"/>
        <v>0.53022318415693426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1039.7159553670842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38.038294173174556</v>
      </c>
      <c r="K266" s="27">
        <f t="shared" si="44"/>
        <v>6.666666666666667</v>
      </c>
      <c r="L266" s="37">
        <f t="shared" si="46"/>
        <v>-2.7992065465841343</v>
      </c>
      <c r="M266" s="110">
        <f t="shared" si="45"/>
        <v>-11.760912373409578</v>
      </c>
      <c r="N266" s="110">
        <f t="shared" si="47"/>
        <v>0.524903351017588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1044.9675420741996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38.082056019142598</v>
      </c>
      <c r="K267" s="27">
        <f t="shared" si="44"/>
        <v>6.666666666666667</v>
      </c>
      <c r="L267" s="37">
        <f t="shared" si="46"/>
        <v>-2.8429683925521765</v>
      </c>
      <c r="M267" s="110">
        <f t="shared" si="45"/>
        <v>-11.760912373409578</v>
      </c>
      <c r="N267" s="110">
        <f t="shared" si="47"/>
        <v>0.51964070193029854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1050.2408127075041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38.125777822141345</v>
      </c>
      <c r="K268" s="40">
        <f t="shared" si="44"/>
        <v>6.666666666666667</v>
      </c>
      <c r="L268" s="41">
        <f t="shared" si="46"/>
        <v>-2.8866901955509228</v>
      </c>
      <c r="M268" s="110">
        <f t="shared" si="45"/>
        <v>-11.760912373409578</v>
      </c>
      <c r="N268" s="110">
        <f t="shared" si="47"/>
        <v>0.51443555903741078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21.322290526103316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9D82E-6DA3-41E0-8CE8-4328CB5D7272}">
  <sheetPr codeName="Sheet31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173</v>
      </c>
      <c r="B2" s="29" t="s">
        <v>119</v>
      </c>
      <c r="C2" s="29">
        <f>NSAs!B31</f>
        <v>254887.9</v>
      </c>
      <c r="D2" s="30">
        <f>NSAs!C31</f>
        <v>4256678.13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29 (dBA)</v>
      </c>
      <c r="V5" s="143" t="str">
        <f>INDEX(A7:A45,MATCH(W5,H7:H45,0))</f>
        <v>A-25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B-3</v>
      </c>
      <c r="W6" s="146">
        <f>LARGE(H7:H45,2)</f>
        <v>38.757574905606752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3346.5320231694113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48.191899702996729</v>
      </c>
      <c r="H7" s="36">
        <f>C7-G7</f>
        <v>20.818400253643084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120.73690125176071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2806.9159335470868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46.664588116291675</v>
      </c>
      <c r="H8" s="37">
        <f t="shared" ref="H8:H44" si="2">C8-G8</f>
        <v>22.345711840348137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171.62129869011906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1660.2555048245943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42.10349857762715</v>
      </c>
      <c r="H9" s="37">
        <f t="shared" si="2"/>
        <v>26.906801379012663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490.54645085279225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1585.0026687677514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41.700599956061296</v>
      </c>
      <c r="H10" s="37">
        <f t="shared" si="2"/>
        <v>27.309700000578516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538.23260151287218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1767.2061745591536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42.645744405527921</v>
      </c>
      <c r="H11" s="37">
        <f t="shared" si="2"/>
        <v>26.364555551111891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432.96775635648282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2088.1586642064235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44.095269890161823</v>
      </c>
      <c r="H12" s="37">
        <f t="shared" si="2"/>
        <v>24.915030066477989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310.10088569358584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1199.9656299242031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39.283376138485345</v>
      </c>
      <c r="H13" s="37">
        <f t="shared" si="2"/>
        <v>29.726923818154468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939.05792420523085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1151.3088816646532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38.923837099982862</v>
      </c>
      <c r="H14" s="37">
        <f t="shared" si="2"/>
        <v>30.086462856656951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1020.1083105613379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1319.9004510951304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40.110823545777706</v>
      </c>
      <c r="H15" s="37">
        <f t="shared" si="2"/>
        <v>28.899476410862107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776.15353725422187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1529.0063735970991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41.388185915078076</v>
      </c>
      <c r="H16" s="37">
        <f t="shared" si="2"/>
        <v>27.622114041561737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578.37751922248083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1802.277795069461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42.816434640379846</v>
      </c>
      <c r="H17" s="37">
        <f t="shared" si="2"/>
        <v>26.193865316259966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416.28094484916306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2038.2361586429497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43.885090035543591</v>
      </c>
      <c r="H18" s="37">
        <f t="shared" si="2"/>
        <v>25.125209921096221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325.47751543764855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2367.04473521315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45.184129316356284</v>
      </c>
      <c r="H19" s="37">
        <f t="shared" si="2"/>
        <v>23.826170640283529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241.33319582823231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2630.5064130316414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46.100787298416151</v>
      </c>
      <c r="H20" s="37">
        <f t="shared" si="2"/>
        <v>22.909512658223662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195.41201626769831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2939.0853263219424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47.064243890304702</v>
      </c>
      <c r="H21" s="37">
        <f t="shared" si="2"/>
        <v>21.94605606633511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156.53289112567907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814.4303197942196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35.917078666116282</v>
      </c>
      <c r="H22" s="37">
        <f t="shared" si="2"/>
        <v>33.09322129052353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2038.5535725083175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820.19793318474922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35.97837341149971</v>
      </c>
      <c r="H23" s="37">
        <f t="shared" si="2"/>
        <v>33.031926545140102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2009.9842507434244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988.02788300722125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37.595384018580582</v>
      </c>
      <c r="H24" s="37">
        <f t="shared" si="2"/>
        <v>31.414915938059231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1385.1333750550023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1281.0470180284344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39.85130139732253</v>
      </c>
      <c r="H25" s="37">
        <f t="shared" si="2"/>
        <v>29.158998559317283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823.9480987170889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1559.3763749974007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41.559019004952503</v>
      </c>
      <c r="H26" s="37">
        <f t="shared" si="2"/>
        <v>27.451280951687309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556.06824542850882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1856.6280791800721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43.07449828656808</v>
      </c>
      <c r="H27" s="37">
        <f t="shared" si="2"/>
        <v>25.935801670071733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392.26554847941469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2156.2785024667819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44.37409706232711</v>
      </c>
      <c r="H28" s="37">
        <f t="shared" si="2"/>
        <v>24.636202894312703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290.81733440169086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2465.5920451081956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45.538424403710216</v>
      </c>
      <c r="H29" s="37">
        <f t="shared" si="2"/>
        <v>23.471875552929596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222.42702611144418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2817.8543651508849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46.698370875213058</v>
      </c>
      <c r="H30" s="37">
        <f t="shared" si="2"/>
        <v>22.311929081426754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170.29147537252973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300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27.242425094393248</v>
      </c>
      <c r="H31" s="37">
        <f t="shared" si="2"/>
        <v>41.767874862246565</v>
      </c>
      <c r="O31" s="147" t="s">
        <v>29</v>
      </c>
      <c r="P31" s="10" t="s">
        <v>29</v>
      </c>
      <c r="Q31" s="7">
        <v>255031.89</v>
      </c>
      <c r="R31" s="8">
        <v>4256912.63</v>
      </c>
      <c r="U31">
        <f t="shared" si="0"/>
        <v>15024.066119821837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914.08800725087076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36.919760221534915</v>
      </c>
      <c r="H32" s="37">
        <f t="shared" si="2"/>
        <v>32.090539735104898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1618.2811428621976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1380.1315210515365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40.498409498245742</v>
      </c>
      <c r="H33" s="37">
        <f t="shared" si="2"/>
        <v>28.51189045839407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709.88671023727807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2325.2034583021573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45.029219204321336</v>
      </c>
      <c r="H34" s="37">
        <f t="shared" si="2"/>
        <v>23.981080752318476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250.09676561114836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2579.3423166575303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45.930179664549328</v>
      </c>
      <c r="H35" s="37">
        <f t="shared" si="2"/>
        <v>23.080120292090484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203.24133045041728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3659.7377073910807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48.968999214365638</v>
      </c>
      <c r="H36" s="37">
        <f t="shared" si="2"/>
        <v>20.041300742274174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100.95552096294031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1164.8538776172811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39.025428994371474</v>
      </c>
      <c r="H37" s="37">
        <f t="shared" si="2"/>
        <v>29.984870962268339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996.52247098362761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2520.4425572109499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45.729536079755647</v>
      </c>
      <c r="H38" s="37">
        <f t="shared" si="2"/>
        <v>23.280763876884166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212.85133954772456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2910.762227630375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46.980134610695757</v>
      </c>
      <c r="H39" s="37">
        <f t="shared" si="2"/>
        <v>22.030165345944056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159.59399071999306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3158.8910835608972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47.690693039635441</v>
      </c>
      <c r="H40" s="37">
        <f t="shared" si="2"/>
        <v>18.309306960364559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67.753337937663417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920.73348396818017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36.982678745253878</v>
      </c>
      <c r="H41" s="37">
        <f t="shared" si="2"/>
        <v>29.017321254746122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797.50263280766023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300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27.242425094393248</v>
      </c>
      <c r="H42" s="37">
        <f t="shared" si="2"/>
        <v>38.757574905606752</v>
      </c>
      <c r="O42" s="147" t="s">
        <v>199</v>
      </c>
      <c r="P42" s="42" t="s">
        <v>199</v>
      </c>
      <c r="Q42" s="7">
        <v>255068.11</v>
      </c>
      <c r="R42" s="8">
        <v>4256675.4000000004</v>
      </c>
      <c r="U42">
        <f t="shared" si="0"/>
        <v>7512.0330599109175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1192.3458961224644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39.228045225297144</v>
      </c>
      <c r="H43" s="37">
        <f t="shared" si="2"/>
        <v>26.771954774702856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475.54922415305936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3072.1790746797524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47.448930534992968</v>
      </c>
      <c r="H44" s="37">
        <f t="shared" si="2"/>
        <v>6.551069465007032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4.5196722914735448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46.351248098221149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46.351248098221149</v>
      </c>
      <c r="D51" s="77">
        <f>10*LOG10(SUM(U7:U44))</f>
        <v>46.307865740523042</v>
      </c>
      <c r="E51" s="77">
        <f>P85</f>
        <v>46.335030455215531</v>
      </c>
      <c r="F51" s="78">
        <f>S85</f>
        <v>52.723870388765938</v>
      </c>
    </row>
    <row r="52" spans="1:19" ht="14.45" customHeight="1" thickBot="1" x14ac:dyDescent="0.3">
      <c r="B52" s="72" t="s">
        <v>141</v>
      </c>
      <c r="C52" s="79">
        <f>10*LOG10(10^(C50/10)+10^(C51/10))</f>
        <v>47.256201873060142</v>
      </c>
      <c r="D52" s="79">
        <f>10*LOG10(10^(D50/10)+10^(D51/10))</f>
        <v>46.555914061808579</v>
      </c>
      <c r="E52" s="79">
        <f>J85</f>
        <v>47.006637666037612</v>
      </c>
      <c r="F52" s="80">
        <f>M85</f>
        <v>53.072918410774896</v>
      </c>
    </row>
    <row r="53" spans="1:19" ht="16.149999999999999" customHeight="1" thickBot="1" x14ac:dyDescent="0.3">
      <c r="B53" s="74" t="s">
        <v>145</v>
      </c>
      <c r="C53" s="81">
        <f>C52-C50</f>
        <v>7.2562018730601423</v>
      </c>
      <c r="D53" s="81">
        <f>D52-D50</f>
        <v>12.555914061808579</v>
      </c>
      <c r="E53" s="81">
        <f>E52-E50</f>
        <v>8.4381665960662389</v>
      </c>
      <c r="F53" s="82">
        <f>F52-F50</f>
        <v>11.122346480962072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29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46.555914061808579</v>
      </c>
      <c r="J61" s="62">
        <f>10^(I61/10)</f>
        <v>45247.16842573433</v>
      </c>
      <c r="K61" s="63"/>
      <c r="L61" s="152">
        <f>I61+10</f>
        <v>56.555914061808579</v>
      </c>
      <c r="M61" s="62">
        <f>10^(L61/10)</f>
        <v>452471.684257343</v>
      </c>
      <c r="N61" s="62"/>
      <c r="O61" s="62">
        <f>D51</f>
        <v>46.307865740523042</v>
      </c>
      <c r="P61" s="62">
        <f>10^(O61/10)</f>
        <v>42735.281994224701</v>
      </c>
      <c r="Q61" s="62"/>
      <c r="R61" s="62">
        <f>O61+10</f>
        <v>56.307865740523042</v>
      </c>
      <c r="S61" s="63">
        <f>10^(R61/10)</f>
        <v>427352.81994224672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46.555914061808579</v>
      </c>
      <c r="J62" s="26">
        <f t="shared" ref="J62:J84" si="9">10^(I62/10)</f>
        <v>45247.16842573433</v>
      </c>
      <c r="K62" s="64"/>
      <c r="L62" s="155">
        <f t="shared" ref="L62:L67" si="10">I62+10</f>
        <v>56.555914061808579</v>
      </c>
      <c r="M62" s="26">
        <f t="shared" ref="M62:M84" si="11">10^(L62/10)</f>
        <v>452471.684257343</v>
      </c>
      <c r="N62" s="26"/>
      <c r="O62" s="26">
        <f>O61</f>
        <v>46.307865740523042</v>
      </c>
      <c r="P62" s="26">
        <f t="shared" ref="P62:P84" si="12">10^(O62/10)</f>
        <v>42735.281994224701</v>
      </c>
      <c r="Q62" s="26"/>
      <c r="R62" s="26">
        <f t="shared" ref="R62:R67" si="13">O62+10</f>
        <v>56.307865740523042</v>
      </c>
      <c r="S62" s="64">
        <f t="shared" ref="S62:S84" si="14">10^(R62/10)</f>
        <v>427352.81994224672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46.555914061808579</v>
      </c>
      <c r="J63" s="26">
        <f t="shared" si="9"/>
        <v>45247.16842573433</v>
      </c>
      <c r="K63" s="64"/>
      <c r="L63" s="155">
        <f t="shared" si="10"/>
        <v>56.555914061808579</v>
      </c>
      <c r="M63" s="26">
        <f t="shared" si="11"/>
        <v>452471.684257343</v>
      </c>
      <c r="N63" s="26"/>
      <c r="O63" s="26">
        <f t="shared" ref="O63:O84" si="16">O62</f>
        <v>46.307865740523042</v>
      </c>
      <c r="P63" s="26">
        <f t="shared" si="12"/>
        <v>42735.281994224701</v>
      </c>
      <c r="Q63" s="26"/>
      <c r="R63" s="26">
        <f t="shared" si="13"/>
        <v>56.307865740523042</v>
      </c>
      <c r="S63" s="64">
        <f t="shared" si="14"/>
        <v>427352.81994224672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46.555914061808579</v>
      </c>
      <c r="J64" s="26">
        <f t="shared" si="9"/>
        <v>45247.16842573433</v>
      </c>
      <c r="K64" s="64"/>
      <c r="L64" s="155">
        <f t="shared" si="10"/>
        <v>56.555914061808579</v>
      </c>
      <c r="M64" s="26">
        <f t="shared" si="11"/>
        <v>452471.684257343</v>
      </c>
      <c r="N64" s="26"/>
      <c r="O64" s="26">
        <f t="shared" si="16"/>
        <v>46.307865740523042</v>
      </c>
      <c r="P64" s="26">
        <f t="shared" si="12"/>
        <v>42735.281994224701</v>
      </c>
      <c r="Q64" s="26"/>
      <c r="R64" s="26">
        <f t="shared" si="13"/>
        <v>56.307865740523042</v>
      </c>
      <c r="S64" s="64">
        <f t="shared" si="14"/>
        <v>427352.81994224672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46.555914061808579</v>
      </c>
      <c r="J65" s="26">
        <f t="shared" si="9"/>
        <v>45247.16842573433</v>
      </c>
      <c r="K65" s="64"/>
      <c r="L65" s="155">
        <f t="shared" si="10"/>
        <v>56.555914061808579</v>
      </c>
      <c r="M65" s="26">
        <f t="shared" si="11"/>
        <v>452471.684257343</v>
      </c>
      <c r="N65" s="26"/>
      <c r="O65" s="26">
        <f t="shared" si="16"/>
        <v>46.307865740523042</v>
      </c>
      <c r="P65" s="26">
        <f t="shared" si="12"/>
        <v>42735.281994224701</v>
      </c>
      <c r="Q65" s="26"/>
      <c r="R65" s="26">
        <f t="shared" si="13"/>
        <v>56.307865740523042</v>
      </c>
      <c r="S65" s="64">
        <f t="shared" si="14"/>
        <v>427352.81994224672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46.555914061808579</v>
      </c>
      <c r="J66" s="26">
        <f t="shared" si="9"/>
        <v>45247.16842573433</v>
      </c>
      <c r="K66" s="64"/>
      <c r="L66" s="155">
        <f t="shared" si="10"/>
        <v>56.555914061808579</v>
      </c>
      <c r="M66" s="26">
        <f t="shared" si="11"/>
        <v>452471.684257343</v>
      </c>
      <c r="N66" s="26"/>
      <c r="O66" s="26">
        <f t="shared" si="16"/>
        <v>46.307865740523042</v>
      </c>
      <c r="P66" s="26">
        <f t="shared" si="12"/>
        <v>42735.281994224701</v>
      </c>
      <c r="Q66" s="26"/>
      <c r="R66" s="26">
        <f t="shared" si="13"/>
        <v>56.307865740523042</v>
      </c>
      <c r="S66" s="64">
        <f t="shared" si="14"/>
        <v>427352.81994224672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46.555914061808579</v>
      </c>
      <c r="J67" s="26">
        <f t="shared" si="9"/>
        <v>45247.16842573433</v>
      </c>
      <c r="K67" s="64"/>
      <c r="L67" s="155">
        <f t="shared" si="10"/>
        <v>56.555914061808579</v>
      </c>
      <c r="M67" s="26">
        <f t="shared" si="11"/>
        <v>452471.684257343</v>
      </c>
      <c r="N67" s="26"/>
      <c r="O67" s="26">
        <f t="shared" si="16"/>
        <v>46.307865740523042</v>
      </c>
      <c r="P67" s="26">
        <f t="shared" si="12"/>
        <v>42735.281994224701</v>
      </c>
      <c r="Q67" s="26"/>
      <c r="R67" s="26">
        <f t="shared" si="13"/>
        <v>56.307865740523042</v>
      </c>
      <c r="S67" s="64">
        <f t="shared" si="14"/>
        <v>427352.81994224672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47.256201873060142</v>
      </c>
      <c r="J68" s="26">
        <f t="shared" si="9"/>
        <v>53164.310686078468</v>
      </c>
      <c r="K68" s="64"/>
      <c r="L68" s="155">
        <f>I68</f>
        <v>47.256201873060142</v>
      </c>
      <c r="M68" s="26">
        <f t="shared" si="11"/>
        <v>53164.310686078468</v>
      </c>
      <c r="N68" s="26"/>
      <c r="O68" s="26">
        <f>H46</f>
        <v>46.351248098221149</v>
      </c>
      <c r="P68" s="26">
        <f t="shared" si="12"/>
        <v>43164.310686078454</v>
      </c>
      <c r="Q68" s="26"/>
      <c r="R68" s="26">
        <f>O68</f>
        <v>46.351248098221149</v>
      </c>
      <c r="S68" s="64">
        <f t="shared" si="14"/>
        <v>43164.310686078454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47.256201873060142</v>
      </c>
      <c r="J69" s="26">
        <f t="shared" si="9"/>
        <v>53164.310686078468</v>
      </c>
      <c r="K69" s="64"/>
      <c r="L69" s="155">
        <f t="shared" ref="L69:L82" si="19">I69</f>
        <v>47.256201873060142</v>
      </c>
      <c r="M69" s="26">
        <f t="shared" si="11"/>
        <v>53164.310686078468</v>
      </c>
      <c r="N69" s="26"/>
      <c r="O69" s="26">
        <f t="shared" si="16"/>
        <v>46.351248098221149</v>
      </c>
      <c r="P69" s="26">
        <f t="shared" si="12"/>
        <v>43164.310686078454</v>
      </c>
      <c r="Q69" s="26"/>
      <c r="R69" s="26">
        <f t="shared" ref="R69:R82" si="20">O69</f>
        <v>46.351248098221149</v>
      </c>
      <c r="S69" s="64">
        <f t="shared" si="14"/>
        <v>43164.310686078454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47.256201873060142</v>
      </c>
      <c r="J70" s="26">
        <f t="shared" si="9"/>
        <v>53164.310686078468</v>
      </c>
      <c r="K70" s="64"/>
      <c r="L70" s="155">
        <f t="shared" si="19"/>
        <v>47.256201873060142</v>
      </c>
      <c r="M70" s="26">
        <f t="shared" si="11"/>
        <v>53164.310686078468</v>
      </c>
      <c r="N70" s="26"/>
      <c r="O70" s="26">
        <f t="shared" si="16"/>
        <v>46.351248098221149</v>
      </c>
      <c r="P70" s="26">
        <f t="shared" si="12"/>
        <v>43164.310686078454</v>
      </c>
      <c r="Q70" s="26"/>
      <c r="R70" s="26">
        <f t="shared" si="20"/>
        <v>46.351248098221149</v>
      </c>
      <c r="S70" s="64">
        <f t="shared" si="14"/>
        <v>43164.310686078454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47.256201873060142</v>
      </c>
      <c r="J71" s="26">
        <f t="shared" si="9"/>
        <v>53164.310686078468</v>
      </c>
      <c r="K71" s="64"/>
      <c r="L71" s="155">
        <f t="shared" si="19"/>
        <v>47.256201873060142</v>
      </c>
      <c r="M71" s="26">
        <f t="shared" si="11"/>
        <v>53164.310686078468</v>
      </c>
      <c r="N71" s="26"/>
      <c r="O71" s="26">
        <f t="shared" si="16"/>
        <v>46.351248098221149</v>
      </c>
      <c r="P71" s="26">
        <f t="shared" si="12"/>
        <v>43164.310686078454</v>
      </c>
      <c r="Q71" s="26"/>
      <c r="R71" s="26">
        <f t="shared" si="20"/>
        <v>46.351248098221149</v>
      </c>
      <c r="S71" s="64">
        <f t="shared" si="14"/>
        <v>43164.310686078454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47.256201873060142</v>
      </c>
      <c r="J72" s="26">
        <f t="shared" si="9"/>
        <v>53164.310686078468</v>
      </c>
      <c r="K72" s="64"/>
      <c r="L72" s="155">
        <f t="shared" si="19"/>
        <v>47.256201873060142</v>
      </c>
      <c r="M72" s="26">
        <f t="shared" si="11"/>
        <v>53164.310686078468</v>
      </c>
      <c r="N72" s="26"/>
      <c r="O72" s="26">
        <f t="shared" si="16"/>
        <v>46.351248098221149</v>
      </c>
      <c r="P72" s="26">
        <f t="shared" si="12"/>
        <v>43164.310686078454</v>
      </c>
      <c r="Q72" s="26"/>
      <c r="R72" s="26">
        <f t="shared" si="20"/>
        <v>46.351248098221149</v>
      </c>
      <c r="S72" s="64">
        <f t="shared" si="14"/>
        <v>43164.310686078454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47.256201873060142</v>
      </c>
      <c r="J73" s="26">
        <f t="shared" si="9"/>
        <v>53164.310686078468</v>
      </c>
      <c r="K73" s="64"/>
      <c r="L73" s="155">
        <f t="shared" si="19"/>
        <v>47.256201873060142</v>
      </c>
      <c r="M73" s="26">
        <f t="shared" si="11"/>
        <v>53164.310686078468</v>
      </c>
      <c r="N73" s="26"/>
      <c r="O73" s="26">
        <f t="shared" si="16"/>
        <v>46.351248098221149</v>
      </c>
      <c r="P73" s="26">
        <f t="shared" si="12"/>
        <v>43164.310686078454</v>
      </c>
      <c r="Q73" s="26"/>
      <c r="R73" s="26">
        <f t="shared" si="20"/>
        <v>46.351248098221149</v>
      </c>
      <c r="S73" s="64">
        <f t="shared" si="14"/>
        <v>43164.310686078454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47.256201873060142</v>
      </c>
      <c r="J74" s="26">
        <f t="shared" si="9"/>
        <v>53164.310686078468</v>
      </c>
      <c r="K74" s="64"/>
      <c r="L74" s="155">
        <f t="shared" si="19"/>
        <v>47.256201873060142</v>
      </c>
      <c r="M74" s="26">
        <f t="shared" si="11"/>
        <v>53164.310686078468</v>
      </c>
      <c r="N74" s="26"/>
      <c r="O74" s="26">
        <f t="shared" si="16"/>
        <v>46.351248098221149</v>
      </c>
      <c r="P74" s="26">
        <f t="shared" si="12"/>
        <v>43164.310686078454</v>
      </c>
      <c r="Q74" s="26"/>
      <c r="R74" s="26">
        <f t="shared" si="20"/>
        <v>46.351248098221149</v>
      </c>
      <c r="S74" s="64">
        <f t="shared" si="14"/>
        <v>43164.310686078454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47.256201873060142</v>
      </c>
      <c r="J75" s="26">
        <f t="shared" si="9"/>
        <v>53164.310686078468</v>
      </c>
      <c r="K75" s="64"/>
      <c r="L75" s="155">
        <f t="shared" si="19"/>
        <v>47.256201873060142</v>
      </c>
      <c r="M75" s="26">
        <f t="shared" si="11"/>
        <v>53164.310686078468</v>
      </c>
      <c r="N75" s="26"/>
      <c r="O75" s="26">
        <f t="shared" si="16"/>
        <v>46.351248098221149</v>
      </c>
      <c r="P75" s="26">
        <f t="shared" si="12"/>
        <v>43164.310686078454</v>
      </c>
      <c r="Q75" s="26"/>
      <c r="R75" s="26">
        <f t="shared" si="20"/>
        <v>46.351248098221149</v>
      </c>
      <c r="S75" s="64">
        <f t="shared" si="14"/>
        <v>43164.310686078454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47.256201873060142</v>
      </c>
      <c r="J76" s="26">
        <f t="shared" si="9"/>
        <v>53164.310686078468</v>
      </c>
      <c r="K76" s="64"/>
      <c r="L76" s="155">
        <f t="shared" si="19"/>
        <v>47.256201873060142</v>
      </c>
      <c r="M76" s="26">
        <f t="shared" si="11"/>
        <v>53164.310686078468</v>
      </c>
      <c r="N76" s="26"/>
      <c r="O76" s="26">
        <f t="shared" si="16"/>
        <v>46.351248098221149</v>
      </c>
      <c r="P76" s="26">
        <f t="shared" si="12"/>
        <v>43164.310686078454</v>
      </c>
      <c r="Q76" s="26"/>
      <c r="R76" s="26">
        <f t="shared" si="20"/>
        <v>46.351248098221149</v>
      </c>
      <c r="S76" s="64">
        <f t="shared" si="14"/>
        <v>43164.310686078454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47.256201873060142</v>
      </c>
      <c r="J77" s="26">
        <f t="shared" si="9"/>
        <v>53164.310686078468</v>
      </c>
      <c r="K77" s="64"/>
      <c r="L77" s="155">
        <f t="shared" si="19"/>
        <v>47.256201873060142</v>
      </c>
      <c r="M77" s="26">
        <f t="shared" si="11"/>
        <v>53164.310686078468</v>
      </c>
      <c r="N77" s="26"/>
      <c r="O77" s="26">
        <f t="shared" si="16"/>
        <v>46.351248098221149</v>
      </c>
      <c r="P77" s="26">
        <f t="shared" si="12"/>
        <v>43164.310686078454</v>
      </c>
      <c r="Q77" s="26"/>
      <c r="R77" s="26">
        <f t="shared" si="20"/>
        <v>46.351248098221149</v>
      </c>
      <c r="S77" s="64">
        <f t="shared" si="14"/>
        <v>43164.310686078454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47.256201873060142</v>
      </c>
      <c r="J78" s="26">
        <f t="shared" si="9"/>
        <v>53164.310686078468</v>
      </c>
      <c r="K78" s="64"/>
      <c r="L78" s="155">
        <f t="shared" si="19"/>
        <v>47.256201873060142</v>
      </c>
      <c r="M78" s="26">
        <f t="shared" si="11"/>
        <v>53164.310686078468</v>
      </c>
      <c r="N78" s="26"/>
      <c r="O78" s="26">
        <f t="shared" si="16"/>
        <v>46.351248098221149</v>
      </c>
      <c r="P78" s="26">
        <f t="shared" si="12"/>
        <v>43164.310686078454</v>
      </c>
      <c r="Q78" s="26"/>
      <c r="R78" s="26">
        <f t="shared" si="20"/>
        <v>46.351248098221149</v>
      </c>
      <c r="S78" s="64">
        <f t="shared" si="14"/>
        <v>43164.310686078454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47.256201873060142</v>
      </c>
      <c r="J79" s="26">
        <f t="shared" si="9"/>
        <v>53164.310686078468</v>
      </c>
      <c r="K79" s="64"/>
      <c r="L79" s="155">
        <f t="shared" si="19"/>
        <v>47.256201873060142</v>
      </c>
      <c r="M79" s="26">
        <f t="shared" si="11"/>
        <v>53164.310686078468</v>
      </c>
      <c r="N79" s="26"/>
      <c r="O79" s="26">
        <f t="shared" si="16"/>
        <v>46.351248098221149</v>
      </c>
      <c r="P79" s="26">
        <f t="shared" si="12"/>
        <v>43164.310686078454</v>
      </c>
      <c r="Q79" s="26"/>
      <c r="R79" s="26">
        <f t="shared" si="20"/>
        <v>46.351248098221149</v>
      </c>
      <c r="S79" s="64">
        <f t="shared" si="14"/>
        <v>43164.310686078454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47.256201873060142</v>
      </c>
      <c r="J80" s="26">
        <f t="shared" si="9"/>
        <v>53164.310686078468</v>
      </c>
      <c r="K80" s="64"/>
      <c r="L80" s="155">
        <f t="shared" si="19"/>
        <v>47.256201873060142</v>
      </c>
      <c r="M80" s="26">
        <f t="shared" si="11"/>
        <v>53164.310686078468</v>
      </c>
      <c r="N80" s="26"/>
      <c r="O80" s="26">
        <f t="shared" si="16"/>
        <v>46.351248098221149</v>
      </c>
      <c r="P80" s="26">
        <f t="shared" si="12"/>
        <v>43164.310686078454</v>
      </c>
      <c r="Q80" s="26"/>
      <c r="R80" s="26">
        <f t="shared" si="20"/>
        <v>46.351248098221149</v>
      </c>
      <c r="S80" s="64">
        <f t="shared" si="14"/>
        <v>43164.310686078454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47.256201873060142</v>
      </c>
      <c r="J81" s="26">
        <f t="shared" si="9"/>
        <v>53164.310686078468</v>
      </c>
      <c r="K81" s="64"/>
      <c r="L81" s="155">
        <f t="shared" si="19"/>
        <v>47.256201873060142</v>
      </c>
      <c r="M81" s="26">
        <f t="shared" si="11"/>
        <v>53164.310686078468</v>
      </c>
      <c r="N81" s="26"/>
      <c r="O81" s="26">
        <f t="shared" si="16"/>
        <v>46.351248098221149</v>
      </c>
      <c r="P81" s="26">
        <f t="shared" si="12"/>
        <v>43164.310686078454</v>
      </c>
      <c r="Q81" s="26"/>
      <c r="R81" s="26">
        <f t="shared" si="20"/>
        <v>46.351248098221149</v>
      </c>
      <c r="S81" s="64">
        <f t="shared" si="14"/>
        <v>43164.310686078454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47.256201873060142</v>
      </c>
      <c r="J82" s="26">
        <f t="shared" si="9"/>
        <v>53164.310686078468</v>
      </c>
      <c r="K82" s="64"/>
      <c r="L82" s="155">
        <f t="shared" si="19"/>
        <v>47.256201873060142</v>
      </c>
      <c r="M82" s="26">
        <f t="shared" si="11"/>
        <v>53164.310686078468</v>
      </c>
      <c r="N82" s="26"/>
      <c r="O82" s="26">
        <f t="shared" si="16"/>
        <v>46.351248098221149</v>
      </c>
      <c r="P82" s="26">
        <f t="shared" si="12"/>
        <v>43164.310686078454</v>
      </c>
      <c r="Q82" s="26"/>
      <c r="R82" s="26">
        <f t="shared" si="20"/>
        <v>46.351248098221149</v>
      </c>
      <c r="S82" s="64">
        <f t="shared" si="14"/>
        <v>43164.310686078454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46.555914061808579</v>
      </c>
      <c r="J83" s="26">
        <f t="shared" si="9"/>
        <v>45247.16842573433</v>
      </c>
      <c r="K83" s="64"/>
      <c r="L83" s="155">
        <f>I83+10</f>
        <v>56.555914061808579</v>
      </c>
      <c r="M83" s="26">
        <f t="shared" si="11"/>
        <v>452471.684257343</v>
      </c>
      <c r="N83" s="26"/>
      <c r="O83" s="26">
        <f>D51</f>
        <v>46.307865740523042</v>
      </c>
      <c r="P83" s="26">
        <f t="shared" si="12"/>
        <v>42735.281994224701</v>
      </c>
      <c r="Q83" s="26"/>
      <c r="R83" s="26">
        <f>O83+10</f>
        <v>56.307865740523042</v>
      </c>
      <c r="S83" s="64">
        <f t="shared" si="14"/>
        <v>427352.81994224672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46.555914061808579</v>
      </c>
      <c r="J84" s="65">
        <f t="shared" si="9"/>
        <v>45247.16842573433</v>
      </c>
      <c r="K84" s="66"/>
      <c r="L84" s="158">
        <f>I84+10</f>
        <v>56.555914061808579</v>
      </c>
      <c r="M84" s="65">
        <f t="shared" si="11"/>
        <v>452471.684257343</v>
      </c>
      <c r="N84" s="65"/>
      <c r="O84" s="65">
        <f t="shared" si="16"/>
        <v>46.307865740523042</v>
      </c>
      <c r="P84" s="65">
        <f t="shared" si="12"/>
        <v>42735.281994224701</v>
      </c>
      <c r="Q84" s="65"/>
      <c r="R84" s="65">
        <f>O84+10</f>
        <v>56.307865740523042</v>
      </c>
      <c r="S84" s="66">
        <f t="shared" si="14"/>
        <v>427352.81994224672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47.006637666037612</v>
      </c>
      <c r="K85" s="67"/>
      <c r="L85" s="67" t="s">
        <v>134</v>
      </c>
      <c r="M85" s="67">
        <f>10*LOG10(SUM(M61:M84)/24)</f>
        <v>53.072918410774896</v>
      </c>
      <c r="N85" s="67"/>
      <c r="O85" s="67" t="s">
        <v>135</v>
      </c>
      <c r="P85" s="67">
        <f>10*LOG10(SUM(P61:P84)/24)</f>
        <v>46.335030455215531</v>
      </c>
      <c r="Q85" s="67"/>
      <c r="R85" s="67" t="s">
        <v>134</v>
      </c>
      <c r="S85" s="68">
        <f>10*LOG10(SUM(S61:S84)/24)</f>
        <v>52.723870388765938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29</v>
      </c>
      <c r="C89" s="22">
        <f>C2</f>
        <v>254887.9</v>
      </c>
      <c r="D89" s="23">
        <f>D2</f>
        <v>4256678.13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46.351248098221149</v>
      </c>
      <c r="J89" s="86">
        <f>D51</f>
        <v>46.307865740523042</v>
      </c>
      <c r="K89" s="86">
        <f>E51</f>
        <v>46.335030455215531</v>
      </c>
      <c r="L89" s="87">
        <f>F51</f>
        <v>52.723870388765938</v>
      </c>
      <c r="M89" s="89">
        <f>C52</f>
        <v>47.256201873060142</v>
      </c>
      <c r="N89" s="86">
        <f>D52</f>
        <v>46.555914061808579</v>
      </c>
      <c r="O89" s="86">
        <f>E52</f>
        <v>47.006637666037612</v>
      </c>
      <c r="P89" s="87">
        <f>F52</f>
        <v>53.072918410774896</v>
      </c>
      <c r="Q89" s="89">
        <f>C53</f>
        <v>7.2562018730601423</v>
      </c>
      <c r="R89" s="86">
        <f>D53</f>
        <v>12.555914061808579</v>
      </c>
      <c r="S89" s="86">
        <f>E53</f>
        <v>8.4381665960662389</v>
      </c>
      <c r="T89" s="87">
        <f>F53</f>
        <v>11.122346480962072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29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05D95-BD3A-4E57-87FC-CC5FEBC0205D}">
  <sheetPr codeName="Sheet32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174</v>
      </c>
      <c r="B2" s="29" t="s">
        <v>119</v>
      </c>
      <c r="C2" s="29">
        <f>NSAs!B32</f>
        <v>255455.6</v>
      </c>
      <c r="D2" s="30">
        <f>NSAs!C32</f>
        <v>4256373.47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30 (dBA)</v>
      </c>
      <c r="V5" s="143" t="str">
        <f>INDEX(A7:A45,MATCH(W5,H7:H45,0))</f>
        <v>B-3</v>
      </c>
      <c r="W5" s="144">
        <f>MAX(H7:H45)</f>
        <v>38.757574905606752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A-31</v>
      </c>
      <c r="W6" s="146">
        <f>LARGE(H7:H45,2)</f>
        <v>36.642012968060655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3967.2762447930195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49.66984883636632</v>
      </c>
      <c r="H7" s="36">
        <f>C7-G7</f>
        <v>19.340451120273492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85.910275555238456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3400.6803698673884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48.33131628977948</v>
      </c>
      <c r="H8" s="37">
        <f t="shared" ref="H8:H44" si="2">C8-G8</f>
        <v>20.678983666860333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116.92257375495947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2120.7398018854269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44.229747745273784</v>
      </c>
      <c r="H9" s="37">
        <f t="shared" si="2"/>
        <v>24.780552211366029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300.6458553637645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1764.2476787575993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42.631191093998979</v>
      </c>
      <c r="H10" s="37">
        <f t="shared" si="2"/>
        <v>26.379108862640834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434.42107531370334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1815.0395744998273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42.877721973663327</v>
      </c>
      <c r="H11" s="37">
        <f t="shared" si="2"/>
        <v>26.132577982976485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410.44767345956177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2017.5119084904902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43.796322137041457</v>
      </c>
      <c r="H12" s="37">
        <f t="shared" si="2"/>
        <v>25.213977819598355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332.19858784398053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1715.130014022164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42.385940939263534</v>
      </c>
      <c r="H13" s="37">
        <f t="shared" si="2"/>
        <v>26.624359017376278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459.65914164846663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1576.0460544667928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41.651378081707271</v>
      </c>
      <c r="H14" s="37">
        <f t="shared" si="2"/>
        <v>27.358921874932541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544.36749821256205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1457.7832557694726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40.97385915150916</v>
      </c>
      <c r="H15" s="37">
        <f t="shared" si="2"/>
        <v>28.036440805130653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636.27385854069098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1520.3551936639972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41.338901240836307</v>
      </c>
      <c r="H16" s="37">
        <f t="shared" si="2"/>
        <v>27.671398715803505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584.97845560636097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1670.3010196371679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42.155894924587024</v>
      </c>
      <c r="H17" s="37">
        <f t="shared" si="2"/>
        <v>26.854405032052789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484.66371087666568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1833.2082227613598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42.964235931654365</v>
      </c>
      <c r="H18" s="37">
        <f t="shared" si="2"/>
        <v>26.046064024985448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402.35222054272731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2090.709390733382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44.105873398848985</v>
      </c>
      <c r="H19" s="37">
        <f t="shared" si="2"/>
        <v>24.904426557790828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309.34468299246959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2313.0911221569072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44.983854835009666</v>
      </c>
      <c r="H20" s="37">
        <f t="shared" si="2"/>
        <v>24.026445121630147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252.72285094450703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2585.4040537218839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45.950568508281918</v>
      </c>
      <c r="H21" s="37">
        <f t="shared" si="2"/>
        <v>23.059731448357894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202.28940865235126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1343.6437046332253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40.265682433495968</v>
      </c>
      <c r="H22" s="37">
        <f t="shared" si="2"/>
        <v>28.744617523143845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748.96539530923917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1137.3139278145902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38.817607153026294</v>
      </c>
      <c r="H23" s="37">
        <f t="shared" si="2"/>
        <v>30.192692803613518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1045.3681893969722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1089.9458441592039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38.448098396113089</v>
      </c>
      <c r="H24" s="37">
        <f t="shared" si="2"/>
        <v>30.562201560526724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1138.2041271955723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1176.6892731726887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39.113235887921441</v>
      </c>
      <c r="H25" s="37">
        <f t="shared" si="2"/>
        <v>29.897064068718372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976.57680921329302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1339.6352886141535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40.239731583694976</v>
      </c>
      <c r="H26" s="37">
        <f t="shared" si="2"/>
        <v>28.770568372944837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753.45416386757267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1558.671271179428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41.555090614661104</v>
      </c>
      <c r="H27" s="37">
        <f t="shared" si="2"/>
        <v>27.455209341978708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556.57146189892251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1806.1509290756421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42.83508077697968</v>
      </c>
      <c r="H28" s="37">
        <f t="shared" si="2"/>
        <v>26.175219179660132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414.4975023624923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2078.058741927518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44.053156397959278</v>
      </c>
      <c r="H29" s="37">
        <f t="shared" si="2"/>
        <v>24.957143558680535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313.12255774533571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2400.0993129452286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45.30458425232986</v>
      </c>
      <c r="H30" s="37">
        <f t="shared" si="2"/>
        <v>23.705715704309952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234.73160614765584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744.67948682652411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35.139387815936885</v>
      </c>
      <c r="H31" s="37">
        <f t="shared" si="2"/>
        <v>33.870912140702927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2438.3228810576838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763.20108189126154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35.352779546789534</v>
      </c>
      <c r="H32" s="37">
        <f t="shared" si="2"/>
        <v>33.657520409850278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2321.4110158860099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1039.9038268033316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38.039863527899705</v>
      </c>
      <c r="H33" s="37">
        <f t="shared" si="2"/>
        <v>30.970436428740108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1250.3846768500275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1865.3868140685229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43.115378050471747</v>
      </c>
      <c r="H34" s="37">
        <f t="shared" si="2"/>
        <v>25.894921906168065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388.59051034664947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2105.5526181267855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44.167321979733366</v>
      </c>
      <c r="H35" s="37">
        <f t="shared" si="2"/>
        <v>24.842977976906447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304.99856617183679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3145.187978627082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47.652932141195073</v>
      </c>
      <c r="H36" s="37">
        <f t="shared" si="2"/>
        <v>21.357367815444739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136.69001197115014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541.27048921951689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32.368286988579158</v>
      </c>
      <c r="H37" s="37">
        <f t="shared" si="2"/>
        <v>36.642012968060655</v>
      </c>
      <c r="O37" s="147" t="s">
        <v>35</v>
      </c>
      <c r="P37" s="10" t="s">
        <v>35</v>
      </c>
      <c r="Q37" s="7">
        <v>255944.23</v>
      </c>
      <c r="R37" s="8">
        <v>4256606.3099999996</v>
      </c>
      <c r="U37">
        <f t="shared" si="0"/>
        <v>4615.3144621288402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1984.488534862433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43.65297188335331</v>
      </c>
      <c r="H38" s="37">
        <f t="shared" si="2"/>
        <v>25.357328073286503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343.34664442395706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2423.2296129338888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45.387891352544173</v>
      </c>
      <c r="H39" s="37">
        <f t="shared" si="2"/>
        <v>23.622408604095639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230.27185547039517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3768.128170564461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49.222513332640752</v>
      </c>
      <c r="H40" s="37">
        <f t="shared" si="2"/>
        <v>16.777486667359248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47.615534822814681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1512.6004688947473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41.294484613762542</v>
      </c>
      <c r="H41" s="37">
        <f t="shared" si="2"/>
        <v>24.705515386237458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295.49595388283655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300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27.242425094393248</v>
      </c>
      <c r="H42" s="37">
        <f t="shared" si="2"/>
        <v>38.757574905606752</v>
      </c>
      <c r="O42" s="147" t="s">
        <v>199</v>
      </c>
      <c r="P42" s="42" t="s">
        <v>199</v>
      </c>
      <c r="Q42" s="7">
        <v>255296.14</v>
      </c>
      <c r="R42" s="8">
        <v>4256606.16</v>
      </c>
      <c r="U42">
        <f t="shared" si="0"/>
        <v>7512.0330599109175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1478.1392987132676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41.094307271322819</v>
      </c>
      <c r="H43" s="37">
        <f t="shared" si="2"/>
        <v>24.905692728677181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309.43488453780043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2587.9122552552622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45.9589909445355</v>
      </c>
      <c r="H44" s="37">
        <f t="shared" si="2"/>
        <v>8.0410090554644995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6.3694349346577406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45.10115836803309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45.10115836803309</v>
      </c>
      <c r="D51" s="77">
        <f>10*LOG10(SUM(U7:U44))</f>
        <v>45.043208952432011</v>
      </c>
      <c r="E51" s="77">
        <f>P85</f>
        <v>45.079517849838069</v>
      </c>
      <c r="F51" s="78">
        <f>S85</f>
        <v>51.461315505716101</v>
      </c>
    </row>
    <row r="52" spans="1:19" ht="14.45" customHeight="1" thickBot="1" x14ac:dyDescent="0.3">
      <c r="B52" s="72" t="s">
        <v>141</v>
      </c>
      <c r="C52" s="79">
        <f>10*LOG10(10^(C50/10)+10^(C51/10))</f>
        <v>46.270379415560726</v>
      </c>
      <c r="D52" s="79">
        <f>10*LOG10(10^(D50/10)+10^(D51/10))</f>
        <v>45.372000123249883</v>
      </c>
      <c r="E52" s="79">
        <f>J85</f>
        <v>45.954859652898591</v>
      </c>
      <c r="F52" s="80">
        <f>M85</f>
        <v>51.92206898358851</v>
      </c>
    </row>
    <row r="53" spans="1:19" ht="16.149999999999999" customHeight="1" thickBot="1" x14ac:dyDescent="0.3">
      <c r="B53" s="74" t="s">
        <v>145</v>
      </c>
      <c r="C53" s="81">
        <f>C52-C50</f>
        <v>6.2703794155607255</v>
      </c>
      <c r="D53" s="81">
        <f>D52-D50</f>
        <v>11.372000123249883</v>
      </c>
      <c r="E53" s="81">
        <f>E52-E50</f>
        <v>7.3863885829272178</v>
      </c>
      <c r="F53" s="82">
        <f>F52-F50</f>
        <v>9.9714970537756855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30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45.372000123249883</v>
      </c>
      <c r="J61" s="62">
        <f>10^(I61/10)</f>
        <v>34450.855606350277</v>
      </c>
      <c r="K61" s="63"/>
      <c r="L61" s="152">
        <f>I61+10</f>
        <v>55.372000123249883</v>
      </c>
      <c r="M61" s="62">
        <f>10^(L61/10)</f>
        <v>344508.55606350309</v>
      </c>
      <c r="N61" s="62"/>
      <c r="O61" s="62">
        <f>D51</f>
        <v>45.043208952432011</v>
      </c>
      <c r="P61" s="62">
        <f>10^(O61/10)</f>
        <v>31938.969174840684</v>
      </c>
      <c r="Q61" s="62"/>
      <c r="R61" s="62">
        <f>O61+10</f>
        <v>55.043208952432011</v>
      </c>
      <c r="S61" s="63">
        <f>10^(R61/10)</f>
        <v>319389.6917484072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45.372000123249883</v>
      </c>
      <c r="J62" s="26">
        <f t="shared" ref="J62:J84" si="9">10^(I62/10)</f>
        <v>34450.855606350277</v>
      </c>
      <c r="K62" s="64"/>
      <c r="L62" s="155">
        <f t="shared" ref="L62:L67" si="10">I62+10</f>
        <v>55.372000123249883</v>
      </c>
      <c r="M62" s="26">
        <f t="shared" ref="M62:M84" si="11">10^(L62/10)</f>
        <v>344508.55606350309</v>
      </c>
      <c r="N62" s="26"/>
      <c r="O62" s="26">
        <f>O61</f>
        <v>45.043208952432011</v>
      </c>
      <c r="P62" s="26">
        <f t="shared" ref="P62:P84" si="12">10^(O62/10)</f>
        <v>31938.969174840684</v>
      </c>
      <c r="Q62" s="26"/>
      <c r="R62" s="26">
        <f t="shared" ref="R62:R67" si="13">O62+10</f>
        <v>55.043208952432011</v>
      </c>
      <c r="S62" s="64">
        <f t="shared" ref="S62:S84" si="14">10^(R62/10)</f>
        <v>319389.6917484072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45.372000123249883</v>
      </c>
      <c r="J63" s="26">
        <f t="shared" si="9"/>
        <v>34450.855606350277</v>
      </c>
      <c r="K63" s="64"/>
      <c r="L63" s="155">
        <f t="shared" si="10"/>
        <v>55.372000123249883</v>
      </c>
      <c r="M63" s="26">
        <f t="shared" si="11"/>
        <v>344508.55606350309</v>
      </c>
      <c r="N63" s="26"/>
      <c r="O63" s="26">
        <f t="shared" ref="O63:O84" si="16">O62</f>
        <v>45.043208952432011</v>
      </c>
      <c r="P63" s="26">
        <f t="shared" si="12"/>
        <v>31938.969174840684</v>
      </c>
      <c r="Q63" s="26"/>
      <c r="R63" s="26">
        <f t="shared" si="13"/>
        <v>55.043208952432011</v>
      </c>
      <c r="S63" s="64">
        <f t="shared" si="14"/>
        <v>319389.6917484072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45.372000123249883</v>
      </c>
      <c r="J64" s="26">
        <f t="shared" si="9"/>
        <v>34450.855606350277</v>
      </c>
      <c r="K64" s="64"/>
      <c r="L64" s="155">
        <f t="shared" si="10"/>
        <v>55.372000123249883</v>
      </c>
      <c r="M64" s="26">
        <f t="shared" si="11"/>
        <v>344508.55606350309</v>
      </c>
      <c r="N64" s="26"/>
      <c r="O64" s="26">
        <f t="shared" si="16"/>
        <v>45.043208952432011</v>
      </c>
      <c r="P64" s="26">
        <f t="shared" si="12"/>
        <v>31938.969174840684</v>
      </c>
      <c r="Q64" s="26"/>
      <c r="R64" s="26">
        <f t="shared" si="13"/>
        <v>55.043208952432011</v>
      </c>
      <c r="S64" s="64">
        <f t="shared" si="14"/>
        <v>319389.6917484072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45.372000123249883</v>
      </c>
      <c r="J65" s="26">
        <f t="shared" si="9"/>
        <v>34450.855606350277</v>
      </c>
      <c r="K65" s="64"/>
      <c r="L65" s="155">
        <f t="shared" si="10"/>
        <v>55.372000123249883</v>
      </c>
      <c r="M65" s="26">
        <f t="shared" si="11"/>
        <v>344508.55606350309</v>
      </c>
      <c r="N65" s="26"/>
      <c r="O65" s="26">
        <f t="shared" si="16"/>
        <v>45.043208952432011</v>
      </c>
      <c r="P65" s="26">
        <f t="shared" si="12"/>
        <v>31938.969174840684</v>
      </c>
      <c r="Q65" s="26"/>
      <c r="R65" s="26">
        <f t="shared" si="13"/>
        <v>55.043208952432011</v>
      </c>
      <c r="S65" s="64">
        <f t="shared" si="14"/>
        <v>319389.6917484072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45.372000123249883</v>
      </c>
      <c r="J66" s="26">
        <f t="shared" si="9"/>
        <v>34450.855606350277</v>
      </c>
      <c r="K66" s="64"/>
      <c r="L66" s="155">
        <f t="shared" si="10"/>
        <v>55.372000123249883</v>
      </c>
      <c r="M66" s="26">
        <f t="shared" si="11"/>
        <v>344508.55606350309</v>
      </c>
      <c r="N66" s="26"/>
      <c r="O66" s="26">
        <f t="shared" si="16"/>
        <v>45.043208952432011</v>
      </c>
      <c r="P66" s="26">
        <f t="shared" si="12"/>
        <v>31938.969174840684</v>
      </c>
      <c r="Q66" s="26"/>
      <c r="R66" s="26">
        <f t="shared" si="13"/>
        <v>55.043208952432011</v>
      </c>
      <c r="S66" s="64">
        <f t="shared" si="14"/>
        <v>319389.6917484072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45.372000123249883</v>
      </c>
      <c r="J67" s="26">
        <f t="shared" si="9"/>
        <v>34450.855606350277</v>
      </c>
      <c r="K67" s="64"/>
      <c r="L67" s="155">
        <f t="shared" si="10"/>
        <v>55.372000123249883</v>
      </c>
      <c r="M67" s="26">
        <f t="shared" si="11"/>
        <v>344508.55606350309</v>
      </c>
      <c r="N67" s="26"/>
      <c r="O67" s="26">
        <f t="shared" si="16"/>
        <v>45.043208952432011</v>
      </c>
      <c r="P67" s="26">
        <f t="shared" si="12"/>
        <v>31938.969174840684</v>
      </c>
      <c r="Q67" s="26"/>
      <c r="R67" s="26">
        <f t="shared" si="13"/>
        <v>55.043208952432011</v>
      </c>
      <c r="S67" s="64">
        <f t="shared" si="14"/>
        <v>319389.6917484072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46.270379415560726</v>
      </c>
      <c r="J68" s="26">
        <f t="shared" si="9"/>
        <v>42367.997866694524</v>
      </c>
      <c r="K68" s="64"/>
      <c r="L68" s="155">
        <f>I68</f>
        <v>46.270379415560726</v>
      </c>
      <c r="M68" s="26">
        <f t="shared" si="11"/>
        <v>42367.997866694524</v>
      </c>
      <c r="N68" s="26"/>
      <c r="O68" s="26">
        <f>H46</f>
        <v>45.10115836803309</v>
      </c>
      <c r="P68" s="26">
        <f t="shared" si="12"/>
        <v>32367.997866694463</v>
      </c>
      <c r="Q68" s="26"/>
      <c r="R68" s="26">
        <f>O68</f>
        <v>45.10115836803309</v>
      </c>
      <c r="S68" s="64">
        <f t="shared" si="14"/>
        <v>32367.997866694463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46.270379415560726</v>
      </c>
      <c r="J69" s="26">
        <f t="shared" si="9"/>
        <v>42367.997866694524</v>
      </c>
      <c r="K69" s="64"/>
      <c r="L69" s="155">
        <f t="shared" ref="L69:L82" si="19">I69</f>
        <v>46.270379415560726</v>
      </c>
      <c r="M69" s="26">
        <f t="shared" si="11"/>
        <v>42367.997866694524</v>
      </c>
      <c r="N69" s="26"/>
      <c r="O69" s="26">
        <f t="shared" si="16"/>
        <v>45.10115836803309</v>
      </c>
      <c r="P69" s="26">
        <f t="shared" si="12"/>
        <v>32367.997866694463</v>
      </c>
      <c r="Q69" s="26"/>
      <c r="R69" s="26">
        <f t="shared" ref="R69:R82" si="20">O69</f>
        <v>45.10115836803309</v>
      </c>
      <c r="S69" s="64">
        <f t="shared" si="14"/>
        <v>32367.997866694463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46.270379415560726</v>
      </c>
      <c r="J70" s="26">
        <f t="shared" si="9"/>
        <v>42367.997866694524</v>
      </c>
      <c r="K70" s="64"/>
      <c r="L70" s="155">
        <f t="shared" si="19"/>
        <v>46.270379415560726</v>
      </c>
      <c r="M70" s="26">
        <f t="shared" si="11"/>
        <v>42367.997866694524</v>
      </c>
      <c r="N70" s="26"/>
      <c r="O70" s="26">
        <f t="shared" si="16"/>
        <v>45.10115836803309</v>
      </c>
      <c r="P70" s="26">
        <f t="shared" si="12"/>
        <v>32367.997866694463</v>
      </c>
      <c r="Q70" s="26"/>
      <c r="R70" s="26">
        <f t="shared" si="20"/>
        <v>45.10115836803309</v>
      </c>
      <c r="S70" s="64">
        <f t="shared" si="14"/>
        <v>32367.997866694463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46.270379415560726</v>
      </c>
      <c r="J71" s="26">
        <f t="shared" si="9"/>
        <v>42367.997866694524</v>
      </c>
      <c r="K71" s="64"/>
      <c r="L71" s="155">
        <f t="shared" si="19"/>
        <v>46.270379415560726</v>
      </c>
      <c r="M71" s="26">
        <f t="shared" si="11"/>
        <v>42367.997866694524</v>
      </c>
      <c r="N71" s="26"/>
      <c r="O71" s="26">
        <f t="shared" si="16"/>
        <v>45.10115836803309</v>
      </c>
      <c r="P71" s="26">
        <f t="shared" si="12"/>
        <v>32367.997866694463</v>
      </c>
      <c r="Q71" s="26"/>
      <c r="R71" s="26">
        <f t="shared" si="20"/>
        <v>45.10115836803309</v>
      </c>
      <c r="S71" s="64">
        <f t="shared" si="14"/>
        <v>32367.997866694463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46.270379415560726</v>
      </c>
      <c r="J72" s="26">
        <f t="shared" si="9"/>
        <v>42367.997866694524</v>
      </c>
      <c r="K72" s="64"/>
      <c r="L72" s="155">
        <f t="shared" si="19"/>
        <v>46.270379415560726</v>
      </c>
      <c r="M72" s="26">
        <f t="shared" si="11"/>
        <v>42367.997866694524</v>
      </c>
      <c r="N72" s="26"/>
      <c r="O72" s="26">
        <f t="shared" si="16"/>
        <v>45.10115836803309</v>
      </c>
      <c r="P72" s="26">
        <f t="shared" si="12"/>
        <v>32367.997866694463</v>
      </c>
      <c r="Q72" s="26"/>
      <c r="R72" s="26">
        <f t="shared" si="20"/>
        <v>45.10115836803309</v>
      </c>
      <c r="S72" s="64">
        <f t="shared" si="14"/>
        <v>32367.997866694463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46.270379415560726</v>
      </c>
      <c r="J73" s="26">
        <f t="shared" si="9"/>
        <v>42367.997866694524</v>
      </c>
      <c r="K73" s="64"/>
      <c r="L73" s="155">
        <f t="shared" si="19"/>
        <v>46.270379415560726</v>
      </c>
      <c r="M73" s="26">
        <f t="shared" si="11"/>
        <v>42367.997866694524</v>
      </c>
      <c r="N73" s="26"/>
      <c r="O73" s="26">
        <f t="shared" si="16"/>
        <v>45.10115836803309</v>
      </c>
      <c r="P73" s="26">
        <f t="shared" si="12"/>
        <v>32367.997866694463</v>
      </c>
      <c r="Q73" s="26"/>
      <c r="R73" s="26">
        <f t="shared" si="20"/>
        <v>45.10115836803309</v>
      </c>
      <c r="S73" s="64">
        <f t="shared" si="14"/>
        <v>32367.997866694463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46.270379415560726</v>
      </c>
      <c r="J74" s="26">
        <f t="shared" si="9"/>
        <v>42367.997866694524</v>
      </c>
      <c r="K74" s="64"/>
      <c r="L74" s="155">
        <f t="shared" si="19"/>
        <v>46.270379415560726</v>
      </c>
      <c r="M74" s="26">
        <f t="shared" si="11"/>
        <v>42367.997866694524</v>
      </c>
      <c r="N74" s="26"/>
      <c r="O74" s="26">
        <f t="shared" si="16"/>
        <v>45.10115836803309</v>
      </c>
      <c r="P74" s="26">
        <f t="shared" si="12"/>
        <v>32367.997866694463</v>
      </c>
      <c r="Q74" s="26"/>
      <c r="R74" s="26">
        <f t="shared" si="20"/>
        <v>45.10115836803309</v>
      </c>
      <c r="S74" s="64">
        <f t="shared" si="14"/>
        <v>32367.997866694463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46.270379415560726</v>
      </c>
      <c r="J75" s="26">
        <f t="shared" si="9"/>
        <v>42367.997866694524</v>
      </c>
      <c r="K75" s="64"/>
      <c r="L75" s="155">
        <f t="shared" si="19"/>
        <v>46.270379415560726</v>
      </c>
      <c r="M75" s="26">
        <f t="shared" si="11"/>
        <v>42367.997866694524</v>
      </c>
      <c r="N75" s="26"/>
      <c r="O75" s="26">
        <f t="shared" si="16"/>
        <v>45.10115836803309</v>
      </c>
      <c r="P75" s="26">
        <f t="shared" si="12"/>
        <v>32367.997866694463</v>
      </c>
      <c r="Q75" s="26"/>
      <c r="R75" s="26">
        <f t="shared" si="20"/>
        <v>45.10115836803309</v>
      </c>
      <c r="S75" s="64">
        <f t="shared" si="14"/>
        <v>32367.997866694463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46.270379415560726</v>
      </c>
      <c r="J76" s="26">
        <f t="shared" si="9"/>
        <v>42367.997866694524</v>
      </c>
      <c r="K76" s="64"/>
      <c r="L76" s="155">
        <f t="shared" si="19"/>
        <v>46.270379415560726</v>
      </c>
      <c r="M76" s="26">
        <f t="shared" si="11"/>
        <v>42367.997866694524</v>
      </c>
      <c r="N76" s="26"/>
      <c r="O76" s="26">
        <f t="shared" si="16"/>
        <v>45.10115836803309</v>
      </c>
      <c r="P76" s="26">
        <f t="shared" si="12"/>
        <v>32367.997866694463</v>
      </c>
      <c r="Q76" s="26"/>
      <c r="R76" s="26">
        <f t="shared" si="20"/>
        <v>45.10115836803309</v>
      </c>
      <c r="S76" s="64">
        <f t="shared" si="14"/>
        <v>32367.997866694463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46.270379415560726</v>
      </c>
      <c r="J77" s="26">
        <f t="shared" si="9"/>
        <v>42367.997866694524</v>
      </c>
      <c r="K77" s="64"/>
      <c r="L77" s="155">
        <f t="shared" si="19"/>
        <v>46.270379415560726</v>
      </c>
      <c r="M77" s="26">
        <f t="shared" si="11"/>
        <v>42367.997866694524</v>
      </c>
      <c r="N77" s="26"/>
      <c r="O77" s="26">
        <f t="shared" si="16"/>
        <v>45.10115836803309</v>
      </c>
      <c r="P77" s="26">
        <f t="shared" si="12"/>
        <v>32367.997866694463</v>
      </c>
      <c r="Q77" s="26"/>
      <c r="R77" s="26">
        <f t="shared" si="20"/>
        <v>45.10115836803309</v>
      </c>
      <c r="S77" s="64">
        <f t="shared" si="14"/>
        <v>32367.997866694463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46.270379415560726</v>
      </c>
      <c r="J78" s="26">
        <f t="shared" si="9"/>
        <v>42367.997866694524</v>
      </c>
      <c r="K78" s="64"/>
      <c r="L78" s="155">
        <f t="shared" si="19"/>
        <v>46.270379415560726</v>
      </c>
      <c r="M78" s="26">
        <f t="shared" si="11"/>
        <v>42367.997866694524</v>
      </c>
      <c r="N78" s="26"/>
      <c r="O78" s="26">
        <f t="shared" si="16"/>
        <v>45.10115836803309</v>
      </c>
      <c r="P78" s="26">
        <f t="shared" si="12"/>
        <v>32367.997866694463</v>
      </c>
      <c r="Q78" s="26"/>
      <c r="R78" s="26">
        <f t="shared" si="20"/>
        <v>45.10115836803309</v>
      </c>
      <c r="S78" s="64">
        <f t="shared" si="14"/>
        <v>32367.997866694463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46.270379415560726</v>
      </c>
      <c r="J79" s="26">
        <f t="shared" si="9"/>
        <v>42367.997866694524</v>
      </c>
      <c r="K79" s="64"/>
      <c r="L79" s="155">
        <f t="shared" si="19"/>
        <v>46.270379415560726</v>
      </c>
      <c r="M79" s="26">
        <f t="shared" si="11"/>
        <v>42367.997866694524</v>
      </c>
      <c r="N79" s="26"/>
      <c r="O79" s="26">
        <f t="shared" si="16"/>
        <v>45.10115836803309</v>
      </c>
      <c r="P79" s="26">
        <f t="shared" si="12"/>
        <v>32367.997866694463</v>
      </c>
      <c r="Q79" s="26"/>
      <c r="R79" s="26">
        <f t="shared" si="20"/>
        <v>45.10115836803309</v>
      </c>
      <c r="S79" s="64">
        <f t="shared" si="14"/>
        <v>32367.997866694463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46.270379415560726</v>
      </c>
      <c r="J80" s="26">
        <f t="shared" si="9"/>
        <v>42367.997866694524</v>
      </c>
      <c r="K80" s="64"/>
      <c r="L80" s="155">
        <f t="shared" si="19"/>
        <v>46.270379415560726</v>
      </c>
      <c r="M80" s="26">
        <f t="shared" si="11"/>
        <v>42367.997866694524</v>
      </c>
      <c r="N80" s="26"/>
      <c r="O80" s="26">
        <f t="shared" si="16"/>
        <v>45.10115836803309</v>
      </c>
      <c r="P80" s="26">
        <f t="shared" si="12"/>
        <v>32367.997866694463</v>
      </c>
      <c r="Q80" s="26"/>
      <c r="R80" s="26">
        <f t="shared" si="20"/>
        <v>45.10115836803309</v>
      </c>
      <c r="S80" s="64">
        <f t="shared" si="14"/>
        <v>32367.997866694463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46.270379415560726</v>
      </c>
      <c r="J81" s="26">
        <f t="shared" si="9"/>
        <v>42367.997866694524</v>
      </c>
      <c r="K81" s="64"/>
      <c r="L81" s="155">
        <f t="shared" si="19"/>
        <v>46.270379415560726</v>
      </c>
      <c r="M81" s="26">
        <f t="shared" si="11"/>
        <v>42367.997866694524</v>
      </c>
      <c r="N81" s="26"/>
      <c r="O81" s="26">
        <f t="shared" si="16"/>
        <v>45.10115836803309</v>
      </c>
      <c r="P81" s="26">
        <f t="shared" si="12"/>
        <v>32367.997866694463</v>
      </c>
      <c r="Q81" s="26"/>
      <c r="R81" s="26">
        <f t="shared" si="20"/>
        <v>45.10115836803309</v>
      </c>
      <c r="S81" s="64">
        <f t="shared" si="14"/>
        <v>32367.997866694463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46.270379415560726</v>
      </c>
      <c r="J82" s="26">
        <f t="shared" si="9"/>
        <v>42367.997866694524</v>
      </c>
      <c r="K82" s="64"/>
      <c r="L82" s="155">
        <f t="shared" si="19"/>
        <v>46.270379415560726</v>
      </c>
      <c r="M82" s="26">
        <f t="shared" si="11"/>
        <v>42367.997866694524</v>
      </c>
      <c r="N82" s="26"/>
      <c r="O82" s="26">
        <f t="shared" si="16"/>
        <v>45.10115836803309</v>
      </c>
      <c r="P82" s="26">
        <f t="shared" si="12"/>
        <v>32367.997866694463</v>
      </c>
      <c r="Q82" s="26"/>
      <c r="R82" s="26">
        <f t="shared" si="20"/>
        <v>45.10115836803309</v>
      </c>
      <c r="S82" s="64">
        <f t="shared" si="14"/>
        <v>32367.997866694463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45.372000123249883</v>
      </c>
      <c r="J83" s="26">
        <f t="shared" si="9"/>
        <v>34450.855606350277</v>
      </c>
      <c r="K83" s="64"/>
      <c r="L83" s="155">
        <f>I83+10</f>
        <v>55.372000123249883</v>
      </c>
      <c r="M83" s="26">
        <f t="shared" si="11"/>
        <v>344508.55606350309</v>
      </c>
      <c r="N83" s="26"/>
      <c r="O83" s="26">
        <f>D51</f>
        <v>45.043208952432011</v>
      </c>
      <c r="P83" s="26">
        <f t="shared" si="12"/>
        <v>31938.969174840684</v>
      </c>
      <c r="Q83" s="26"/>
      <c r="R83" s="26">
        <f>O83+10</f>
        <v>55.043208952432011</v>
      </c>
      <c r="S83" s="64">
        <f t="shared" si="14"/>
        <v>319389.6917484072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45.372000123249883</v>
      </c>
      <c r="J84" s="65">
        <f t="shared" si="9"/>
        <v>34450.855606350277</v>
      </c>
      <c r="K84" s="66"/>
      <c r="L84" s="158">
        <f>I84+10</f>
        <v>55.372000123249883</v>
      </c>
      <c r="M84" s="65">
        <f t="shared" si="11"/>
        <v>344508.55606350309</v>
      </c>
      <c r="N84" s="65"/>
      <c r="O84" s="65">
        <f t="shared" si="16"/>
        <v>45.043208952432011</v>
      </c>
      <c r="P84" s="65">
        <f t="shared" si="12"/>
        <v>31938.969174840684</v>
      </c>
      <c r="Q84" s="65"/>
      <c r="R84" s="65">
        <f>O84+10</f>
        <v>55.043208952432011</v>
      </c>
      <c r="S84" s="66">
        <f t="shared" si="14"/>
        <v>319389.6917484072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45.954859652898591</v>
      </c>
      <c r="K85" s="67"/>
      <c r="L85" s="67" t="s">
        <v>134</v>
      </c>
      <c r="M85" s="67">
        <f>10*LOG10(SUM(M61:M84)/24)</f>
        <v>51.92206898358851</v>
      </c>
      <c r="N85" s="67"/>
      <c r="O85" s="67" t="s">
        <v>135</v>
      </c>
      <c r="P85" s="67">
        <f>10*LOG10(SUM(P61:P84)/24)</f>
        <v>45.079517849838069</v>
      </c>
      <c r="Q85" s="67"/>
      <c r="R85" s="67" t="s">
        <v>134</v>
      </c>
      <c r="S85" s="68">
        <f>10*LOG10(SUM(S61:S84)/24)</f>
        <v>51.461315505716101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30</v>
      </c>
      <c r="C89" s="22">
        <f>C2</f>
        <v>255455.6</v>
      </c>
      <c r="D89" s="23">
        <f>D2</f>
        <v>4256373.47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45.10115836803309</v>
      </c>
      <c r="J89" s="86">
        <f>D51</f>
        <v>45.043208952432011</v>
      </c>
      <c r="K89" s="86">
        <f>E51</f>
        <v>45.079517849838069</v>
      </c>
      <c r="L89" s="87">
        <f>F51</f>
        <v>51.461315505716101</v>
      </c>
      <c r="M89" s="89">
        <f>C52</f>
        <v>46.270379415560726</v>
      </c>
      <c r="N89" s="86">
        <f>D52</f>
        <v>45.372000123249883</v>
      </c>
      <c r="O89" s="86">
        <f>E52</f>
        <v>45.954859652898591</v>
      </c>
      <c r="P89" s="87">
        <f>F52</f>
        <v>51.92206898358851</v>
      </c>
      <c r="Q89" s="89">
        <f>C53</f>
        <v>6.2703794155607255</v>
      </c>
      <c r="R89" s="86">
        <f>D53</f>
        <v>11.372000123249883</v>
      </c>
      <c r="S89" s="86">
        <f>E53</f>
        <v>7.3863885829272178</v>
      </c>
      <c r="T89" s="87">
        <f>F53</f>
        <v>9.9714970537756855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30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1" max="268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374A-DD2C-4E48-8C02-4EC4D208F58B}">
  <sheetPr codeName="Sheet33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175</v>
      </c>
      <c r="B2" s="29" t="s">
        <v>119</v>
      </c>
      <c r="C2" s="29">
        <f>NSAs!B33</f>
        <v>255818</v>
      </c>
      <c r="D2" s="30">
        <f>NSAs!C33</f>
        <v>4256438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31 (dBA)</v>
      </c>
      <c r="V5" s="143" t="str">
        <f>INDEX(A7:A45,MATCH(W5,H7:H45,0))</f>
        <v>A-31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A-26</v>
      </c>
      <c r="W6" s="146">
        <f>LARGE(H7:H45,2)</f>
        <v>37.690699278265669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4201.2663746063072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50.16760436322425</v>
      </c>
      <c r="H7" s="36">
        <f>C7-G7</f>
        <v>18.842695593415563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76.607194745891263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3604.3684695241745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48.836583637823594</v>
      </c>
      <c r="H8" s="37">
        <f t="shared" ref="H8:H44" si="2">C8-G8</f>
        <v>20.173716318816219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104.08104209533481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2237.1565200942077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44.693927401514543</v>
      </c>
      <c r="H9" s="37">
        <f t="shared" si="2"/>
        <v>24.31637255512527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270.17008256873771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1727.065265732776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42.446174997000888</v>
      </c>
      <c r="H10" s="37">
        <f t="shared" si="2"/>
        <v>26.564124959638924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453.32794957300376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1700.2176505670147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42.310090408621768</v>
      </c>
      <c r="H11" s="37">
        <f t="shared" si="2"/>
        <v>26.700209548018044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467.75771015245488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1828.1340213452622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42.94016061785937</v>
      </c>
      <c r="H12" s="37">
        <f t="shared" si="2"/>
        <v>26.070139338780443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404.58887229425932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1883.2854457301316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43.198323002672687</v>
      </c>
      <c r="H13" s="37">
        <f t="shared" si="2"/>
        <v>25.811976953967125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381.23932803521478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1694.0985149924445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42.278773235284319</v>
      </c>
      <c r="H14" s="37">
        <f t="shared" si="2"/>
        <v>26.731526721355493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471.14292314634133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1419.8670701516512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40.744953741154845</v>
      </c>
      <c r="H15" s="37">
        <f t="shared" si="2"/>
        <v>28.265346215484968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670.70975292313005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1393.21745280495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40.580378124357459</v>
      </c>
      <c r="H16" s="37">
        <f t="shared" si="2"/>
        <v>28.429921832282353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696.61397579474612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1464.1649300882075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41.011800007026629</v>
      </c>
      <c r="H17" s="37">
        <f t="shared" si="2"/>
        <v>27.998499949613183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630.73944984597415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1581.2846098344094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41.680200881962904</v>
      </c>
      <c r="H18" s="37">
        <f t="shared" si="2"/>
        <v>27.330099074676909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540.76665919970537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1797.5130148624808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42.79344087136262</v>
      </c>
      <c r="H19" s="37">
        <f t="shared" si="2"/>
        <v>26.216859085277193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418.49079375368171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1998.7746264399948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43.715276552582885</v>
      </c>
      <c r="H20" s="37">
        <f t="shared" si="2"/>
        <v>25.295023404056927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338.45609579562944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2254.6261834948987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44.761490925138411</v>
      </c>
      <c r="H21" s="37">
        <f t="shared" si="2"/>
        <v>24.248809031501402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265.99955075238159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1539.7400990101953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41.448948402554656</v>
      </c>
      <c r="H22" s="37">
        <f t="shared" si="2"/>
        <v>27.561351554085157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570.34173890884938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1235.3517110930156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39.535812422213901</v>
      </c>
      <c r="H23" s="37">
        <f t="shared" si="2"/>
        <v>29.474487534425911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886.03066626273971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1076.7028951848229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38.34191761688794</v>
      </c>
      <c r="H24" s="37">
        <f t="shared" si="2"/>
        <v>30.668382339751872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1166.3750847036329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1028.1253746986115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37.94092155816022</v>
      </c>
      <c r="H25" s="37">
        <f t="shared" si="2"/>
        <v>31.069378398479593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1279.1982006443768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1106.4498821906832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38.578634937683461</v>
      </c>
      <c r="H26" s="37">
        <f t="shared" si="2"/>
        <v>30.431665018956352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1104.5019879952652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1271.2899079673211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39.784891987846329</v>
      </c>
      <c r="H27" s="37">
        <f t="shared" si="2"/>
        <v>29.225407968793483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836.64418498540476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1487.5531158584679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41.149449639438807</v>
      </c>
      <c r="H28" s="37">
        <f t="shared" si="2"/>
        <v>27.860850317201006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611.06165464856917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1740.8450950618151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42.515202563611325</v>
      </c>
      <c r="H29" s="37">
        <f t="shared" si="2"/>
        <v>26.495097393028487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446.17963030289064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2050.6680661920018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43.93790736936036</v>
      </c>
      <c r="H30" s="37">
        <f t="shared" si="2"/>
        <v>25.072392587279452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321.54314756454767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852.679142116099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36.315712791630972</v>
      </c>
      <c r="H31" s="37">
        <f t="shared" si="2"/>
        <v>32.694587165008841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1859.7677675839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479.71139406943115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31.319600678374147</v>
      </c>
      <c r="H32" s="37">
        <f t="shared" si="2"/>
        <v>37.690699278265669</v>
      </c>
      <c r="O32" s="147" t="s">
        <v>30</v>
      </c>
      <c r="P32" s="10" t="s">
        <v>30</v>
      </c>
      <c r="Q32" s="7">
        <v>255741.3</v>
      </c>
      <c r="R32" s="8">
        <v>4256911.54</v>
      </c>
      <c r="U32">
        <f t="shared" si="0"/>
        <v>5875.8395460932361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762.75116604293464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35.347657604705809</v>
      </c>
      <c r="H33" s="37">
        <f t="shared" si="2"/>
        <v>33.662642351934004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2324.1504352123447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1508.4819798062977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41.270802529962509</v>
      </c>
      <c r="H34" s="37">
        <f t="shared" si="2"/>
        <v>27.739497426677303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594.22339004579021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1744.2052055879744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42.531951566195275</v>
      </c>
      <c r="H35" s="37">
        <f t="shared" si="2"/>
        <v>26.478348390444538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444.46220761195747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2777.3629579152957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46.572652779156385</v>
      </c>
      <c r="H36" s="37">
        <f t="shared" si="2"/>
        <v>22.437647177483427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175.29305814282992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300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27.242425094393248</v>
      </c>
      <c r="H37" s="37">
        <f t="shared" si="2"/>
        <v>41.767874862246565</v>
      </c>
      <c r="O37" s="147" t="s">
        <v>35</v>
      </c>
      <c r="P37" s="10" t="s">
        <v>35</v>
      </c>
      <c r="Q37" s="7">
        <v>255944.23</v>
      </c>
      <c r="R37" s="8">
        <v>4256606.3099999996</v>
      </c>
      <c r="U37">
        <f t="shared" si="0"/>
        <v>15024.066119821837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1616.3925264923218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41.870936675666499</v>
      </c>
      <c r="H38" s="37">
        <f t="shared" si="2"/>
        <v>27.139363280973313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517.53095118900535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2058.6108079234973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43.971484970751206</v>
      </c>
      <c r="H39" s="37">
        <f t="shared" si="2"/>
        <v>25.038814985888607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319.06671322111123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3987.4863592117831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49.713984207804145</v>
      </c>
      <c r="H40" s="37">
        <f t="shared" si="2"/>
        <v>16.286015792195855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42.520814914827142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1744.5761475498969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42.533798607112665</v>
      </c>
      <c r="H41" s="37">
        <f t="shared" si="2"/>
        <v>23.466201392887335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222.13660970450488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548.28427407690208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32.480115792024243</v>
      </c>
      <c r="H42" s="37">
        <f t="shared" si="2"/>
        <v>33.519884207975757</v>
      </c>
      <c r="O42" s="147" t="s">
        <v>199</v>
      </c>
      <c r="P42" s="42" t="s">
        <v>199</v>
      </c>
      <c r="Q42" s="7">
        <v>255296.14</v>
      </c>
      <c r="R42" s="8">
        <v>4256606.16</v>
      </c>
      <c r="U42">
        <f t="shared" si="0"/>
        <v>2248.9946421188542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1522.6589274357557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41.352052662632893</v>
      </c>
      <c r="H43" s="37">
        <f t="shared" si="2"/>
        <v>24.647947337367107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291.60484382470702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2223.4390029861397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44.640504393442306</v>
      </c>
      <c r="H44" s="37">
        <f t="shared" si="2"/>
        <v>9.3594956065576937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8.6287832649718315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46.413737773985424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46.413737773985424</v>
      </c>
      <c r="D51" s="77">
        <f>10*LOG10(SUM(U7:U44))</f>
        <v>46.370978227117725</v>
      </c>
      <c r="E51" s="77">
        <f>P85</f>
        <v>46.397752239182068</v>
      </c>
      <c r="F51" s="78">
        <f>S85</f>
        <v>52.786893143372353</v>
      </c>
    </row>
    <row r="52" spans="1:19" ht="14.45" customHeight="1" thickBot="1" x14ac:dyDescent="0.3">
      <c r="B52" s="72" t="s">
        <v>141</v>
      </c>
      <c r="C52" s="79">
        <f>10*LOG10(10^(C50/10)+10^(C51/10))</f>
        <v>47.307005935908592</v>
      </c>
      <c r="D52" s="79">
        <f>10*LOG10(10^(D50/10)+10^(D51/10))</f>
        <v>46.615546814315671</v>
      </c>
      <c r="E52" s="79">
        <f>J85</f>
        <v>47.060428124501058</v>
      </c>
      <c r="F52" s="80">
        <f>M85</f>
        <v>53.131106603628524</v>
      </c>
    </row>
    <row r="53" spans="1:19" ht="16.149999999999999" customHeight="1" thickBot="1" x14ac:dyDescent="0.3">
      <c r="B53" s="74" t="s">
        <v>145</v>
      </c>
      <c r="C53" s="81">
        <f>C52-C50</f>
        <v>7.3070059359085917</v>
      </c>
      <c r="D53" s="81">
        <f>D52-D50</f>
        <v>12.615546814315671</v>
      </c>
      <c r="E53" s="81">
        <f>E52-E50</f>
        <v>8.491957054529685</v>
      </c>
      <c r="F53" s="82">
        <f>F52-F50</f>
        <v>11.1805346738157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31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46.615546814315671</v>
      </c>
      <c r="J61" s="62">
        <f>10^(I61/10)</f>
        <v>45872.739990952366</v>
      </c>
      <c r="K61" s="63"/>
      <c r="L61" s="152">
        <f>I61+10</f>
        <v>56.615546814315671</v>
      </c>
      <c r="M61" s="62">
        <f>10^(L61/10)</f>
        <v>458727.39990952332</v>
      </c>
      <c r="N61" s="62"/>
      <c r="O61" s="62">
        <f>D51</f>
        <v>46.370978227117725</v>
      </c>
      <c r="P61" s="62">
        <f>10^(O61/10)</f>
        <v>43360.853559442665</v>
      </c>
      <c r="Q61" s="62"/>
      <c r="R61" s="62">
        <f>O61+10</f>
        <v>56.370978227117725</v>
      </c>
      <c r="S61" s="63">
        <f>10^(R61/10)</f>
        <v>433608.53559442714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46.615546814315671</v>
      </c>
      <c r="J62" s="26">
        <f t="shared" ref="J62:J84" si="9">10^(I62/10)</f>
        <v>45872.739990952366</v>
      </c>
      <c r="K62" s="64"/>
      <c r="L62" s="155">
        <f t="shared" ref="L62:L67" si="10">I62+10</f>
        <v>56.615546814315671</v>
      </c>
      <c r="M62" s="26">
        <f t="shared" ref="M62:M84" si="11">10^(L62/10)</f>
        <v>458727.39990952332</v>
      </c>
      <c r="N62" s="26"/>
      <c r="O62" s="26">
        <f>O61</f>
        <v>46.370978227117725</v>
      </c>
      <c r="P62" s="26">
        <f t="shared" ref="P62:P84" si="12">10^(O62/10)</f>
        <v>43360.853559442665</v>
      </c>
      <c r="Q62" s="26"/>
      <c r="R62" s="26">
        <f t="shared" ref="R62:R67" si="13">O62+10</f>
        <v>56.370978227117725</v>
      </c>
      <c r="S62" s="64">
        <f t="shared" ref="S62:S84" si="14">10^(R62/10)</f>
        <v>433608.53559442714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46.615546814315671</v>
      </c>
      <c r="J63" s="26">
        <f t="shared" si="9"/>
        <v>45872.739990952366</v>
      </c>
      <c r="K63" s="64"/>
      <c r="L63" s="155">
        <f t="shared" si="10"/>
        <v>56.615546814315671</v>
      </c>
      <c r="M63" s="26">
        <f t="shared" si="11"/>
        <v>458727.39990952332</v>
      </c>
      <c r="N63" s="26"/>
      <c r="O63" s="26">
        <f t="shared" ref="O63:O84" si="16">O62</f>
        <v>46.370978227117725</v>
      </c>
      <c r="P63" s="26">
        <f t="shared" si="12"/>
        <v>43360.853559442665</v>
      </c>
      <c r="Q63" s="26"/>
      <c r="R63" s="26">
        <f t="shared" si="13"/>
        <v>56.370978227117725</v>
      </c>
      <c r="S63" s="64">
        <f t="shared" si="14"/>
        <v>433608.53559442714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46.615546814315671</v>
      </c>
      <c r="J64" s="26">
        <f t="shared" si="9"/>
        <v>45872.739990952366</v>
      </c>
      <c r="K64" s="64"/>
      <c r="L64" s="155">
        <f t="shared" si="10"/>
        <v>56.615546814315671</v>
      </c>
      <c r="M64" s="26">
        <f t="shared" si="11"/>
        <v>458727.39990952332</v>
      </c>
      <c r="N64" s="26"/>
      <c r="O64" s="26">
        <f t="shared" si="16"/>
        <v>46.370978227117725</v>
      </c>
      <c r="P64" s="26">
        <f t="shared" si="12"/>
        <v>43360.853559442665</v>
      </c>
      <c r="Q64" s="26"/>
      <c r="R64" s="26">
        <f t="shared" si="13"/>
        <v>56.370978227117725</v>
      </c>
      <c r="S64" s="64">
        <f t="shared" si="14"/>
        <v>433608.53559442714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46.615546814315671</v>
      </c>
      <c r="J65" s="26">
        <f t="shared" si="9"/>
        <v>45872.739990952366</v>
      </c>
      <c r="K65" s="64"/>
      <c r="L65" s="155">
        <f t="shared" si="10"/>
        <v>56.615546814315671</v>
      </c>
      <c r="M65" s="26">
        <f t="shared" si="11"/>
        <v>458727.39990952332</v>
      </c>
      <c r="N65" s="26"/>
      <c r="O65" s="26">
        <f t="shared" si="16"/>
        <v>46.370978227117725</v>
      </c>
      <c r="P65" s="26">
        <f t="shared" si="12"/>
        <v>43360.853559442665</v>
      </c>
      <c r="Q65" s="26"/>
      <c r="R65" s="26">
        <f t="shared" si="13"/>
        <v>56.370978227117725</v>
      </c>
      <c r="S65" s="64">
        <f t="shared" si="14"/>
        <v>433608.53559442714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46.615546814315671</v>
      </c>
      <c r="J66" s="26">
        <f t="shared" si="9"/>
        <v>45872.739990952366</v>
      </c>
      <c r="K66" s="64"/>
      <c r="L66" s="155">
        <f t="shared" si="10"/>
        <v>56.615546814315671</v>
      </c>
      <c r="M66" s="26">
        <f t="shared" si="11"/>
        <v>458727.39990952332</v>
      </c>
      <c r="N66" s="26"/>
      <c r="O66" s="26">
        <f t="shared" si="16"/>
        <v>46.370978227117725</v>
      </c>
      <c r="P66" s="26">
        <f t="shared" si="12"/>
        <v>43360.853559442665</v>
      </c>
      <c r="Q66" s="26"/>
      <c r="R66" s="26">
        <f t="shared" si="13"/>
        <v>56.370978227117725</v>
      </c>
      <c r="S66" s="64">
        <f t="shared" si="14"/>
        <v>433608.53559442714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46.615546814315671</v>
      </c>
      <c r="J67" s="26">
        <f t="shared" si="9"/>
        <v>45872.739990952366</v>
      </c>
      <c r="K67" s="64"/>
      <c r="L67" s="155">
        <f t="shared" si="10"/>
        <v>56.615546814315671</v>
      </c>
      <c r="M67" s="26">
        <f t="shared" si="11"/>
        <v>458727.39990952332</v>
      </c>
      <c r="N67" s="26"/>
      <c r="O67" s="26">
        <f t="shared" si="16"/>
        <v>46.370978227117725</v>
      </c>
      <c r="P67" s="26">
        <f t="shared" si="12"/>
        <v>43360.853559442665</v>
      </c>
      <c r="Q67" s="26"/>
      <c r="R67" s="26">
        <f t="shared" si="13"/>
        <v>56.370978227117725</v>
      </c>
      <c r="S67" s="64">
        <f t="shared" si="14"/>
        <v>433608.53559442714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47.307005935908592</v>
      </c>
      <c r="J68" s="26">
        <f t="shared" si="9"/>
        <v>53789.882251296534</v>
      </c>
      <c r="K68" s="64"/>
      <c r="L68" s="155">
        <f>I68</f>
        <v>47.307005935908592</v>
      </c>
      <c r="M68" s="26">
        <f t="shared" si="11"/>
        <v>53789.882251296534</v>
      </c>
      <c r="N68" s="26"/>
      <c r="O68" s="26">
        <f>H46</f>
        <v>46.413737773985424</v>
      </c>
      <c r="P68" s="26">
        <f t="shared" si="12"/>
        <v>43789.882251296425</v>
      </c>
      <c r="Q68" s="26"/>
      <c r="R68" s="26">
        <f>O68</f>
        <v>46.413737773985424</v>
      </c>
      <c r="S68" s="64">
        <f t="shared" si="14"/>
        <v>43789.882251296425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47.307005935908592</v>
      </c>
      <c r="J69" s="26">
        <f t="shared" si="9"/>
        <v>53789.882251296534</v>
      </c>
      <c r="K69" s="64"/>
      <c r="L69" s="155">
        <f t="shared" ref="L69:L82" si="19">I69</f>
        <v>47.307005935908592</v>
      </c>
      <c r="M69" s="26">
        <f t="shared" si="11"/>
        <v>53789.882251296534</v>
      </c>
      <c r="N69" s="26"/>
      <c r="O69" s="26">
        <f t="shared" si="16"/>
        <v>46.413737773985424</v>
      </c>
      <c r="P69" s="26">
        <f t="shared" si="12"/>
        <v>43789.882251296425</v>
      </c>
      <c r="Q69" s="26"/>
      <c r="R69" s="26">
        <f t="shared" ref="R69:R82" si="20">O69</f>
        <v>46.413737773985424</v>
      </c>
      <c r="S69" s="64">
        <f t="shared" si="14"/>
        <v>43789.882251296425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47.307005935908592</v>
      </c>
      <c r="J70" s="26">
        <f t="shared" si="9"/>
        <v>53789.882251296534</v>
      </c>
      <c r="K70" s="64"/>
      <c r="L70" s="155">
        <f t="shared" si="19"/>
        <v>47.307005935908592</v>
      </c>
      <c r="M70" s="26">
        <f t="shared" si="11"/>
        <v>53789.882251296534</v>
      </c>
      <c r="N70" s="26"/>
      <c r="O70" s="26">
        <f t="shared" si="16"/>
        <v>46.413737773985424</v>
      </c>
      <c r="P70" s="26">
        <f t="shared" si="12"/>
        <v>43789.882251296425</v>
      </c>
      <c r="Q70" s="26"/>
      <c r="R70" s="26">
        <f t="shared" si="20"/>
        <v>46.413737773985424</v>
      </c>
      <c r="S70" s="64">
        <f t="shared" si="14"/>
        <v>43789.882251296425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47.307005935908592</v>
      </c>
      <c r="J71" s="26">
        <f t="shared" si="9"/>
        <v>53789.882251296534</v>
      </c>
      <c r="K71" s="64"/>
      <c r="L71" s="155">
        <f t="shared" si="19"/>
        <v>47.307005935908592</v>
      </c>
      <c r="M71" s="26">
        <f t="shared" si="11"/>
        <v>53789.882251296534</v>
      </c>
      <c r="N71" s="26"/>
      <c r="O71" s="26">
        <f t="shared" si="16"/>
        <v>46.413737773985424</v>
      </c>
      <c r="P71" s="26">
        <f t="shared" si="12"/>
        <v>43789.882251296425</v>
      </c>
      <c r="Q71" s="26"/>
      <c r="R71" s="26">
        <f t="shared" si="20"/>
        <v>46.413737773985424</v>
      </c>
      <c r="S71" s="64">
        <f t="shared" si="14"/>
        <v>43789.882251296425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47.307005935908592</v>
      </c>
      <c r="J72" s="26">
        <f t="shared" si="9"/>
        <v>53789.882251296534</v>
      </c>
      <c r="K72" s="64"/>
      <c r="L72" s="155">
        <f t="shared" si="19"/>
        <v>47.307005935908592</v>
      </c>
      <c r="M72" s="26">
        <f t="shared" si="11"/>
        <v>53789.882251296534</v>
      </c>
      <c r="N72" s="26"/>
      <c r="O72" s="26">
        <f t="shared" si="16"/>
        <v>46.413737773985424</v>
      </c>
      <c r="P72" s="26">
        <f t="shared" si="12"/>
        <v>43789.882251296425</v>
      </c>
      <c r="Q72" s="26"/>
      <c r="R72" s="26">
        <f t="shared" si="20"/>
        <v>46.413737773985424</v>
      </c>
      <c r="S72" s="64">
        <f t="shared" si="14"/>
        <v>43789.882251296425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47.307005935908592</v>
      </c>
      <c r="J73" s="26">
        <f t="shared" si="9"/>
        <v>53789.882251296534</v>
      </c>
      <c r="K73" s="64"/>
      <c r="L73" s="155">
        <f t="shared" si="19"/>
        <v>47.307005935908592</v>
      </c>
      <c r="M73" s="26">
        <f t="shared" si="11"/>
        <v>53789.882251296534</v>
      </c>
      <c r="N73" s="26"/>
      <c r="O73" s="26">
        <f t="shared" si="16"/>
        <v>46.413737773985424</v>
      </c>
      <c r="P73" s="26">
        <f t="shared" si="12"/>
        <v>43789.882251296425</v>
      </c>
      <c r="Q73" s="26"/>
      <c r="R73" s="26">
        <f t="shared" si="20"/>
        <v>46.413737773985424</v>
      </c>
      <c r="S73" s="64">
        <f t="shared" si="14"/>
        <v>43789.882251296425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47.307005935908592</v>
      </c>
      <c r="J74" s="26">
        <f t="shared" si="9"/>
        <v>53789.882251296534</v>
      </c>
      <c r="K74" s="64"/>
      <c r="L74" s="155">
        <f t="shared" si="19"/>
        <v>47.307005935908592</v>
      </c>
      <c r="M74" s="26">
        <f t="shared" si="11"/>
        <v>53789.882251296534</v>
      </c>
      <c r="N74" s="26"/>
      <c r="O74" s="26">
        <f t="shared" si="16"/>
        <v>46.413737773985424</v>
      </c>
      <c r="P74" s="26">
        <f t="shared" si="12"/>
        <v>43789.882251296425</v>
      </c>
      <c r="Q74" s="26"/>
      <c r="R74" s="26">
        <f t="shared" si="20"/>
        <v>46.413737773985424</v>
      </c>
      <c r="S74" s="64">
        <f t="shared" si="14"/>
        <v>43789.882251296425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47.307005935908592</v>
      </c>
      <c r="J75" s="26">
        <f t="shared" si="9"/>
        <v>53789.882251296534</v>
      </c>
      <c r="K75" s="64"/>
      <c r="L75" s="155">
        <f t="shared" si="19"/>
        <v>47.307005935908592</v>
      </c>
      <c r="M75" s="26">
        <f t="shared" si="11"/>
        <v>53789.882251296534</v>
      </c>
      <c r="N75" s="26"/>
      <c r="O75" s="26">
        <f t="shared" si="16"/>
        <v>46.413737773985424</v>
      </c>
      <c r="P75" s="26">
        <f t="shared" si="12"/>
        <v>43789.882251296425</v>
      </c>
      <c r="Q75" s="26"/>
      <c r="R75" s="26">
        <f t="shared" si="20"/>
        <v>46.413737773985424</v>
      </c>
      <c r="S75" s="64">
        <f t="shared" si="14"/>
        <v>43789.882251296425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47.307005935908592</v>
      </c>
      <c r="J76" s="26">
        <f t="shared" si="9"/>
        <v>53789.882251296534</v>
      </c>
      <c r="K76" s="64"/>
      <c r="L76" s="155">
        <f t="shared" si="19"/>
        <v>47.307005935908592</v>
      </c>
      <c r="M76" s="26">
        <f t="shared" si="11"/>
        <v>53789.882251296534</v>
      </c>
      <c r="N76" s="26"/>
      <c r="O76" s="26">
        <f t="shared" si="16"/>
        <v>46.413737773985424</v>
      </c>
      <c r="P76" s="26">
        <f t="shared" si="12"/>
        <v>43789.882251296425</v>
      </c>
      <c r="Q76" s="26"/>
      <c r="R76" s="26">
        <f t="shared" si="20"/>
        <v>46.413737773985424</v>
      </c>
      <c r="S76" s="64">
        <f t="shared" si="14"/>
        <v>43789.882251296425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47.307005935908592</v>
      </c>
      <c r="J77" s="26">
        <f t="shared" si="9"/>
        <v>53789.882251296534</v>
      </c>
      <c r="K77" s="64"/>
      <c r="L77" s="155">
        <f t="shared" si="19"/>
        <v>47.307005935908592</v>
      </c>
      <c r="M77" s="26">
        <f t="shared" si="11"/>
        <v>53789.882251296534</v>
      </c>
      <c r="N77" s="26"/>
      <c r="O77" s="26">
        <f t="shared" si="16"/>
        <v>46.413737773985424</v>
      </c>
      <c r="P77" s="26">
        <f t="shared" si="12"/>
        <v>43789.882251296425</v>
      </c>
      <c r="Q77" s="26"/>
      <c r="R77" s="26">
        <f t="shared" si="20"/>
        <v>46.413737773985424</v>
      </c>
      <c r="S77" s="64">
        <f t="shared" si="14"/>
        <v>43789.882251296425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47.307005935908592</v>
      </c>
      <c r="J78" s="26">
        <f t="shared" si="9"/>
        <v>53789.882251296534</v>
      </c>
      <c r="K78" s="64"/>
      <c r="L78" s="155">
        <f t="shared" si="19"/>
        <v>47.307005935908592</v>
      </c>
      <c r="M78" s="26">
        <f t="shared" si="11"/>
        <v>53789.882251296534</v>
      </c>
      <c r="N78" s="26"/>
      <c r="O78" s="26">
        <f t="shared" si="16"/>
        <v>46.413737773985424</v>
      </c>
      <c r="P78" s="26">
        <f t="shared" si="12"/>
        <v>43789.882251296425</v>
      </c>
      <c r="Q78" s="26"/>
      <c r="R78" s="26">
        <f t="shared" si="20"/>
        <v>46.413737773985424</v>
      </c>
      <c r="S78" s="64">
        <f t="shared" si="14"/>
        <v>43789.882251296425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47.307005935908592</v>
      </c>
      <c r="J79" s="26">
        <f t="shared" si="9"/>
        <v>53789.882251296534</v>
      </c>
      <c r="K79" s="64"/>
      <c r="L79" s="155">
        <f t="shared" si="19"/>
        <v>47.307005935908592</v>
      </c>
      <c r="M79" s="26">
        <f t="shared" si="11"/>
        <v>53789.882251296534</v>
      </c>
      <c r="N79" s="26"/>
      <c r="O79" s="26">
        <f t="shared" si="16"/>
        <v>46.413737773985424</v>
      </c>
      <c r="P79" s="26">
        <f t="shared" si="12"/>
        <v>43789.882251296425</v>
      </c>
      <c r="Q79" s="26"/>
      <c r="R79" s="26">
        <f t="shared" si="20"/>
        <v>46.413737773985424</v>
      </c>
      <c r="S79" s="64">
        <f t="shared" si="14"/>
        <v>43789.882251296425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47.307005935908592</v>
      </c>
      <c r="J80" s="26">
        <f t="shared" si="9"/>
        <v>53789.882251296534</v>
      </c>
      <c r="K80" s="64"/>
      <c r="L80" s="155">
        <f t="shared" si="19"/>
        <v>47.307005935908592</v>
      </c>
      <c r="M80" s="26">
        <f t="shared" si="11"/>
        <v>53789.882251296534</v>
      </c>
      <c r="N80" s="26"/>
      <c r="O80" s="26">
        <f t="shared" si="16"/>
        <v>46.413737773985424</v>
      </c>
      <c r="P80" s="26">
        <f t="shared" si="12"/>
        <v>43789.882251296425</v>
      </c>
      <c r="Q80" s="26"/>
      <c r="R80" s="26">
        <f t="shared" si="20"/>
        <v>46.413737773985424</v>
      </c>
      <c r="S80" s="64">
        <f t="shared" si="14"/>
        <v>43789.882251296425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47.307005935908592</v>
      </c>
      <c r="J81" s="26">
        <f t="shared" si="9"/>
        <v>53789.882251296534</v>
      </c>
      <c r="K81" s="64"/>
      <c r="L81" s="155">
        <f t="shared" si="19"/>
        <v>47.307005935908592</v>
      </c>
      <c r="M81" s="26">
        <f t="shared" si="11"/>
        <v>53789.882251296534</v>
      </c>
      <c r="N81" s="26"/>
      <c r="O81" s="26">
        <f t="shared" si="16"/>
        <v>46.413737773985424</v>
      </c>
      <c r="P81" s="26">
        <f t="shared" si="12"/>
        <v>43789.882251296425</v>
      </c>
      <c r="Q81" s="26"/>
      <c r="R81" s="26">
        <f t="shared" si="20"/>
        <v>46.413737773985424</v>
      </c>
      <c r="S81" s="64">
        <f t="shared" si="14"/>
        <v>43789.882251296425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47.307005935908592</v>
      </c>
      <c r="J82" s="26">
        <f t="shared" si="9"/>
        <v>53789.882251296534</v>
      </c>
      <c r="K82" s="64"/>
      <c r="L82" s="155">
        <f t="shared" si="19"/>
        <v>47.307005935908592</v>
      </c>
      <c r="M82" s="26">
        <f t="shared" si="11"/>
        <v>53789.882251296534</v>
      </c>
      <c r="N82" s="26"/>
      <c r="O82" s="26">
        <f t="shared" si="16"/>
        <v>46.413737773985424</v>
      </c>
      <c r="P82" s="26">
        <f t="shared" si="12"/>
        <v>43789.882251296425</v>
      </c>
      <c r="Q82" s="26"/>
      <c r="R82" s="26">
        <f t="shared" si="20"/>
        <v>46.413737773985424</v>
      </c>
      <c r="S82" s="64">
        <f t="shared" si="14"/>
        <v>43789.882251296425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46.615546814315671</v>
      </c>
      <c r="J83" s="26">
        <f t="shared" si="9"/>
        <v>45872.739990952366</v>
      </c>
      <c r="K83" s="64"/>
      <c r="L83" s="155">
        <f>I83+10</f>
        <v>56.615546814315671</v>
      </c>
      <c r="M83" s="26">
        <f t="shared" si="11"/>
        <v>458727.39990952332</v>
      </c>
      <c r="N83" s="26"/>
      <c r="O83" s="26">
        <f>D51</f>
        <v>46.370978227117725</v>
      </c>
      <c r="P83" s="26">
        <f t="shared" si="12"/>
        <v>43360.853559442665</v>
      </c>
      <c r="Q83" s="26"/>
      <c r="R83" s="26">
        <f>O83+10</f>
        <v>56.370978227117725</v>
      </c>
      <c r="S83" s="64">
        <f t="shared" si="14"/>
        <v>433608.53559442714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46.615546814315671</v>
      </c>
      <c r="J84" s="65">
        <f t="shared" si="9"/>
        <v>45872.739990952366</v>
      </c>
      <c r="K84" s="66"/>
      <c r="L84" s="158">
        <f>I84+10</f>
        <v>56.615546814315671</v>
      </c>
      <c r="M84" s="65">
        <f t="shared" si="11"/>
        <v>458727.39990952332</v>
      </c>
      <c r="N84" s="65"/>
      <c r="O84" s="65">
        <f t="shared" si="16"/>
        <v>46.370978227117725</v>
      </c>
      <c r="P84" s="65">
        <f t="shared" si="12"/>
        <v>43360.853559442665</v>
      </c>
      <c r="Q84" s="65"/>
      <c r="R84" s="65">
        <f>O84+10</f>
        <v>56.370978227117725</v>
      </c>
      <c r="S84" s="66">
        <f t="shared" si="14"/>
        <v>433608.53559442714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47.060428124501058</v>
      </c>
      <c r="K85" s="67"/>
      <c r="L85" s="67" t="s">
        <v>134</v>
      </c>
      <c r="M85" s="67">
        <f>10*LOG10(SUM(M61:M84)/24)</f>
        <v>53.131106603628524</v>
      </c>
      <c r="N85" s="67"/>
      <c r="O85" s="67" t="s">
        <v>135</v>
      </c>
      <c r="P85" s="67">
        <f>10*LOG10(SUM(P61:P84)/24)</f>
        <v>46.397752239182068</v>
      </c>
      <c r="Q85" s="67"/>
      <c r="R85" s="67" t="s">
        <v>134</v>
      </c>
      <c r="S85" s="68">
        <f>10*LOG10(SUM(S61:S84)/24)</f>
        <v>52.786893143372353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31</v>
      </c>
      <c r="C89" s="22">
        <f>C2</f>
        <v>255818</v>
      </c>
      <c r="D89" s="23">
        <f>D2</f>
        <v>4256438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46.413737773985424</v>
      </c>
      <c r="J89" s="86">
        <f>D51</f>
        <v>46.370978227117725</v>
      </c>
      <c r="K89" s="86">
        <f>E51</f>
        <v>46.397752239182068</v>
      </c>
      <c r="L89" s="87">
        <f>F51</f>
        <v>52.786893143372353</v>
      </c>
      <c r="M89" s="89">
        <f>C52</f>
        <v>47.307005935908592</v>
      </c>
      <c r="N89" s="86">
        <f>D52</f>
        <v>46.615546814315671</v>
      </c>
      <c r="O89" s="86">
        <f>E52</f>
        <v>47.060428124501058</v>
      </c>
      <c r="P89" s="87">
        <f>F52</f>
        <v>53.131106603628524</v>
      </c>
      <c r="Q89" s="89">
        <f>C53</f>
        <v>7.3070059359085917</v>
      </c>
      <c r="R89" s="86">
        <f>D53</f>
        <v>12.615546814315671</v>
      </c>
      <c r="S89" s="86">
        <f>E53</f>
        <v>8.491957054529685</v>
      </c>
      <c r="T89" s="87">
        <f>F53</f>
        <v>11.1805346738157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31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EFEAE-BA95-42A3-AB9B-F45C051BD700}">
  <sheetPr codeName="Sheet34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176</v>
      </c>
      <c r="B2" s="29" t="s">
        <v>119</v>
      </c>
      <c r="C2" s="29">
        <f>NSAs!B34</f>
        <v>255962.55</v>
      </c>
      <c r="D2" s="30">
        <f>NSAs!C34</f>
        <v>4256460.1500000004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32 (dBA)</v>
      </c>
      <c r="V5" s="143" t="str">
        <f>INDEX(A7:A45,MATCH(W5,H7:H45,0))</f>
        <v>A-31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A-27</v>
      </c>
      <c r="W6" s="146">
        <f>LARGE(H7:H45,2)</f>
        <v>38.047028284970239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4302.0008228027609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50.373409782296491</v>
      </c>
      <c r="H7" s="36">
        <f>C7-G7</f>
        <v>18.636890174343321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73.061572863852632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3695.1245010280963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49.052581516043588</v>
      </c>
      <c r="H8" s="37">
        <f t="shared" ref="H8:H44" si="2">C8-G8</f>
        <v>19.957718440596224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99.031154955568894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2301.3292329431301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44.939575083691665</v>
      </c>
      <c r="H9" s="37">
        <f t="shared" si="2"/>
        <v>24.070724872948148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255.3127404909103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1737.412256230326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42.498057616641987</v>
      </c>
      <c r="H10" s="37">
        <f t="shared" si="2"/>
        <v>26.512242339997826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447.94452624072039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1678.5026027082517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42.198440380145982</v>
      </c>
      <c r="H11" s="37">
        <f t="shared" si="2"/>
        <v>26.811859576493831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479.93890647698504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1771.8997502676939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42.668782938637307</v>
      </c>
      <c r="H12" s="37">
        <f t="shared" si="2"/>
        <v>26.341517018002506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430.67702241911331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1968.1293717888316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43.581072853525697</v>
      </c>
      <c r="H13" s="37">
        <f t="shared" si="2"/>
        <v>25.429227103114115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349.07818587224506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1763.3397529967303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42.626719968457692</v>
      </c>
      <c r="H14" s="37">
        <f t="shared" si="2"/>
        <v>26.38357998818212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434.86854849819747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1434.5448647219041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40.834282703037594</v>
      </c>
      <c r="H15" s="37">
        <f t="shared" si="2"/>
        <v>28.176017253602218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657.05500129907159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1370.6642761082244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40.438621876412739</v>
      </c>
      <c r="H16" s="37">
        <f t="shared" si="2"/>
        <v>28.571678080227073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719.72702122761541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1404.0924657938983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40.647914179547442</v>
      </c>
      <c r="H17" s="37">
        <f t="shared" si="2"/>
        <v>28.362385777092371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685.86489976168673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1497.589030841963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41.207853007925301</v>
      </c>
      <c r="H18" s="37">
        <f t="shared" si="2"/>
        <v>27.802446948714511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602.89918234240338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1691.6723263087943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42.266324896786458</v>
      </c>
      <c r="H19" s="37">
        <f t="shared" si="2"/>
        <v>26.743975059853355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472.49531428254573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1881.4711593057555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43.189951309877024</v>
      </c>
      <c r="H20" s="37">
        <f t="shared" si="2"/>
        <v>25.820348646762788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381.97493413060175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2128.4215515963406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44.261152955551538</v>
      </c>
      <c r="H21" s="37">
        <f t="shared" si="2"/>
        <v>24.749147001088275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298.47963167277709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1636.7996506900749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41.979910473703477</v>
      </c>
      <c r="H22" s="37">
        <f t="shared" si="2"/>
        <v>27.030389482936336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504.70655850656874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1304.4769059280668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40.008727897674035</v>
      </c>
      <c r="H23" s="37">
        <f t="shared" si="2"/>
        <v>29.001572058965778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794.61581766863139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1109.338801493318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38.601284072629305</v>
      </c>
      <c r="H24" s="37">
        <f t="shared" si="2"/>
        <v>30.409015884010508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1098.7568317353632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1004.5781592780273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37.739674636969447</v>
      </c>
      <c r="H25" s="37">
        <f t="shared" si="2"/>
        <v>31.270625319670366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1339.8695948959728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1038.9928155666137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38.0322508901125</v>
      </c>
      <c r="H26" s="37">
        <f t="shared" si="2"/>
        <v>30.978049066527312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1252.5783664959897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1172.4214225690494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39.081674905981778</v>
      </c>
      <c r="H27" s="37">
        <f t="shared" si="2"/>
        <v>29.928625050658034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983.69962326916232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1370.0513130899533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40.434736665383411</v>
      </c>
      <c r="H28" s="37">
        <f t="shared" si="2"/>
        <v>28.575563291256401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720.37117919779473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1612.3492456661008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41.849182375156474</v>
      </c>
      <c r="H29" s="37">
        <f t="shared" si="2"/>
        <v>27.161117581483339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520.12982569797657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1915.121361611046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43.343926010039993</v>
      </c>
      <c r="H30" s="37">
        <f t="shared" si="2"/>
        <v>25.666373946599819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368.66965680545394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935.96338090726601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37.125177150381546</v>
      </c>
      <c r="H31" s="37">
        <f t="shared" si="2"/>
        <v>31.885122806258266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1543.5200691114696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687.83269281068181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34.449656281416544</v>
      </c>
      <c r="H32" s="37">
        <f t="shared" si="2"/>
        <v>34.560643675223268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2858.0141031072844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460.42996883315362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30.96327167166957</v>
      </c>
      <c r="H33" s="37">
        <f t="shared" si="2"/>
        <v>38.047028284970239</v>
      </c>
      <c r="O33" s="147" t="s">
        <v>31</v>
      </c>
      <c r="P33" s="10" t="s">
        <v>31</v>
      </c>
      <c r="Q33" s="7">
        <v>256053.34</v>
      </c>
      <c r="R33" s="8">
        <v>4256911.54</v>
      </c>
      <c r="U33">
        <f t="shared" si="0"/>
        <v>6378.2689569985023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1369.444509427042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40.430888782359901</v>
      </c>
      <c r="H34" s="37">
        <f t="shared" si="2"/>
        <v>28.579411174279912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721.00971652066312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1602.3559655082083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41.795180031257466</v>
      </c>
      <c r="H35" s="37">
        <f t="shared" si="2"/>
        <v>27.215119925382346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526.63775718375427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2631.4550015152513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46.103918957628643</v>
      </c>
      <c r="H36" s="37">
        <f t="shared" si="2"/>
        <v>22.906380999011169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195.2711571781573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300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27.242425094393248</v>
      </c>
      <c r="H37" s="37">
        <f t="shared" si="2"/>
        <v>41.767874862246565</v>
      </c>
      <c r="O37" s="147" t="s">
        <v>35</v>
      </c>
      <c r="P37" s="10" t="s">
        <v>35</v>
      </c>
      <c r="Q37" s="7">
        <v>255971.8</v>
      </c>
      <c r="R37" s="8">
        <v>4256603.08</v>
      </c>
      <c r="U37">
        <f t="shared" si="0"/>
        <v>15024.066119821837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1470.2255308965516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41.047679202596477</v>
      </c>
      <c r="H38" s="37">
        <f t="shared" si="2"/>
        <v>27.962620754043336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625.55006766399663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1914.7376484779895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43.342185533469561</v>
      </c>
      <c r="H39" s="37">
        <f t="shared" si="2"/>
        <v>25.668114423170252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368.81743429738236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4083.2461567848236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49.920111239463722</v>
      </c>
      <c r="H40" s="37">
        <f t="shared" si="2"/>
        <v>16.079888760536278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40.549814895345932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1851.4081758486593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43.050043544980127</v>
      </c>
      <c r="H41" s="37">
        <f t="shared" si="2"/>
        <v>22.949956455019873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197.24029595158325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824.1869732651644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36.020514919525688</v>
      </c>
      <c r="H42" s="37">
        <f t="shared" si="2"/>
        <v>29.979485080474312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995.28740450020985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1567.5438817777238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41.604394145999834</v>
      </c>
      <c r="H43" s="37">
        <f t="shared" si="2"/>
        <v>24.395605854000166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275.14434129361081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2079.6134316260627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44.059652275079316</v>
      </c>
      <c r="H44" s="37">
        <f t="shared" si="2"/>
        <v>9.9403477249206844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9.8635845685929517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46.45029808329366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46.45029808329366</v>
      </c>
      <c r="D51" s="77">
        <f>10*LOG10(SUM(U7:U44))</f>
        <v>46.407898744656649</v>
      </c>
      <c r="E51" s="77">
        <f>P85</f>
        <v>46.434446799882053</v>
      </c>
      <c r="F51" s="78">
        <f>S85</f>
        <v>52.823761768637965</v>
      </c>
    </row>
    <row r="52" spans="1:19" ht="14.45" customHeight="1" thickBot="1" x14ac:dyDescent="0.3">
      <c r="B52" s="72" t="s">
        <v>141</v>
      </c>
      <c r="C52" s="79">
        <f>10*LOG10(10^(C50/10)+10^(C51/10))</f>
        <v>47.336792619869918</v>
      </c>
      <c r="D52" s="79">
        <f>10*LOG10(10^(D50/10)+10^(D51/10))</f>
        <v>46.650453751080711</v>
      </c>
      <c r="E52" s="79">
        <f>J85</f>
        <v>47.091948627968804</v>
      </c>
      <c r="F52" s="80">
        <f>M85</f>
        <v>53.165176883874594</v>
      </c>
    </row>
    <row r="53" spans="1:19" ht="16.149999999999999" customHeight="1" thickBot="1" x14ac:dyDescent="0.3">
      <c r="B53" s="74" t="s">
        <v>145</v>
      </c>
      <c r="C53" s="81">
        <f>C52-C50</f>
        <v>7.336792619869918</v>
      </c>
      <c r="D53" s="81">
        <f>D52-D50</f>
        <v>12.650453751080711</v>
      </c>
      <c r="E53" s="81">
        <f>E52-E50</f>
        <v>8.5234775579974311</v>
      </c>
      <c r="F53" s="82">
        <f>F52-F50</f>
        <v>11.21460495406177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32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46.650453751080711</v>
      </c>
      <c r="J61" s="62">
        <f>10^(I61/10)</f>
        <v>46242.93335140928</v>
      </c>
      <c r="K61" s="63"/>
      <c r="L61" s="152">
        <f>I61+10</f>
        <v>56.650453751080711</v>
      </c>
      <c r="M61" s="62">
        <f>10^(L61/10)</f>
        <v>462429.33351409249</v>
      </c>
      <c r="N61" s="62"/>
      <c r="O61" s="62">
        <f>D51</f>
        <v>46.407898744656649</v>
      </c>
      <c r="P61" s="62">
        <f>10^(O61/10)</f>
        <v>43731.046919899651</v>
      </c>
      <c r="Q61" s="62"/>
      <c r="R61" s="62">
        <f>O61+10</f>
        <v>56.407898744656649</v>
      </c>
      <c r="S61" s="63">
        <f>10^(R61/10)</f>
        <v>437310.4691989962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46.650453751080711</v>
      </c>
      <c r="J62" s="26">
        <f t="shared" ref="J62:J84" si="9">10^(I62/10)</f>
        <v>46242.93335140928</v>
      </c>
      <c r="K62" s="64"/>
      <c r="L62" s="155">
        <f t="shared" ref="L62:L67" si="10">I62+10</f>
        <v>56.650453751080711</v>
      </c>
      <c r="M62" s="26">
        <f t="shared" ref="M62:M84" si="11">10^(L62/10)</f>
        <v>462429.33351409249</v>
      </c>
      <c r="N62" s="26"/>
      <c r="O62" s="26">
        <f>O61</f>
        <v>46.407898744656649</v>
      </c>
      <c r="P62" s="26">
        <f t="shared" ref="P62:P84" si="12">10^(O62/10)</f>
        <v>43731.046919899651</v>
      </c>
      <c r="Q62" s="26"/>
      <c r="R62" s="26">
        <f t="shared" ref="R62:R67" si="13">O62+10</f>
        <v>56.407898744656649</v>
      </c>
      <c r="S62" s="64">
        <f t="shared" ref="S62:S84" si="14">10^(R62/10)</f>
        <v>437310.4691989962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46.650453751080711</v>
      </c>
      <c r="J63" s="26">
        <f t="shared" si="9"/>
        <v>46242.93335140928</v>
      </c>
      <c r="K63" s="64"/>
      <c r="L63" s="155">
        <f t="shared" si="10"/>
        <v>56.650453751080711</v>
      </c>
      <c r="M63" s="26">
        <f t="shared" si="11"/>
        <v>462429.33351409249</v>
      </c>
      <c r="N63" s="26"/>
      <c r="O63" s="26">
        <f t="shared" ref="O63:O84" si="16">O62</f>
        <v>46.407898744656649</v>
      </c>
      <c r="P63" s="26">
        <f t="shared" si="12"/>
        <v>43731.046919899651</v>
      </c>
      <c r="Q63" s="26"/>
      <c r="R63" s="26">
        <f t="shared" si="13"/>
        <v>56.407898744656649</v>
      </c>
      <c r="S63" s="64">
        <f t="shared" si="14"/>
        <v>437310.4691989962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46.650453751080711</v>
      </c>
      <c r="J64" s="26">
        <f t="shared" si="9"/>
        <v>46242.93335140928</v>
      </c>
      <c r="K64" s="64"/>
      <c r="L64" s="155">
        <f t="shared" si="10"/>
        <v>56.650453751080711</v>
      </c>
      <c r="M64" s="26">
        <f t="shared" si="11"/>
        <v>462429.33351409249</v>
      </c>
      <c r="N64" s="26"/>
      <c r="O64" s="26">
        <f t="shared" si="16"/>
        <v>46.407898744656649</v>
      </c>
      <c r="P64" s="26">
        <f t="shared" si="12"/>
        <v>43731.046919899651</v>
      </c>
      <c r="Q64" s="26"/>
      <c r="R64" s="26">
        <f t="shared" si="13"/>
        <v>56.407898744656649</v>
      </c>
      <c r="S64" s="64">
        <f t="shared" si="14"/>
        <v>437310.4691989962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46.650453751080711</v>
      </c>
      <c r="J65" s="26">
        <f t="shared" si="9"/>
        <v>46242.93335140928</v>
      </c>
      <c r="K65" s="64"/>
      <c r="L65" s="155">
        <f t="shared" si="10"/>
        <v>56.650453751080711</v>
      </c>
      <c r="M65" s="26">
        <f t="shared" si="11"/>
        <v>462429.33351409249</v>
      </c>
      <c r="N65" s="26"/>
      <c r="O65" s="26">
        <f t="shared" si="16"/>
        <v>46.407898744656649</v>
      </c>
      <c r="P65" s="26">
        <f t="shared" si="12"/>
        <v>43731.046919899651</v>
      </c>
      <c r="Q65" s="26"/>
      <c r="R65" s="26">
        <f t="shared" si="13"/>
        <v>56.407898744656649</v>
      </c>
      <c r="S65" s="64">
        <f t="shared" si="14"/>
        <v>437310.4691989962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46.650453751080711</v>
      </c>
      <c r="J66" s="26">
        <f t="shared" si="9"/>
        <v>46242.93335140928</v>
      </c>
      <c r="K66" s="64"/>
      <c r="L66" s="155">
        <f t="shared" si="10"/>
        <v>56.650453751080711</v>
      </c>
      <c r="M66" s="26">
        <f t="shared" si="11"/>
        <v>462429.33351409249</v>
      </c>
      <c r="N66" s="26"/>
      <c r="O66" s="26">
        <f t="shared" si="16"/>
        <v>46.407898744656649</v>
      </c>
      <c r="P66" s="26">
        <f t="shared" si="12"/>
        <v>43731.046919899651</v>
      </c>
      <c r="Q66" s="26"/>
      <c r="R66" s="26">
        <f t="shared" si="13"/>
        <v>56.407898744656649</v>
      </c>
      <c r="S66" s="64">
        <f t="shared" si="14"/>
        <v>437310.4691989962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46.650453751080711</v>
      </c>
      <c r="J67" s="26">
        <f t="shared" si="9"/>
        <v>46242.93335140928</v>
      </c>
      <c r="K67" s="64"/>
      <c r="L67" s="155">
        <f t="shared" si="10"/>
        <v>56.650453751080711</v>
      </c>
      <c r="M67" s="26">
        <f t="shared" si="11"/>
        <v>462429.33351409249</v>
      </c>
      <c r="N67" s="26"/>
      <c r="O67" s="26">
        <f t="shared" si="16"/>
        <v>46.407898744656649</v>
      </c>
      <c r="P67" s="26">
        <f t="shared" si="12"/>
        <v>43731.046919899651</v>
      </c>
      <c r="Q67" s="26"/>
      <c r="R67" s="26">
        <f t="shared" si="13"/>
        <v>56.407898744656649</v>
      </c>
      <c r="S67" s="64">
        <f t="shared" si="14"/>
        <v>437310.4691989962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47.336792619869918</v>
      </c>
      <c r="J68" s="26">
        <f t="shared" si="9"/>
        <v>54160.075611753498</v>
      </c>
      <c r="K68" s="64"/>
      <c r="L68" s="155">
        <f>I68</f>
        <v>47.336792619869918</v>
      </c>
      <c r="M68" s="26">
        <f t="shared" si="11"/>
        <v>54160.075611753498</v>
      </c>
      <c r="N68" s="26"/>
      <c r="O68" s="26">
        <f>H46</f>
        <v>46.45029808329366</v>
      </c>
      <c r="P68" s="26">
        <f t="shared" si="12"/>
        <v>44160.075611753455</v>
      </c>
      <c r="Q68" s="26"/>
      <c r="R68" s="26">
        <f>O68</f>
        <v>46.45029808329366</v>
      </c>
      <c r="S68" s="64">
        <f t="shared" si="14"/>
        <v>44160.075611753455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47.336792619869918</v>
      </c>
      <c r="J69" s="26">
        <f t="shared" si="9"/>
        <v>54160.075611753498</v>
      </c>
      <c r="K69" s="64"/>
      <c r="L69" s="155">
        <f t="shared" ref="L69:L82" si="19">I69</f>
        <v>47.336792619869918</v>
      </c>
      <c r="M69" s="26">
        <f t="shared" si="11"/>
        <v>54160.075611753498</v>
      </c>
      <c r="N69" s="26"/>
      <c r="O69" s="26">
        <f t="shared" si="16"/>
        <v>46.45029808329366</v>
      </c>
      <c r="P69" s="26">
        <f t="shared" si="12"/>
        <v>44160.075611753455</v>
      </c>
      <c r="Q69" s="26"/>
      <c r="R69" s="26">
        <f t="shared" ref="R69:R82" si="20">O69</f>
        <v>46.45029808329366</v>
      </c>
      <c r="S69" s="64">
        <f t="shared" si="14"/>
        <v>44160.075611753455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47.336792619869918</v>
      </c>
      <c r="J70" s="26">
        <f t="shared" si="9"/>
        <v>54160.075611753498</v>
      </c>
      <c r="K70" s="64"/>
      <c r="L70" s="155">
        <f t="shared" si="19"/>
        <v>47.336792619869918</v>
      </c>
      <c r="M70" s="26">
        <f t="shared" si="11"/>
        <v>54160.075611753498</v>
      </c>
      <c r="N70" s="26"/>
      <c r="O70" s="26">
        <f t="shared" si="16"/>
        <v>46.45029808329366</v>
      </c>
      <c r="P70" s="26">
        <f t="shared" si="12"/>
        <v>44160.075611753455</v>
      </c>
      <c r="Q70" s="26"/>
      <c r="R70" s="26">
        <f t="shared" si="20"/>
        <v>46.45029808329366</v>
      </c>
      <c r="S70" s="64">
        <f t="shared" si="14"/>
        <v>44160.075611753455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47.336792619869918</v>
      </c>
      <c r="J71" s="26">
        <f t="shared" si="9"/>
        <v>54160.075611753498</v>
      </c>
      <c r="K71" s="64"/>
      <c r="L71" s="155">
        <f t="shared" si="19"/>
        <v>47.336792619869918</v>
      </c>
      <c r="M71" s="26">
        <f t="shared" si="11"/>
        <v>54160.075611753498</v>
      </c>
      <c r="N71" s="26"/>
      <c r="O71" s="26">
        <f t="shared" si="16"/>
        <v>46.45029808329366</v>
      </c>
      <c r="P71" s="26">
        <f t="shared" si="12"/>
        <v>44160.075611753455</v>
      </c>
      <c r="Q71" s="26"/>
      <c r="R71" s="26">
        <f t="shared" si="20"/>
        <v>46.45029808329366</v>
      </c>
      <c r="S71" s="64">
        <f t="shared" si="14"/>
        <v>44160.075611753455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47.336792619869918</v>
      </c>
      <c r="J72" s="26">
        <f t="shared" si="9"/>
        <v>54160.075611753498</v>
      </c>
      <c r="K72" s="64"/>
      <c r="L72" s="155">
        <f t="shared" si="19"/>
        <v>47.336792619869918</v>
      </c>
      <c r="M72" s="26">
        <f t="shared" si="11"/>
        <v>54160.075611753498</v>
      </c>
      <c r="N72" s="26"/>
      <c r="O72" s="26">
        <f t="shared" si="16"/>
        <v>46.45029808329366</v>
      </c>
      <c r="P72" s="26">
        <f t="shared" si="12"/>
        <v>44160.075611753455</v>
      </c>
      <c r="Q72" s="26"/>
      <c r="R72" s="26">
        <f t="shared" si="20"/>
        <v>46.45029808329366</v>
      </c>
      <c r="S72" s="64">
        <f t="shared" si="14"/>
        <v>44160.075611753455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47.336792619869918</v>
      </c>
      <c r="J73" s="26">
        <f t="shared" si="9"/>
        <v>54160.075611753498</v>
      </c>
      <c r="K73" s="64"/>
      <c r="L73" s="155">
        <f t="shared" si="19"/>
        <v>47.336792619869918</v>
      </c>
      <c r="M73" s="26">
        <f t="shared" si="11"/>
        <v>54160.075611753498</v>
      </c>
      <c r="N73" s="26"/>
      <c r="O73" s="26">
        <f t="shared" si="16"/>
        <v>46.45029808329366</v>
      </c>
      <c r="P73" s="26">
        <f t="shared" si="12"/>
        <v>44160.075611753455</v>
      </c>
      <c r="Q73" s="26"/>
      <c r="R73" s="26">
        <f t="shared" si="20"/>
        <v>46.45029808329366</v>
      </c>
      <c r="S73" s="64">
        <f t="shared" si="14"/>
        <v>44160.075611753455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47.336792619869918</v>
      </c>
      <c r="J74" s="26">
        <f t="shared" si="9"/>
        <v>54160.075611753498</v>
      </c>
      <c r="K74" s="64"/>
      <c r="L74" s="155">
        <f t="shared" si="19"/>
        <v>47.336792619869918</v>
      </c>
      <c r="M74" s="26">
        <f t="shared" si="11"/>
        <v>54160.075611753498</v>
      </c>
      <c r="N74" s="26"/>
      <c r="O74" s="26">
        <f t="shared" si="16"/>
        <v>46.45029808329366</v>
      </c>
      <c r="P74" s="26">
        <f t="shared" si="12"/>
        <v>44160.075611753455</v>
      </c>
      <c r="Q74" s="26"/>
      <c r="R74" s="26">
        <f t="shared" si="20"/>
        <v>46.45029808329366</v>
      </c>
      <c r="S74" s="64">
        <f t="shared" si="14"/>
        <v>44160.075611753455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47.336792619869918</v>
      </c>
      <c r="J75" s="26">
        <f t="shared" si="9"/>
        <v>54160.075611753498</v>
      </c>
      <c r="K75" s="64"/>
      <c r="L75" s="155">
        <f t="shared" si="19"/>
        <v>47.336792619869918</v>
      </c>
      <c r="M75" s="26">
        <f t="shared" si="11"/>
        <v>54160.075611753498</v>
      </c>
      <c r="N75" s="26"/>
      <c r="O75" s="26">
        <f t="shared" si="16"/>
        <v>46.45029808329366</v>
      </c>
      <c r="P75" s="26">
        <f t="shared" si="12"/>
        <v>44160.075611753455</v>
      </c>
      <c r="Q75" s="26"/>
      <c r="R75" s="26">
        <f t="shared" si="20"/>
        <v>46.45029808329366</v>
      </c>
      <c r="S75" s="64">
        <f t="shared" si="14"/>
        <v>44160.075611753455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47.336792619869918</v>
      </c>
      <c r="J76" s="26">
        <f t="shared" si="9"/>
        <v>54160.075611753498</v>
      </c>
      <c r="K76" s="64"/>
      <c r="L76" s="155">
        <f t="shared" si="19"/>
        <v>47.336792619869918</v>
      </c>
      <c r="M76" s="26">
        <f t="shared" si="11"/>
        <v>54160.075611753498</v>
      </c>
      <c r="N76" s="26"/>
      <c r="O76" s="26">
        <f t="shared" si="16"/>
        <v>46.45029808329366</v>
      </c>
      <c r="P76" s="26">
        <f t="shared" si="12"/>
        <v>44160.075611753455</v>
      </c>
      <c r="Q76" s="26"/>
      <c r="R76" s="26">
        <f t="shared" si="20"/>
        <v>46.45029808329366</v>
      </c>
      <c r="S76" s="64">
        <f t="shared" si="14"/>
        <v>44160.075611753455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47.336792619869918</v>
      </c>
      <c r="J77" s="26">
        <f t="shared" si="9"/>
        <v>54160.075611753498</v>
      </c>
      <c r="K77" s="64"/>
      <c r="L77" s="155">
        <f t="shared" si="19"/>
        <v>47.336792619869918</v>
      </c>
      <c r="M77" s="26">
        <f t="shared" si="11"/>
        <v>54160.075611753498</v>
      </c>
      <c r="N77" s="26"/>
      <c r="O77" s="26">
        <f t="shared" si="16"/>
        <v>46.45029808329366</v>
      </c>
      <c r="P77" s="26">
        <f t="shared" si="12"/>
        <v>44160.075611753455</v>
      </c>
      <c r="Q77" s="26"/>
      <c r="R77" s="26">
        <f t="shared" si="20"/>
        <v>46.45029808329366</v>
      </c>
      <c r="S77" s="64">
        <f t="shared" si="14"/>
        <v>44160.075611753455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47.336792619869918</v>
      </c>
      <c r="J78" s="26">
        <f t="shared" si="9"/>
        <v>54160.075611753498</v>
      </c>
      <c r="K78" s="64"/>
      <c r="L78" s="155">
        <f t="shared" si="19"/>
        <v>47.336792619869918</v>
      </c>
      <c r="M78" s="26">
        <f t="shared" si="11"/>
        <v>54160.075611753498</v>
      </c>
      <c r="N78" s="26"/>
      <c r="O78" s="26">
        <f t="shared" si="16"/>
        <v>46.45029808329366</v>
      </c>
      <c r="P78" s="26">
        <f t="shared" si="12"/>
        <v>44160.075611753455</v>
      </c>
      <c r="Q78" s="26"/>
      <c r="R78" s="26">
        <f t="shared" si="20"/>
        <v>46.45029808329366</v>
      </c>
      <c r="S78" s="64">
        <f t="shared" si="14"/>
        <v>44160.075611753455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47.336792619869918</v>
      </c>
      <c r="J79" s="26">
        <f t="shared" si="9"/>
        <v>54160.075611753498</v>
      </c>
      <c r="K79" s="64"/>
      <c r="L79" s="155">
        <f t="shared" si="19"/>
        <v>47.336792619869918</v>
      </c>
      <c r="M79" s="26">
        <f t="shared" si="11"/>
        <v>54160.075611753498</v>
      </c>
      <c r="N79" s="26"/>
      <c r="O79" s="26">
        <f t="shared" si="16"/>
        <v>46.45029808329366</v>
      </c>
      <c r="P79" s="26">
        <f t="shared" si="12"/>
        <v>44160.075611753455</v>
      </c>
      <c r="Q79" s="26"/>
      <c r="R79" s="26">
        <f t="shared" si="20"/>
        <v>46.45029808329366</v>
      </c>
      <c r="S79" s="64">
        <f t="shared" si="14"/>
        <v>44160.075611753455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47.336792619869918</v>
      </c>
      <c r="J80" s="26">
        <f t="shared" si="9"/>
        <v>54160.075611753498</v>
      </c>
      <c r="K80" s="64"/>
      <c r="L80" s="155">
        <f t="shared" si="19"/>
        <v>47.336792619869918</v>
      </c>
      <c r="M80" s="26">
        <f t="shared" si="11"/>
        <v>54160.075611753498</v>
      </c>
      <c r="N80" s="26"/>
      <c r="O80" s="26">
        <f t="shared" si="16"/>
        <v>46.45029808329366</v>
      </c>
      <c r="P80" s="26">
        <f t="shared" si="12"/>
        <v>44160.075611753455</v>
      </c>
      <c r="Q80" s="26"/>
      <c r="R80" s="26">
        <f t="shared" si="20"/>
        <v>46.45029808329366</v>
      </c>
      <c r="S80" s="64">
        <f t="shared" si="14"/>
        <v>44160.075611753455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47.336792619869918</v>
      </c>
      <c r="J81" s="26">
        <f t="shared" si="9"/>
        <v>54160.075611753498</v>
      </c>
      <c r="K81" s="64"/>
      <c r="L81" s="155">
        <f t="shared" si="19"/>
        <v>47.336792619869918</v>
      </c>
      <c r="M81" s="26">
        <f t="shared" si="11"/>
        <v>54160.075611753498</v>
      </c>
      <c r="N81" s="26"/>
      <c r="O81" s="26">
        <f t="shared" si="16"/>
        <v>46.45029808329366</v>
      </c>
      <c r="P81" s="26">
        <f t="shared" si="12"/>
        <v>44160.075611753455</v>
      </c>
      <c r="Q81" s="26"/>
      <c r="R81" s="26">
        <f t="shared" si="20"/>
        <v>46.45029808329366</v>
      </c>
      <c r="S81" s="64">
        <f t="shared" si="14"/>
        <v>44160.075611753455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47.336792619869918</v>
      </c>
      <c r="J82" s="26">
        <f t="shared" si="9"/>
        <v>54160.075611753498</v>
      </c>
      <c r="K82" s="64"/>
      <c r="L82" s="155">
        <f t="shared" si="19"/>
        <v>47.336792619869918</v>
      </c>
      <c r="M82" s="26">
        <f t="shared" si="11"/>
        <v>54160.075611753498</v>
      </c>
      <c r="N82" s="26"/>
      <c r="O82" s="26">
        <f t="shared" si="16"/>
        <v>46.45029808329366</v>
      </c>
      <c r="P82" s="26">
        <f t="shared" si="12"/>
        <v>44160.075611753455</v>
      </c>
      <c r="Q82" s="26"/>
      <c r="R82" s="26">
        <f t="shared" si="20"/>
        <v>46.45029808329366</v>
      </c>
      <c r="S82" s="64">
        <f t="shared" si="14"/>
        <v>44160.075611753455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46.650453751080711</v>
      </c>
      <c r="J83" s="26">
        <f t="shared" si="9"/>
        <v>46242.93335140928</v>
      </c>
      <c r="K83" s="64"/>
      <c r="L83" s="155">
        <f>I83+10</f>
        <v>56.650453751080711</v>
      </c>
      <c r="M83" s="26">
        <f t="shared" si="11"/>
        <v>462429.33351409249</v>
      </c>
      <c r="N83" s="26"/>
      <c r="O83" s="26">
        <f>D51</f>
        <v>46.407898744656649</v>
      </c>
      <c r="P83" s="26">
        <f t="shared" si="12"/>
        <v>43731.046919899651</v>
      </c>
      <c r="Q83" s="26"/>
      <c r="R83" s="26">
        <f>O83+10</f>
        <v>56.407898744656649</v>
      </c>
      <c r="S83" s="64">
        <f t="shared" si="14"/>
        <v>437310.4691989962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46.650453751080711</v>
      </c>
      <c r="J84" s="65">
        <f t="shared" si="9"/>
        <v>46242.93335140928</v>
      </c>
      <c r="K84" s="66"/>
      <c r="L84" s="158">
        <f>I84+10</f>
        <v>56.650453751080711</v>
      </c>
      <c r="M84" s="65">
        <f t="shared" si="11"/>
        <v>462429.33351409249</v>
      </c>
      <c r="N84" s="65"/>
      <c r="O84" s="65">
        <f t="shared" si="16"/>
        <v>46.407898744656649</v>
      </c>
      <c r="P84" s="65">
        <f t="shared" si="12"/>
        <v>43731.046919899651</v>
      </c>
      <c r="Q84" s="65"/>
      <c r="R84" s="65">
        <f>O84+10</f>
        <v>56.407898744656649</v>
      </c>
      <c r="S84" s="66">
        <f t="shared" si="14"/>
        <v>437310.4691989962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47.091948627968804</v>
      </c>
      <c r="K85" s="67"/>
      <c r="L85" s="67" t="s">
        <v>134</v>
      </c>
      <c r="M85" s="67">
        <f>10*LOG10(SUM(M61:M84)/24)</f>
        <v>53.165176883874594</v>
      </c>
      <c r="N85" s="67"/>
      <c r="O85" s="67" t="s">
        <v>135</v>
      </c>
      <c r="P85" s="67">
        <f>10*LOG10(SUM(P61:P84)/24)</f>
        <v>46.434446799882053</v>
      </c>
      <c r="Q85" s="67"/>
      <c r="R85" s="67" t="s">
        <v>134</v>
      </c>
      <c r="S85" s="68">
        <f>10*LOG10(SUM(S61:S84)/24)</f>
        <v>52.823761768637965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32</v>
      </c>
      <c r="C89" s="22">
        <f>C2</f>
        <v>255962.55</v>
      </c>
      <c r="D89" s="23">
        <f>D2</f>
        <v>4256460.1500000004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46.45029808329366</v>
      </c>
      <c r="J89" s="86">
        <f>D51</f>
        <v>46.407898744656649</v>
      </c>
      <c r="K89" s="86">
        <f>E51</f>
        <v>46.434446799882053</v>
      </c>
      <c r="L89" s="87">
        <f>F51</f>
        <v>52.823761768637965</v>
      </c>
      <c r="M89" s="89">
        <f>C52</f>
        <v>47.336792619869918</v>
      </c>
      <c r="N89" s="86">
        <f>D52</f>
        <v>46.650453751080711</v>
      </c>
      <c r="O89" s="86">
        <f>E52</f>
        <v>47.091948627968804</v>
      </c>
      <c r="P89" s="87">
        <f>F52</f>
        <v>53.165176883874594</v>
      </c>
      <c r="Q89" s="89">
        <f>C53</f>
        <v>7.336792619869918</v>
      </c>
      <c r="R89" s="86">
        <f>D53</f>
        <v>12.650453751080711</v>
      </c>
      <c r="S89" s="86">
        <f>E53</f>
        <v>8.5234775579974311</v>
      </c>
      <c r="T89" s="87">
        <f>F53</f>
        <v>11.21460495406177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32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244B5-E35E-40C7-9CDB-B5B88D0B2B7A}">
  <sheetPr codeName="Sheet35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177</v>
      </c>
      <c r="B2" s="29" t="s">
        <v>119</v>
      </c>
      <c r="C2" s="29">
        <f>NSAs!B35</f>
        <v>256713.47</v>
      </c>
      <c r="D2" s="30">
        <f>NSAs!C35</f>
        <v>4256688.04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33 (dBA)</v>
      </c>
      <c r="V5" s="143" t="str">
        <f>INDEX(A7:A45,MATCH(W5,H7:H45,0))</f>
        <v>A-31</v>
      </c>
      <c r="W5" s="144">
        <f>MAX(H7:H45)</f>
        <v>41.347511515529987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A-28</v>
      </c>
      <c r="W6" s="146">
        <f>LARGE(H7:H45,2)</f>
        <v>39.40610074627422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4806.1600709191607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51.335964620906658</v>
      </c>
      <c r="H7" s="36">
        <f>C7-G7</f>
        <v>17.674335335733154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58.537414111153026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4155.0029511662078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50.071426731715448</v>
      </c>
      <c r="H8" s="37">
        <f t="shared" ref="H8:H44" si="2">C8-G8</f>
        <v>18.938873224924365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78.322640866417956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2667.9552140356345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46.223570699339689</v>
      </c>
      <c r="H9" s="37">
        <f t="shared" si="2"/>
        <v>22.786729257300124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189.96470858056438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1885.0374471082532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43.206399641615441</v>
      </c>
      <c r="H10" s="37">
        <f t="shared" si="2"/>
        <v>25.803900315024372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380.53099045519809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1668.7682844540104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42.14792074473754</v>
      </c>
      <c r="H11" s="37">
        <f t="shared" si="2"/>
        <v>26.862379211902272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485.55443043457404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1556.7258148112946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41.544242545513349</v>
      </c>
      <c r="H12" s="37">
        <f t="shared" si="2"/>
        <v>27.466057411126464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557.96343737551013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2447.257592734984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45.473593692025794</v>
      </c>
      <c r="H13" s="37">
        <f t="shared" si="2"/>
        <v>23.536706264614018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225.77228398172119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2184.2792701483063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44.486163282582439</v>
      </c>
      <c r="H14" s="37">
        <f t="shared" si="2"/>
        <v>24.524136674057374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283.40901939577202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1641.2082744736442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42.003273957625332</v>
      </c>
      <c r="H15" s="37">
        <f t="shared" si="2"/>
        <v>27.007025999014481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501.99870858236858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1404.6018898250675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40.651064968064802</v>
      </c>
      <c r="H16" s="37">
        <f t="shared" si="2"/>
        <v>28.359234988575011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685.36748806838534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1222.4544479039243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39.444653701229385</v>
      </c>
      <c r="H17" s="37">
        <f t="shared" si="2"/>
        <v>29.565646255410428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904.82507094603613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1149.8530411314471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38.91284676352381</v>
      </c>
      <c r="H18" s="37">
        <f t="shared" si="2"/>
        <v>30.097453193116003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1022.6930846727673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1166.7361580494176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39.039453143902968</v>
      </c>
      <c r="H19" s="37">
        <f t="shared" si="2"/>
        <v>29.970846812736845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993.30971086640966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1262.3012413842348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39.723260186260831</v>
      </c>
      <c r="H20" s="37">
        <f t="shared" si="2"/>
        <v>29.287039770378982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848.60185550973063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1440.3271946334037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40.869223212495278</v>
      </c>
      <c r="H21" s="37">
        <f t="shared" si="2"/>
        <v>28.141076744144534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651.78997199296316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2186.6654842476237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44.495646996307109</v>
      </c>
      <c r="H22" s="37">
        <f t="shared" si="2"/>
        <v>24.514652960332704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282.79081271704865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1764.7774067570831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42.63379870310618</v>
      </c>
      <c r="H23" s="37">
        <f t="shared" si="2"/>
        <v>26.376501253533633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434.16031668396545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1449.7889918879398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40.926095957428011</v>
      </c>
      <c r="H24" s="37">
        <f t="shared" si="2"/>
        <v>28.084203999211802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643.31014447191797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1123.0266131304766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38.707800963141239</v>
      </c>
      <c r="H25" s="37">
        <f t="shared" si="2"/>
        <v>30.302498993498574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1072.1360504269201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910.15277734002632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36.882285973601419</v>
      </c>
      <c r="H26" s="37">
        <f t="shared" si="2"/>
        <v>32.128013983038393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1632.3053283661623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787.51955772513554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35.625226962417116</v>
      </c>
      <c r="H27" s="37">
        <f t="shared" si="2"/>
        <v>33.385072994222696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2180.2550416037898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795.89020599584978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35.717063208548467</v>
      </c>
      <c r="H28" s="37">
        <f t="shared" si="2"/>
        <v>33.293236748091346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2134.635240162796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928.46205442146322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37.055283182687333</v>
      </c>
      <c r="H29" s="37">
        <f t="shared" si="2"/>
        <v>31.95501677395248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1568.5619559964821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1172.985462228618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39.085852591619783</v>
      </c>
      <c r="H30" s="37">
        <f t="shared" si="2"/>
        <v>29.924447365020029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982.75381069523939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1494.4191890162094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41.189448709175778</v>
      </c>
      <c r="H31" s="37">
        <f t="shared" si="2"/>
        <v>27.820851247464034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605.4595374148455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1091.86638486574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38.463389912687248</v>
      </c>
      <c r="H32" s="37">
        <f t="shared" si="2"/>
        <v>30.546910043952565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1134.2035555451839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411.53521416747884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29.988140055330017</v>
      </c>
      <c r="H33" s="37">
        <f t="shared" si="2"/>
        <v>39.022159901309792</v>
      </c>
      <c r="O33" s="147" t="s">
        <v>31</v>
      </c>
      <c r="P33" s="10" t="s">
        <v>31</v>
      </c>
      <c r="Q33" s="7">
        <v>256407.54</v>
      </c>
      <c r="R33" s="8">
        <v>4256963.3</v>
      </c>
      <c r="U33">
        <f t="shared" si="0"/>
        <v>7983.9165718458044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393.74038400973609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29.604199210365593</v>
      </c>
      <c r="H34" s="37">
        <f t="shared" si="2"/>
        <v>39.40610074627422</v>
      </c>
      <c r="O34" s="147" t="s">
        <v>32</v>
      </c>
      <c r="P34" s="10" t="s">
        <v>32</v>
      </c>
      <c r="Q34" s="7">
        <v>257045.99</v>
      </c>
      <c r="R34" s="8">
        <v>4256898.9000000004</v>
      </c>
      <c r="U34">
        <f t="shared" si="0"/>
        <v>8721.8793471106546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827.51439413467983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36.055511136299998</v>
      </c>
      <c r="H35" s="37">
        <f t="shared" si="2"/>
        <v>32.954788820339814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1974.5988604009715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1849.7443938285014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43.042234394878754</v>
      </c>
      <c r="H36" s="37">
        <f t="shared" si="2"/>
        <v>25.968065561761058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395.1905547406306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314.87590015742268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27.662788441109825</v>
      </c>
      <c r="H37" s="37">
        <f t="shared" si="2"/>
        <v>41.347511515529987</v>
      </c>
      <c r="O37" s="147" t="s">
        <v>35</v>
      </c>
      <c r="P37" s="10" t="s">
        <v>35</v>
      </c>
      <c r="Q37" s="7">
        <v>256414.21</v>
      </c>
      <c r="R37" s="8">
        <v>4256785.97</v>
      </c>
      <c r="U37">
        <f t="shared" si="0"/>
        <v>13638.014616197517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549.02572799459074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32.491853929594733</v>
      </c>
      <c r="H38" s="37">
        <f t="shared" si="2"/>
        <v>36.51844602704508</v>
      </c>
      <c r="O38" s="147" t="s">
        <v>36</v>
      </c>
      <c r="P38" s="10" t="s">
        <v>36</v>
      </c>
      <c r="Q38" s="7">
        <v>257261.67</v>
      </c>
      <c r="R38" s="8">
        <v>4256718.1399999997</v>
      </c>
      <c r="U38">
        <f t="shared" si="0"/>
        <v>4485.8485060225767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1131.2953601953902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38.771520118963331</v>
      </c>
      <c r="H39" s="37">
        <f t="shared" si="2"/>
        <v>30.238779837676482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1056.5206351257923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4563.699788899341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50.886341355095837</v>
      </c>
      <c r="H40" s="37">
        <f t="shared" si="2"/>
        <v>15.113658644904163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32.461296723348823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2433.9444845147991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45.426213364948779</v>
      </c>
      <c r="H41" s="37">
        <f t="shared" si="2"/>
        <v>20.573786635051221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114.12444105315649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1530.1264592183397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41.39454650224949</v>
      </c>
      <c r="H42" s="37">
        <f t="shared" si="2"/>
        <v>24.60545349775051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288.76552973674677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1896.2427269207335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43.257878561045381</v>
      </c>
      <c r="H43" s="37">
        <f t="shared" si="2"/>
        <v>22.742121438954619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188.02350485507162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1296.1795950021597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39.953303606534625</v>
      </c>
      <c r="H44" s="37">
        <f t="shared" si="2"/>
        <v>14.046696393465375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25.390405644647576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26.043454122303835</v>
      </c>
      <c r="O45" s="108"/>
      <c r="P45" s="108"/>
      <c r="Q45" s="109"/>
      <c r="R45" s="109"/>
      <c r="U45">
        <f t="shared" ref="U45" si="4">10^(H45/10)</f>
        <v>402.11049868895287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47.77035544628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47.77035544628</v>
      </c>
      <c r="D51" s="77">
        <f>10*LOG10(SUM(U7:U44))</f>
        <v>47.741076374118236</v>
      </c>
      <c r="E51" s="77">
        <f>P85</f>
        <v>47.759398913103546</v>
      </c>
      <c r="F51" s="78">
        <f>S85</f>
        <v>54.155051776952888</v>
      </c>
    </row>
    <row r="52" spans="1:19" ht="14.45" customHeight="1" thickBot="1" x14ac:dyDescent="0.3">
      <c r="B52" s="72" t="s">
        <v>141</v>
      </c>
      <c r="C52" s="79">
        <f>10*LOG10(10^(C50/10)+10^(C51/10))</f>
        <v>48.441418963875833</v>
      </c>
      <c r="D52" s="79">
        <f>10*LOG10(10^(D50/10)+10^(D51/10))</f>
        <v>47.920822026485659</v>
      </c>
      <c r="E52" s="79">
        <f>J85</f>
        <v>48.253431677338767</v>
      </c>
      <c r="F52" s="80">
        <f>M85</f>
        <v>54.408904522846278</v>
      </c>
    </row>
    <row r="53" spans="1:19" ht="16.149999999999999" customHeight="1" thickBot="1" x14ac:dyDescent="0.3">
      <c r="B53" s="74" t="s">
        <v>145</v>
      </c>
      <c r="C53" s="81">
        <f>C52-C50</f>
        <v>8.441418963875833</v>
      </c>
      <c r="D53" s="81">
        <f>D52-D50</f>
        <v>13.920822026485659</v>
      </c>
      <c r="E53" s="81">
        <f>E52-E50</f>
        <v>9.6849606073673939</v>
      </c>
      <c r="F53" s="82">
        <f>F52-F50</f>
        <v>12.458332593033454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33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47.920822026485659</v>
      </c>
      <c r="J61" s="62">
        <f>10^(I61/10)</f>
        <v>61955.833310890594</v>
      </c>
      <c r="K61" s="63"/>
      <c r="L61" s="152">
        <f>I61+10</f>
        <v>57.920822026485659</v>
      </c>
      <c r="M61" s="62">
        <f>10^(L61/10)</f>
        <v>619558.33310890663</v>
      </c>
      <c r="N61" s="62"/>
      <c r="O61" s="62">
        <f>D51</f>
        <v>47.741076374118236</v>
      </c>
      <c r="P61" s="62">
        <f>10^(O61/10)</f>
        <v>59443.946879380965</v>
      </c>
      <c r="Q61" s="62"/>
      <c r="R61" s="62">
        <f>O61+10</f>
        <v>57.741076374118236</v>
      </c>
      <c r="S61" s="63">
        <f>10^(R61/10)</f>
        <v>594439.4687938093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47.920822026485659</v>
      </c>
      <c r="J62" s="26">
        <f t="shared" ref="J62:J84" si="9">10^(I62/10)</f>
        <v>61955.833310890594</v>
      </c>
      <c r="K62" s="64"/>
      <c r="L62" s="155">
        <f t="shared" ref="L62:L67" si="10">I62+10</f>
        <v>57.920822026485659</v>
      </c>
      <c r="M62" s="26">
        <f t="shared" ref="M62:M84" si="11">10^(L62/10)</f>
        <v>619558.33310890663</v>
      </c>
      <c r="N62" s="26"/>
      <c r="O62" s="26">
        <f>O61</f>
        <v>47.741076374118236</v>
      </c>
      <c r="P62" s="26">
        <f t="shared" ref="P62:P84" si="12">10^(O62/10)</f>
        <v>59443.946879380965</v>
      </c>
      <c r="Q62" s="26"/>
      <c r="R62" s="26">
        <f t="shared" ref="R62:R67" si="13">O62+10</f>
        <v>57.741076374118236</v>
      </c>
      <c r="S62" s="64">
        <f t="shared" ref="S62:S84" si="14">10^(R62/10)</f>
        <v>594439.4687938093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47.920822026485659</v>
      </c>
      <c r="J63" s="26">
        <f t="shared" si="9"/>
        <v>61955.833310890594</v>
      </c>
      <c r="K63" s="64"/>
      <c r="L63" s="155">
        <f t="shared" si="10"/>
        <v>57.920822026485659</v>
      </c>
      <c r="M63" s="26">
        <f t="shared" si="11"/>
        <v>619558.33310890663</v>
      </c>
      <c r="N63" s="26"/>
      <c r="O63" s="26">
        <f t="shared" ref="O63:O84" si="16">O62</f>
        <v>47.741076374118236</v>
      </c>
      <c r="P63" s="26">
        <f t="shared" si="12"/>
        <v>59443.946879380965</v>
      </c>
      <c r="Q63" s="26"/>
      <c r="R63" s="26">
        <f t="shared" si="13"/>
        <v>57.741076374118236</v>
      </c>
      <c r="S63" s="64">
        <f t="shared" si="14"/>
        <v>594439.4687938093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47.920822026485659</v>
      </c>
      <c r="J64" s="26">
        <f t="shared" si="9"/>
        <v>61955.833310890594</v>
      </c>
      <c r="K64" s="64"/>
      <c r="L64" s="155">
        <f t="shared" si="10"/>
        <v>57.920822026485659</v>
      </c>
      <c r="M64" s="26">
        <f t="shared" si="11"/>
        <v>619558.33310890663</v>
      </c>
      <c r="N64" s="26"/>
      <c r="O64" s="26">
        <f t="shared" si="16"/>
        <v>47.741076374118236</v>
      </c>
      <c r="P64" s="26">
        <f t="shared" si="12"/>
        <v>59443.946879380965</v>
      </c>
      <c r="Q64" s="26"/>
      <c r="R64" s="26">
        <f t="shared" si="13"/>
        <v>57.741076374118236</v>
      </c>
      <c r="S64" s="64">
        <f t="shared" si="14"/>
        <v>594439.4687938093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47.920822026485659</v>
      </c>
      <c r="J65" s="26">
        <f t="shared" si="9"/>
        <v>61955.833310890594</v>
      </c>
      <c r="K65" s="64"/>
      <c r="L65" s="155">
        <f t="shared" si="10"/>
        <v>57.920822026485659</v>
      </c>
      <c r="M65" s="26">
        <f t="shared" si="11"/>
        <v>619558.33310890663</v>
      </c>
      <c r="N65" s="26"/>
      <c r="O65" s="26">
        <f t="shared" si="16"/>
        <v>47.741076374118236</v>
      </c>
      <c r="P65" s="26">
        <f t="shared" si="12"/>
        <v>59443.946879380965</v>
      </c>
      <c r="Q65" s="26"/>
      <c r="R65" s="26">
        <f t="shared" si="13"/>
        <v>57.741076374118236</v>
      </c>
      <c r="S65" s="64">
        <f t="shared" si="14"/>
        <v>594439.4687938093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47.920822026485659</v>
      </c>
      <c r="J66" s="26">
        <f t="shared" si="9"/>
        <v>61955.833310890594</v>
      </c>
      <c r="K66" s="64"/>
      <c r="L66" s="155">
        <f t="shared" si="10"/>
        <v>57.920822026485659</v>
      </c>
      <c r="M66" s="26">
        <f t="shared" si="11"/>
        <v>619558.33310890663</v>
      </c>
      <c r="N66" s="26"/>
      <c r="O66" s="26">
        <f t="shared" si="16"/>
        <v>47.741076374118236</v>
      </c>
      <c r="P66" s="26">
        <f t="shared" si="12"/>
        <v>59443.946879380965</v>
      </c>
      <c r="Q66" s="26"/>
      <c r="R66" s="26">
        <f t="shared" si="13"/>
        <v>57.741076374118236</v>
      </c>
      <c r="S66" s="64">
        <f t="shared" si="14"/>
        <v>594439.4687938093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47.920822026485659</v>
      </c>
      <c r="J67" s="26">
        <f t="shared" si="9"/>
        <v>61955.833310890594</v>
      </c>
      <c r="K67" s="64"/>
      <c r="L67" s="155">
        <f t="shared" si="10"/>
        <v>57.920822026485659</v>
      </c>
      <c r="M67" s="26">
        <f t="shared" si="11"/>
        <v>619558.33310890663</v>
      </c>
      <c r="N67" s="26"/>
      <c r="O67" s="26">
        <f t="shared" si="16"/>
        <v>47.741076374118236</v>
      </c>
      <c r="P67" s="26">
        <f t="shared" si="12"/>
        <v>59443.946879380965</v>
      </c>
      <c r="Q67" s="26"/>
      <c r="R67" s="26">
        <f t="shared" si="13"/>
        <v>57.741076374118236</v>
      </c>
      <c r="S67" s="64">
        <f t="shared" si="14"/>
        <v>594439.4687938093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48.441418963875833</v>
      </c>
      <c r="J68" s="26">
        <f t="shared" si="9"/>
        <v>69846.057378069847</v>
      </c>
      <c r="K68" s="64"/>
      <c r="L68" s="155">
        <f>I68</f>
        <v>48.441418963875833</v>
      </c>
      <c r="M68" s="26">
        <f t="shared" si="11"/>
        <v>69846.057378069847</v>
      </c>
      <c r="N68" s="26"/>
      <c r="O68" s="26">
        <f>H46</f>
        <v>47.77035544628</v>
      </c>
      <c r="P68" s="26">
        <f t="shared" si="12"/>
        <v>59846.057378069781</v>
      </c>
      <c r="Q68" s="26"/>
      <c r="R68" s="26">
        <f>O68</f>
        <v>47.77035544628</v>
      </c>
      <c r="S68" s="64">
        <f t="shared" si="14"/>
        <v>59846.057378069781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48.441418963875833</v>
      </c>
      <c r="J69" s="26">
        <f t="shared" si="9"/>
        <v>69846.057378069847</v>
      </c>
      <c r="K69" s="64"/>
      <c r="L69" s="155">
        <f t="shared" ref="L69:L82" si="19">I69</f>
        <v>48.441418963875833</v>
      </c>
      <c r="M69" s="26">
        <f t="shared" si="11"/>
        <v>69846.057378069847</v>
      </c>
      <c r="N69" s="26"/>
      <c r="O69" s="26">
        <f t="shared" si="16"/>
        <v>47.77035544628</v>
      </c>
      <c r="P69" s="26">
        <f t="shared" si="12"/>
        <v>59846.057378069781</v>
      </c>
      <c r="Q69" s="26"/>
      <c r="R69" s="26">
        <f t="shared" ref="R69:R82" si="20">O69</f>
        <v>47.77035544628</v>
      </c>
      <c r="S69" s="64">
        <f t="shared" si="14"/>
        <v>59846.057378069781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48.441418963875833</v>
      </c>
      <c r="J70" s="26">
        <f t="shared" si="9"/>
        <v>69846.057378069847</v>
      </c>
      <c r="K70" s="64"/>
      <c r="L70" s="155">
        <f t="shared" si="19"/>
        <v>48.441418963875833</v>
      </c>
      <c r="M70" s="26">
        <f t="shared" si="11"/>
        <v>69846.057378069847</v>
      </c>
      <c r="N70" s="26"/>
      <c r="O70" s="26">
        <f t="shared" si="16"/>
        <v>47.77035544628</v>
      </c>
      <c r="P70" s="26">
        <f t="shared" si="12"/>
        <v>59846.057378069781</v>
      </c>
      <c r="Q70" s="26"/>
      <c r="R70" s="26">
        <f t="shared" si="20"/>
        <v>47.77035544628</v>
      </c>
      <c r="S70" s="64">
        <f t="shared" si="14"/>
        <v>59846.057378069781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48.441418963875833</v>
      </c>
      <c r="J71" s="26">
        <f t="shared" si="9"/>
        <v>69846.057378069847</v>
      </c>
      <c r="K71" s="64"/>
      <c r="L71" s="155">
        <f t="shared" si="19"/>
        <v>48.441418963875833</v>
      </c>
      <c r="M71" s="26">
        <f t="shared" si="11"/>
        <v>69846.057378069847</v>
      </c>
      <c r="N71" s="26"/>
      <c r="O71" s="26">
        <f t="shared" si="16"/>
        <v>47.77035544628</v>
      </c>
      <c r="P71" s="26">
        <f t="shared" si="12"/>
        <v>59846.057378069781</v>
      </c>
      <c r="Q71" s="26"/>
      <c r="R71" s="26">
        <f t="shared" si="20"/>
        <v>47.77035544628</v>
      </c>
      <c r="S71" s="64">
        <f t="shared" si="14"/>
        <v>59846.057378069781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48.441418963875833</v>
      </c>
      <c r="J72" s="26">
        <f t="shared" si="9"/>
        <v>69846.057378069847</v>
      </c>
      <c r="K72" s="64"/>
      <c r="L72" s="155">
        <f t="shared" si="19"/>
        <v>48.441418963875833</v>
      </c>
      <c r="M72" s="26">
        <f t="shared" si="11"/>
        <v>69846.057378069847</v>
      </c>
      <c r="N72" s="26"/>
      <c r="O72" s="26">
        <f t="shared" si="16"/>
        <v>47.77035544628</v>
      </c>
      <c r="P72" s="26">
        <f t="shared" si="12"/>
        <v>59846.057378069781</v>
      </c>
      <c r="Q72" s="26"/>
      <c r="R72" s="26">
        <f t="shared" si="20"/>
        <v>47.77035544628</v>
      </c>
      <c r="S72" s="64">
        <f t="shared" si="14"/>
        <v>59846.057378069781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48.441418963875833</v>
      </c>
      <c r="J73" s="26">
        <f t="shared" si="9"/>
        <v>69846.057378069847</v>
      </c>
      <c r="K73" s="64"/>
      <c r="L73" s="155">
        <f t="shared" si="19"/>
        <v>48.441418963875833</v>
      </c>
      <c r="M73" s="26">
        <f t="shared" si="11"/>
        <v>69846.057378069847</v>
      </c>
      <c r="N73" s="26"/>
      <c r="O73" s="26">
        <f t="shared" si="16"/>
        <v>47.77035544628</v>
      </c>
      <c r="P73" s="26">
        <f t="shared" si="12"/>
        <v>59846.057378069781</v>
      </c>
      <c r="Q73" s="26"/>
      <c r="R73" s="26">
        <f t="shared" si="20"/>
        <v>47.77035544628</v>
      </c>
      <c r="S73" s="64">
        <f t="shared" si="14"/>
        <v>59846.057378069781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48.441418963875833</v>
      </c>
      <c r="J74" s="26">
        <f t="shared" si="9"/>
        <v>69846.057378069847</v>
      </c>
      <c r="K74" s="64"/>
      <c r="L74" s="155">
        <f t="shared" si="19"/>
        <v>48.441418963875833</v>
      </c>
      <c r="M74" s="26">
        <f t="shared" si="11"/>
        <v>69846.057378069847</v>
      </c>
      <c r="N74" s="26"/>
      <c r="O74" s="26">
        <f t="shared" si="16"/>
        <v>47.77035544628</v>
      </c>
      <c r="P74" s="26">
        <f t="shared" si="12"/>
        <v>59846.057378069781</v>
      </c>
      <c r="Q74" s="26"/>
      <c r="R74" s="26">
        <f t="shared" si="20"/>
        <v>47.77035544628</v>
      </c>
      <c r="S74" s="64">
        <f t="shared" si="14"/>
        <v>59846.057378069781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48.441418963875833</v>
      </c>
      <c r="J75" s="26">
        <f t="shared" si="9"/>
        <v>69846.057378069847</v>
      </c>
      <c r="K75" s="64"/>
      <c r="L75" s="155">
        <f t="shared" si="19"/>
        <v>48.441418963875833</v>
      </c>
      <c r="M75" s="26">
        <f t="shared" si="11"/>
        <v>69846.057378069847</v>
      </c>
      <c r="N75" s="26"/>
      <c r="O75" s="26">
        <f t="shared" si="16"/>
        <v>47.77035544628</v>
      </c>
      <c r="P75" s="26">
        <f t="shared" si="12"/>
        <v>59846.057378069781</v>
      </c>
      <c r="Q75" s="26"/>
      <c r="R75" s="26">
        <f t="shared" si="20"/>
        <v>47.77035544628</v>
      </c>
      <c r="S75" s="64">
        <f t="shared" si="14"/>
        <v>59846.057378069781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48.441418963875833</v>
      </c>
      <c r="J76" s="26">
        <f t="shared" si="9"/>
        <v>69846.057378069847</v>
      </c>
      <c r="K76" s="64"/>
      <c r="L76" s="155">
        <f t="shared" si="19"/>
        <v>48.441418963875833</v>
      </c>
      <c r="M76" s="26">
        <f t="shared" si="11"/>
        <v>69846.057378069847</v>
      </c>
      <c r="N76" s="26"/>
      <c r="O76" s="26">
        <f t="shared" si="16"/>
        <v>47.77035544628</v>
      </c>
      <c r="P76" s="26">
        <f t="shared" si="12"/>
        <v>59846.057378069781</v>
      </c>
      <c r="Q76" s="26"/>
      <c r="R76" s="26">
        <f t="shared" si="20"/>
        <v>47.77035544628</v>
      </c>
      <c r="S76" s="64">
        <f t="shared" si="14"/>
        <v>59846.057378069781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48.441418963875833</v>
      </c>
      <c r="J77" s="26">
        <f t="shared" si="9"/>
        <v>69846.057378069847</v>
      </c>
      <c r="K77" s="64"/>
      <c r="L77" s="155">
        <f t="shared" si="19"/>
        <v>48.441418963875833</v>
      </c>
      <c r="M77" s="26">
        <f t="shared" si="11"/>
        <v>69846.057378069847</v>
      </c>
      <c r="N77" s="26"/>
      <c r="O77" s="26">
        <f t="shared" si="16"/>
        <v>47.77035544628</v>
      </c>
      <c r="P77" s="26">
        <f t="shared" si="12"/>
        <v>59846.057378069781</v>
      </c>
      <c r="Q77" s="26"/>
      <c r="R77" s="26">
        <f t="shared" si="20"/>
        <v>47.77035544628</v>
      </c>
      <c r="S77" s="64">
        <f t="shared" si="14"/>
        <v>59846.057378069781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48.441418963875833</v>
      </c>
      <c r="J78" s="26">
        <f t="shared" si="9"/>
        <v>69846.057378069847</v>
      </c>
      <c r="K78" s="64"/>
      <c r="L78" s="155">
        <f t="shared" si="19"/>
        <v>48.441418963875833</v>
      </c>
      <c r="M78" s="26">
        <f t="shared" si="11"/>
        <v>69846.057378069847</v>
      </c>
      <c r="N78" s="26"/>
      <c r="O78" s="26">
        <f t="shared" si="16"/>
        <v>47.77035544628</v>
      </c>
      <c r="P78" s="26">
        <f t="shared" si="12"/>
        <v>59846.057378069781</v>
      </c>
      <c r="Q78" s="26"/>
      <c r="R78" s="26">
        <f t="shared" si="20"/>
        <v>47.77035544628</v>
      </c>
      <c r="S78" s="64">
        <f t="shared" si="14"/>
        <v>59846.057378069781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48.441418963875833</v>
      </c>
      <c r="J79" s="26">
        <f t="shared" si="9"/>
        <v>69846.057378069847</v>
      </c>
      <c r="K79" s="64"/>
      <c r="L79" s="155">
        <f t="shared" si="19"/>
        <v>48.441418963875833</v>
      </c>
      <c r="M79" s="26">
        <f t="shared" si="11"/>
        <v>69846.057378069847</v>
      </c>
      <c r="N79" s="26"/>
      <c r="O79" s="26">
        <f t="shared" si="16"/>
        <v>47.77035544628</v>
      </c>
      <c r="P79" s="26">
        <f t="shared" si="12"/>
        <v>59846.057378069781</v>
      </c>
      <c r="Q79" s="26"/>
      <c r="R79" s="26">
        <f t="shared" si="20"/>
        <v>47.77035544628</v>
      </c>
      <c r="S79" s="64">
        <f t="shared" si="14"/>
        <v>59846.057378069781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48.441418963875833</v>
      </c>
      <c r="J80" s="26">
        <f t="shared" si="9"/>
        <v>69846.057378069847</v>
      </c>
      <c r="K80" s="64"/>
      <c r="L80" s="155">
        <f t="shared" si="19"/>
        <v>48.441418963875833</v>
      </c>
      <c r="M80" s="26">
        <f t="shared" si="11"/>
        <v>69846.057378069847</v>
      </c>
      <c r="N80" s="26"/>
      <c r="O80" s="26">
        <f t="shared" si="16"/>
        <v>47.77035544628</v>
      </c>
      <c r="P80" s="26">
        <f t="shared" si="12"/>
        <v>59846.057378069781</v>
      </c>
      <c r="Q80" s="26"/>
      <c r="R80" s="26">
        <f t="shared" si="20"/>
        <v>47.77035544628</v>
      </c>
      <c r="S80" s="64">
        <f t="shared" si="14"/>
        <v>59846.057378069781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48.441418963875833</v>
      </c>
      <c r="J81" s="26">
        <f t="shared" si="9"/>
        <v>69846.057378069847</v>
      </c>
      <c r="K81" s="64"/>
      <c r="L81" s="155">
        <f t="shared" si="19"/>
        <v>48.441418963875833</v>
      </c>
      <c r="M81" s="26">
        <f t="shared" si="11"/>
        <v>69846.057378069847</v>
      </c>
      <c r="N81" s="26"/>
      <c r="O81" s="26">
        <f t="shared" si="16"/>
        <v>47.77035544628</v>
      </c>
      <c r="P81" s="26">
        <f t="shared" si="12"/>
        <v>59846.057378069781</v>
      </c>
      <c r="Q81" s="26"/>
      <c r="R81" s="26">
        <f t="shared" si="20"/>
        <v>47.77035544628</v>
      </c>
      <c r="S81" s="64">
        <f t="shared" si="14"/>
        <v>59846.057378069781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48.441418963875833</v>
      </c>
      <c r="J82" s="26">
        <f t="shared" si="9"/>
        <v>69846.057378069847</v>
      </c>
      <c r="K82" s="64"/>
      <c r="L82" s="155">
        <f t="shared" si="19"/>
        <v>48.441418963875833</v>
      </c>
      <c r="M82" s="26">
        <f t="shared" si="11"/>
        <v>69846.057378069847</v>
      </c>
      <c r="N82" s="26"/>
      <c r="O82" s="26">
        <f t="shared" si="16"/>
        <v>47.77035544628</v>
      </c>
      <c r="P82" s="26">
        <f t="shared" si="12"/>
        <v>59846.057378069781</v>
      </c>
      <c r="Q82" s="26"/>
      <c r="R82" s="26">
        <f t="shared" si="20"/>
        <v>47.77035544628</v>
      </c>
      <c r="S82" s="64">
        <f t="shared" si="14"/>
        <v>59846.057378069781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47.920822026485659</v>
      </c>
      <c r="J83" s="26">
        <f t="shared" si="9"/>
        <v>61955.833310890594</v>
      </c>
      <c r="K83" s="64"/>
      <c r="L83" s="155">
        <f>I83+10</f>
        <v>57.920822026485659</v>
      </c>
      <c r="M83" s="26">
        <f t="shared" si="11"/>
        <v>619558.33310890663</v>
      </c>
      <c r="N83" s="26"/>
      <c r="O83" s="26">
        <f>D51</f>
        <v>47.741076374118236</v>
      </c>
      <c r="P83" s="26">
        <f t="shared" si="12"/>
        <v>59443.946879380965</v>
      </c>
      <c r="Q83" s="26"/>
      <c r="R83" s="26">
        <f>O83+10</f>
        <v>57.741076374118236</v>
      </c>
      <c r="S83" s="64">
        <f t="shared" si="14"/>
        <v>594439.4687938093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47.920822026485659</v>
      </c>
      <c r="J84" s="65">
        <f t="shared" si="9"/>
        <v>61955.833310890594</v>
      </c>
      <c r="K84" s="66"/>
      <c r="L84" s="158">
        <f>I84+10</f>
        <v>57.920822026485659</v>
      </c>
      <c r="M84" s="65">
        <f t="shared" si="11"/>
        <v>619558.33310890663</v>
      </c>
      <c r="N84" s="65"/>
      <c r="O84" s="65">
        <f t="shared" si="16"/>
        <v>47.741076374118236</v>
      </c>
      <c r="P84" s="65">
        <f t="shared" si="12"/>
        <v>59443.946879380965</v>
      </c>
      <c r="Q84" s="65"/>
      <c r="R84" s="65">
        <f>O84+10</f>
        <v>57.741076374118236</v>
      </c>
      <c r="S84" s="66">
        <f t="shared" si="14"/>
        <v>594439.4687938093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48.253431677338767</v>
      </c>
      <c r="K85" s="67"/>
      <c r="L85" s="67" t="s">
        <v>134</v>
      </c>
      <c r="M85" s="67">
        <f>10*LOG10(SUM(M61:M84)/24)</f>
        <v>54.408904522846278</v>
      </c>
      <c r="N85" s="67"/>
      <c r="O85" s="67" t="s">
        <v>135</v>
      </c>
      <c r="P85" s="67">
        <f>10*LOG10(SUM(P61:P84)/24)</f>
        <v>47.759398913103546</v>
      </c>
      <c r="Q85" s="67"/>
      <c r="R85" s="67" t="s">
        <v>134</v>
      </c>
      <c r="S85" s="68">
        <f>10*LOG10(SUM(S61:S84)/24)</f>
        <v>54.155051776952888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33</v>
      </c>
      <c r="C89" s="22">
        <f>C2</f>
        <v>256713.47</v>
      </c>
      <c r="D89" s="23">
        <f>D2</f>
        <v>4256688.04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47.77035544628</v>
      </c>
      <c r="J89" s="86">
        <f>D51</f>
        <v>47.741076374118236</v>
      </c>
      <c r="K89" s="86">
        <f>E51</f>
        <v>47.759398913103546</v>
      </c>
      <c r="L89" s="87">
        <f>F51</f>
        <v>54.155051776952888</v>
      </c>
      <c r="M89" s="89">
        <f>C52</f>
        <v>48.441418963875833</v>
      </c>
      <c r="N89" s="86">
        <f>D52</f>
        <v>47.920822026485659</v>
      </c>
      <c r="O89" s="86">
        <f>E52</f>
        <v>48.253431677338767</v>
      </c>
      <c r="P89" s="87">
        <f>F52</f>
        <v>54.408904522846278</v>
      </c>
      <c r="Q89" s="89">
        <f>C53</f>
        <v>8.441418963875833</v>
      </c>
      <c r="R89" s="86">
        <f>D53</f>
        <v>13.920822026485659</v>
      </c>
      <c r="S89" s="86">
        <f>E53</f>
        <v>9.6849606073673939</v>
      </c>
      <c r="T89" s="87">
        <f>F53</f>
        <v>12.458332593033454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33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314.87590015742268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24.003089101038192</v>
      </c>
      <c r="K95" s="35">
        <f>4/60*100</f>
        <v>6.666666666666667</v>
      </c>
      <c r="L95" s="36">
        <f t="shared" ref="L95:L126" si="22">F95-J95+M95</f>
        <v>11.23599852555223</v>
      </c>
      <c r="M95" s="110">
        <f>10*LOG(6.666667/100)</f>
        <v>-11.760912373409578</v>
      </c>
      <c r="N95" s="110">
        <f t="shared" ref="N95:N126" si="23">10^(L95/10)</f>
        <v>13.292291370368044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320.87590015742268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27.826742000265686</v>
      </c>
      <c r="K96" s="27">
        <f t="shared" ref="K96:K159" si="26">4/60*100</f>
        <v>6.666666666666667</v>
      </c>
      <c r="L96" s="37">
        <f t="shared" si="22"/>
        <v>7.4123456263247363</v>
      </c>
      <c r="M96" s="110">
        <f t="shared" ref="M96:M159" si="27">10*LOG(6.666667/100)</f>
        <v>-11.760912373409578</v>
      </c>
      <c r="N96" s="110">
        <f t="shared" si="23"/>
        <v>5.5110526822617016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326.87590015742268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27.98765804363736</v>
      </c>
      <c r="K97" s="27">
        <f t="shared" si="26"/>
        <v>6.666666666666667</v>
      </c>
      <c r="L97" s="37">
        <f t="shared" si="22"/>
        <v>7.2514295829530617</v>
      </c>
      <c r="M97" s="110">
        <f t="shared" si="27"/>
        <v>-11.760912373409578</v>
      </c>
      <c r="N97" s="110">
        <f t="shared" si="23"/>
        <v>5.3105922616097549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332.87590015742268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28.145647077208697</v>
      </c>
      <c r="K98" s="27">
        <f t="shared" si="26"/>
        <v>6.666666666666667</v>
      </c>
      <c r="L98" s="37">
        <f t="shared" si="22"/>
        <v>7.0934405493817252</v>
      </c>
      <c r="M98" s="110">
        <f t="shared" si="27"/>
        <v>-11.760912373409578</v>
      </c>
      <c r="N98" s="110">
        <f t="shared" si="23"/>
        <v>5.1208735857023111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338.87590015742268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28.30081368416522</v>
      </c>
      <c r="K99" s="27">
        <f t="shared" si="26"/>
        <v>6.666666666666667</v>
      </c>
      <c r="L99" s="37">
        <f t="shared" si="22"/>
        <v>6.9382739424252016</v>
      </c>
      <c r="M99" s="110">
        <f t="shared" si="27"/>
        <v>-11.760912373409578</v>
      </c>
      <c r="N99" s="110">
        <f t="shared" si="23"/>
        <v>4.9411426745718776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344.87590015742268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28.453256940735272</v>
      </c>
      <c r="K100" s="27">
        <f t="shared" si="26"/>
        <v>6.666666666666667</v>
      </c>
      <c r="L100" s="37">
        <f t="shared" si="22"/>
        <v>6.7858306858551494</v>
      </c>
      <c r="M100" s="110">
        <f t="shared" si="27"/>
        <v>-11.760912373409578</v>
      </c>
      <c r="N100" s="110">
        <f t="shared" si="23"/>
        <v>4.7707105596012394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350.87590015742268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28.603070796164481</v>
      </c>
      <c r="K101" s="27">
        <f t="shared" si="26"/>
        <v>6.666666666666667</v>
      </c>
      <c r="L101" s="37">
        <f t="shared" si="22"/>
        <v>6.636016830425941</v>
      </c>
      <c r="M101" s="110">
        <f t="shared" si="27"/>
        <v>-11.760912373409578</v>
      </c>
      <c r="N101" s="110">
        <f t="shared" si="23"/>
        <v>4.6089466710502407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356.87590015742268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28.750344420472842</v>
      </c>
      <c r="K102" s="27">
        <f t="shared" si="26"/>
        <v>6.666666666666667</v>
      </c>
      <c r="L102" s="37">
        <f t="shared" si="22"/>
        <v>6.4887432061175794</v>
      </c>
      <c r="M102" s="110">
        <f t="shared" si="27"/>
        <v>-11.760912373409578</v>
      </c>
      <c r="N102" s="110">
        <f t="shared" si="23"/>
        <v>4.4552729971518801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362.87590015742268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28.895162523217842</v>
      </c>
      <c r="K103" s="27">
        <f t="shared" si="26"/>
        <v>6.666666666666667</v>
      </c>
      <c r="L103" s="37">
        <f t="shared" si="22"/>
        <v>6.3439251033725803</v>
      </c>
      <c r="M103" s="110">
        <f t="shared" si="27"/>
        <v>-11.760912373409578</v>
      </c>
      <c r="N103" s="110">
        <f t="shared" si="23"/>
        <v>4.3091589135757795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368.87590015742268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29.037605646116916</v>
      </c>
      <c r="K104" s="27">
        <f t="shared" si="26"/>
        <v>6.666666666666667</v>
      </c>
      <c r="L104" s="37">
        <f t="shared" si="22"/>
        <v>6.2014819804735062</v>
      </c>
      <c r="M104" s="110">
        <f t="shared" si="27"/>
        <v>-11.760912373409578</v>
      </c>
      <c r="N104" s="110">
        <f t="shared" si="23"/>
        <v>4.1701165967492377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374.87590015742268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29.177750432060286</v>
      </c>
      <c r="K105" s="27">
        <f t="shared" si="26"/>
        <v>6.666666666666667</v>
      </c>
      <c r="L105" s="37">
        <f t="shared" si="22"/>
        <v>6.061337194530136</v>
      </c>
      <c r="M105" s="110">
        <f t="shared" si="27"/>
        <v>-11.760912373409578</v>
      </c>
      <c r="N105" s="110">
        <f t="shared" si="23"/>
        <v>4.037696946885827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380.87590015742268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29.315669872763703</v>
      </c>
      <c r="K106" s="27">
        <f t="shared" si="26"/>
        <v>6.666666666666667</v>
      </c>
      <c r="L106" s="37">
        <f t="shared" si="22"/>
        <v>5.923417753826719</v>
      </c>
      <c r="M106" s="110">
        <f t="shared" si="27"/>
        <v>-11.760912373409578</v>
      </c>
      <c r="N106" s="110">
        <f t="shared" si="23"/>
        <v>3.9114859570000333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386.87590015742268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29.451433537064631</v>
      </c>
      <c r="K107" s="27">
        <f t="shared" si="26"/>
        <v>6.666666666666667</v>
      </c>
      <c r="L107" s="37">
        <f t="shared" si="22"/>
        <v>5.7876540895257911</v>
      </c>
      <c r="M107" s="110">
        <f t="shared" si="27"/>
        <v>-11.760912373409578</v>
      </c>
      <c r="N107" s="110">
        <f t="shared" si="23"/>
        <v>3.791101473010217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392.87590015742268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29.585107781649409</v>
      </c>
      <c r="K108" s="27">
        <f t="shared" si="26"/>
        <v>6.666666666666667</v>
      </c>
      <c r="L108" s="37">
        <f t="shared" si="22"/>
        <v>5.6539798449410128</v>
      </c>
      <c r="M108" s="110">
        <f t="shared" si="27"/>
        <v>-11.760912373409578</v>
      </c>
      <c r="N108" s="110">
        <f t="shared" si="23"/>
        <v>3.6761902975191276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398.87590015742268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29.716755945809357</v>
      </c>
      <c r="K109" s="27">
        <f t="shared" si="26"/>
        <v>6.666666666666667</v>
      </c>
      <c r="L109" s="37">
        <f t="shared" si="22"/>
        <v>5.5223316807810647</v>
      </c>
      <c r="M109" s="110">
        <f t="shared" si="27"/>
        <v>-11.760912373409578</v>
      </c>
      <c r="N109" s="110">
        <f t="shared" si="23"/>
        <v>3.5664255962304465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404.87590015742268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29.846438531656641</v>
      </c>
      <c r="K110" s="27">
        <f t="shared" si="26"/>
        <v>6.666666666666667</v>
      </c>
      <c r="L110" s="37">
        <f t="shared" si="22"/>
        <v>5.3926490949337804</v>
      </c>
      <c r="M110" s="110">
        <f t="shared" si="27"/>
        <v>-11.760912373409578</v>
      </c>
      <c r="N110" s="110">
        <f t="shared" si="23"/>
        <v>3.4615045713924681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410.87590015742268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29.974213371083462</v>
      </c>
      <c r="K111" s="27">
        <f t="shared" si="26"/>
        <v>6.666666666666667</v>
      </c>
      <c r="L111" s="37">
        <f t="shared" si="22"/>
        <v>5.2648742555069603</v>
      </c>
      <c r="M111" s="110">
        <f t="shared" si="27"/>
        <v>-11.760912373409578</v>
      </c>
      <c r="N111" s="110">
        <f t="shared" si="23"/>
        <v>3.3611463713051419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416.87590015742268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30.100135780617794</v>
      </c>
      <c r="K112" s="27">
        <f t="shared" si="26"/>
        <v>6.666666666666667</v>
      </c>
      <c r="L112" s="37">
        <f t="shared" si="22"/>
        <v>5.1389518459726276</v>
      </c>
      <c r="M112" s="110">
        <f t="shared" si="27"/>
        <v>-11.760912373409578</v>
      </c>
      <c r="N112" s="110">
        <f t="shared" si="23"/>
        <v>3.2650902089082021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422.87590015742268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30.224258705213575</v>
      </c>
      <c r="K113" s="27">
        <f t="shared" si="26"/>
        <v>6.666666666666667</v>
      </c>
      <c r="L113" s="37">
        <f t="shared" si="22"/>
        <v>5.0148289213768464</v>
      </c>
      <c r="M113" s="110">
        <f t="shared" si="27"/>
        <v>-11.760912373409578</v>
      </c>
      <c r="N113" s="110">
        <f t="shared" si="23"/>
        <v>3.1730936658888327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428.87590015742268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30.346632851910829</v>
      </c>
      <c r="K114" s="27">
        <f t="shared" si="26"/>
        <v>6.666666666666667</v>
      </c>
      <c r="L114" s="37">
        <f t="shared" si="22"/>
        <v>4.8924547746795923</v>
      </c>
      <c r="M114" s="110">
        <f t="shared" si="27"/>
        <v>-11.760912373409578</v>
      </c>
      <c r="N114" s="110">
        <f t="shared" si="23"/>
        <v>3.0849311616928001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434.87590015742268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30.467306814210207</v>
      </c>
      <c r="K115" s="27">
        <f t="shared" si="26"/>
        <v>6.666666666666667</v>
      </c>
      <c r="L115" s="37">
        <f t="shared" si="22"/>
        <v>4.7717808123802143</v>
      </c>
      <c r="M115" s="110">
        <f t="shared" si="27"/>
        <v>-11.760912373409578</v>
      </c>
      <c r="N115" s="110">
        <f t="shared" si="23"/>
        <v>3.0003925693650575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440.87590015742268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30.586327187925544</v>
      </c>
      <c r="K116" s="27">
        <f t="shared" si="26"/>
        <v>6.666666666666667</v>
      </c>
      <c r="L116" s="37">
        <f t="shared" si="22"/>
        <v>4.6527604386648775</v>
      </c>
      <c r="M116" s="110">
        <f t="shared" si="27"/>
        <v>-11.760912373409578</v>
      </c>
      <c r="N116" s="110">
        <f t="shared" si="23"/>
        <v>2.9192819623441544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446.87590015742268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30.703738679205561</v>
      </c>
      <c r="K117" s="27">
        <f t="shared" si="26"/>
        <v>6.666666666666667</v>
      </c>
      <c r="L117" s="37">
        <f t="shared" si="22"/>
        <v>4.5353489473848612</v>
      </c>
      <c r="M117" s="110">
        <f t="shared" si="27"/>
        <v>-11.760912373409578</v>
      </c>
      <c r="N117" s="110">
        <f t="shared" si="23"/>
        <v>2.8414164782402387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452.87590015742268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30.819584205351472</v>
      </c>
      <c r="K118" s="27">
        <f t="shared" si="26"/>
        <v>6.666666666666667</v>
      </c>
      <c r="L118" s="37">
        <f t="shared" si="22"/>
        <v>4.4195034212389501</v>
      </c>
      <c r="M118" s="110">
        <f t="shared" si="27"/>
        <v>-11.760912373409578</v>
      </c>
      <c r="N118" s="110">
        <f t="shared" si="23"/>
        <v>2.7666252872808963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458.87590015742268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30.933904988999483</v>
      </c>
      <c r="K119" s="27">
        <f t="shared" si="26"/>
        <v>6.666666666666667</v>
      </c>
      <c r="L119" s="37">
        <f t="shared" si="22"/>
        <v>4.3051826375909386</v>
      </c>
      <c r="M119" s="110">
        <f t="shared" si="27"/>
        <v>-11.760912373409578</v>
      </c>
      <c r="N119" s="110">
        <f t="shared" si="23"/>
        <v>2.6947486545487607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464.87590015742268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31.046740646185345</v>
      </c>
      <c r="K120" s="27">
        <f t="shared" si="26"/>
        <v>6.666666666666667</v>
      </c>
      <c r="L120" s="37">
        <f t="shared" si="22"/>
        <v>4.1923469804050768</v>
      </c>
      <c r="M120" s="110">
        <f t="shared" si="27"/>
        <v>-11.760912373409578</v>
      </c>
      <c r="N120" s="110">
        <f t="shared" si="23"/>
        <v>2.6256370863899505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470.87590015742268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31.158129268761773</v>
      </c>
      <c r="K121" s="27">
        <f t="shared" si="26"/>
        <v>6.666666666666667</v>
      </c>
      <c r="L121" s="37">
        <f t="shared" si="22"/>
        <v>4.0809583578286492</v>
      </c>
      <c r="M121" s="110">
        <f t="shared" si="27"/>
        <v>-11.760912373409578</v>
      </c>
      <c r="N121" s="110">
        <f t="shared" si="23"/>
        <v>2.5591505524685423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476.87590015742268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31.268107501597779</v>
      </c>
      <c r="K122" s="27">
        <f t="shared" si="26"/>
        <v>6.666666666666667</v>
      </c>
      <c r="L122" s="37">
        <f t="shared" si="22"/>
        <v>3.9709801249926429</v>
      </c>
      <c r="M122" s="110">
        <f t="shared" si="27"/>
        <v>-11.760912373409578</v>
      </c>
      <c r="N122" s="110">
        <f t="shared" si="23"/>
        <v>2.4951577759014576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482.87590015742268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31.376710614951381</v>
      </c>
      <c r="K123" s="27">
        <f t="shared" si="26"/>
        <v>6.666666666666667</v>
      </c>
      <c r="L123" s="37">
        <f t="shared" si="22"/>
        <v>3.8623770116390403</v>
      </c>
      <c r="M123" s="110">
        <f t="shared" si="27"/>
        <v>-11.760912373409578</v>
      </c>
      <c r="N123" s="110">
        <f t="shared" si="23"/>
        <v>2.4335355847488782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488.87590015742268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31.483972572373428</v>
      </c>
      <c r="K124" s="27">
        <f t="shared" si="26"/>
        <v>6.666666666666667</v>
      </c>
      <c r="L124" s="37">
        <f t="shared" si="22"/>
        <v>3.7551150542169935</v>
      </c>
      <c r="M124" s="110">
        <f t="shared" si="27"/>
        <v>-11.760912373409578</v>
      </c>
      <c r="N124" s="110">
        <f t="shared" si="23"/>
        <v>2.3741683188734268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494.87590015742268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31.589926094469522</v>
      </c>
      <c r="K125" s="27">
        <f t="shared" si="26"/>
        <v>6.666666666666667</v>
      </c>
      <c r="L125" s="37">
        <f t="shared" si="22"/>
        <v>3.6491615321208997</v>
      </c>
      <c r="M125" s="110">
        <f t="shared" si="27"/>
        <v>-11.760912373409578</v>
      </c>
      <c r="N125" s="110">
        <f t="shared" si="23"/>
        <v>2.3169472868307208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500.87590015742268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31.694602718819628</v>
      </c>
      <c r="K126" s="27">
        <f t="shared" si="26"/>
        <v>6.666666666666667</v>
      </c>
      <c r="L126" s="37">
        <f t="shared" si="22"/>
        <v>3.5444849077707943</v>
      </c>
      <c r="M126" s="110">
        <f t="shared" si="27"/>
        <v>-11.760912373409578</v>
      </c>
      <c r="N126" s="110">
        <f t="shared" si="23"/>
        <v>2.2617702680257152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506.87590015742268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31.79803285632995</v>
      </c>
      <c r="K127" s="27">
        <f t="shared" si="26"/>
        <v>6.666666666666667</v>
      </c>
      <c r="L127" s="37">
        <f t="shared" ref="L127:L158" si="28">F127-J127+M127</f>
        <v>3.4410547702604717</v>
      </c>
      <c r="M127" s="110">
        <f t="shared" si="27"/>
        <v>-11.760912373409578</v>
      </c>
      <c r="N127" s="110">
        <f t="shared" ref="N127:N158" si="29">10^(L127/10)</f>
        <v>2.2085410558739387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512.87590015742262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31.900245844268898</v>
      </c>
      <c r="K128" s="27">
        <f t="shared" si="26"/>
        <v>6.666666666666667</v>
      </c>
      <c r="L128" s="37">
        <f t="shared" si="28"/>
        <v>3.3388417823215235</v>
      </c>
      <c r="M128" s="110">
        <f t="shared" si="27"/>
        <v>-11.760912373409578</v>
      </c>
      <c r="N128" s="110">
        <f t="shared" si="29"/>
        <v>2.1571690381527584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518.87590015742262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32.001269996218632</v>
      </c>
      <c r="K129" s="27">
        <f t="shared" si="26"/>
        <v>6.666666666666667</v>
      </c>
      <c r="L129" s="37">
        <f t="shared" si="28"/>
        <v>3.23781763037179</v>
      </c>
      <c r="M129" s="110">
        <f t="shared" si="27"/>
        <v>-11.760912373409578</v>
      </c>
      <c r="N129" s="110">
        <f t="shared" si="29"/>
        <v>2.1075688111223965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524.87590015742262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32.101132649154884</v>
      </c>
      <c r="K130" s="27">
        <f t="shared" si="26"/>
        <v>6.666666666666667</v>
      </c>
      <c r="L130" s="37">
        <f t="shared" si="28"/>
        <v>3.1379549774355375</v>
      </c>
      <c r="M130" s="110">
        <f t="shared" si="27"/>
        <v>-11.760912373409578</v>
      </c>
      <c r="N130" s="110">
        <f t="shared" si="29"/>
        <v>2.0596598243463595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530.87590015742262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32.199860207851152</v>
      </c>
      <c r="K131" s="27">
        <f t="shared" si="26"/>
        <v>6.666666666666667</v>
      </c>
      <c r="L131" s="37">
        <f t="shared" si="28"/>
        <v>3.0392274187392694</v>
      </c>
      <c r="M131" s="110">
        <f t="shared" si="27"/>
        <v>-11.760912373409578</v>
      </c>
      <c r="N131" s="110">
        <f t="shared" si="29"/>
        <v>2.0133660534513065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536.87590015742262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32.29747818678733</v>
      </c>
      <c r="K132" s="27">
        <f t="shared" si="26"/>
        <v>6.666666666666667</v>
      </c>
      <c r="L132" s="37">
        <f t="shared" si="28"/>
        <v>2.9416094398030914</v>
      </c>
      <c r="M132" s="110">
        <f t="shared" si="27"/>
        <v>-11.760912373409578</v>
      </c>
      <c r="N132" s="110">
        <f t="shared" si="29"/>
        <v>1.9686156983426906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542.87590015742262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32.394011249729537</v>
      </c>
      <c r="K133" s="27">
        <f t="shared" si="26"/>
        <v>6.666666666666667</v>
      </c>
      <c r="L133" s="37">
        <f t="shared" si="28"/>
        <v>2.8450763768608844</v>
      </c>
      <c r="M133" s="110">
        <f t="shared" si="27"/>
        <v>-11.760912373409578</v>
      </c>
      <c r="N133" s="110">
        <f t="shared" si="29"/>
        <v>1.9253409046378456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548.87590015742262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32.489483247134551</v>
      </c>
      <c r="K134" s="27">
        <f t="shared" si="26"/>
        <v>6.666666666666667</v>
      </c>
      <c r="L134" s="37">
        <f t="shared" si="28"/>
        <v>2.7496043794558709</v>
      </c>
      <c r="M134" s="110">
        <f t="shared" si="27"/>
        <v>-11.760912373409578</v>
      </c>
      <c r="N134" s="110">
        <f t="shared" si="29"/>
        <v>1.8834775062974394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554.87590015742262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32.583917251520795</v>
      </c>
      <c r="K135" s="27">
        <f t="shared" si="26"/>
        <v>6.666666666666667</v>
      </c>
      <c r="L135" s="37">
        <f t="shared" si="28"/>
        <v>2.6551703750696269</v>
      </c>
      <c r="M135" s="110">
        <f t="shared" si="27"/>
        <v>-11.760912373409578</v>
      </c>
      <c r="N135" s="110">
        <f t="shared" si="29"/>
        <v>1.8429647876315116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560.87590015742262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32.677335590937183</v>
      </c>
      <c r="K136" s="27">
        <f t="shared" si="26"/>
        <v>6.666666666666667</v>
      </c>
      <c r="L136" s="37">
        <f t="shared" si="28"/>
        <v>2.5617520356532388</v>
      </c>
      <c r="M136" s="110">
        <f t="shared" si="27"/>
        <v>-11.760912373409578</v>
      </c>
      <c r="N136" s="110">
        <f t="shared" si="29"/>
        <v>1.8037452630309541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566.87590015742262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32.769759880651122</v>
      </c>
      <c r="K137" s="27">
        <f t="shared" si="26"/>
        <v>6.666666666666667</v>
      </c>
      <c r="L137" s="37">
        <f t="shared" si="28"/>
        <v>2.4693277459392995</v>
      </c>
      <c r="M137" s="110">
        <f t="shared" si="27"/>
        <v>-11.760912373409578</v>
      </c>
      <c r="N137" s="110">
        <f t="shared" si="29"/>
        <v>1.765764472931626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572.87590015742262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32.861211053168383</v>
      </c>
      <c r="K138" s="27">
        <f t="shared" si="26"/>
        <v>6.666666666666667</v>
      </c>
      <c r="L138" s="37">
        <f t="shared" si="28"/>
        <v>2.3778765734220393</v>
      </c>
      <c r="M138" s="110">
        <f t="shared" si="27"/>
        <v>-11.760912373409578</v>
      </c>
      <c r="N138" s="110">
        <f t="shared" si="29"/>
        <v>1.7289707946581283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578.87590015742262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32.951709386688876</v>
      </c>
      <c r="K139" s="27">
        <f t="shared" si="26"/>
        <v>6.666666666666667</v>
      </c>
      <c r="L139" s="37">
        <f t="shared" si="28"/>
        <v>2.2873782399015461</v>
      </c>
      <c r="M139" s="110">
        <f t="shared" si="27"/>
        <v>-11.760912373409578</v>
      </c>
      <c r="N139" s="110">
        <f t="shared" si="29"/>
        <v>1.6933152669199882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584.87590015742262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33.041274532095372</v>
      </c>
      <c r="K140" s="27">
        <f t="shared" si="26"/>
        <v>6.666666666666667</v>
      </c>
      <c r="L140" s="37">
        <f t="shared" si="28"/>
        <v>2.19781309449505</v>
      </c>
      <c r="M140" s="110">
        <f t="shared" si="27"/>
        <v>-11.760912373409578</v>
      </c>
      <c r="N140" s="110">
        <f t="shared" si="29"/>
        <v>1.6587514268455226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590.87590015742262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33.129925538564784</v>
      </c>
      <c r="K141" s="27">
        <f t="shared" si="26"/>
        <v>6.666666666666667</v>
      </c>
      <c r="L141" s="37">
        <f t="shared" si="28"/>
        <v>2.1091620880256379</v>
      </c>
      <c r="M141" s="110">
        <f t="shared" si="27"/>
        <v>-11.760912373409578</v>
      </c>
      <c r="N141" s="110">
        <f t="shared" si="29"/>
        <v>1.6252351585401923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596.87590015742262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33.217680877885662</v>
      </c>
      <c r="K142" s="27">
        <f t="shared" si="26"/>
        <v>6.666666666666667</v>
      </c>
      <c r="L142" s="37">
        <f t="shared" si="28"/>
        <v>2.0214067487047593</v>
      </c>
      <c r="M142" s="110">
        <f t="shared" si="27"/>
        <v>-11.760912373409578</v>
      </c>
      <c r="N142" s="110">
        <f t="shared" si="29"/>
        <v>1.5927245522473124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602.87590015742262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33.304558467559502</v>
      </c>
      <c r="K143" s="27">
        <f t="shared" si="26"/>
        <v>6.666666666666667</v>
      </c>
      <c r="L143" s="37">
        <f t="shared" si="28"/>
        <v>1.9345291590309195</v>
      </c>
      <c r="M143" s="110">
        <f t="shared" si="27"/>
        <v>-11.760912373409578</v>
      </c>
      <c r="N143" s="110">
        <f t="shared" si="29"/>
        <v>1.5611797732712382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608.87590015742262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33.390575692758098</v>
      </c>
      <c r="K144" s="27">
        <f t="shared" si="26"/>
        <v>6.666666666666667</v>
      </c>
      <c r="L144" s="37">
        <f t="shared" si="28"/>
        <v>1.8485119338323237</v>
      </c>
      <c r="M144" s="110">
        <f t="shared" si="27"/>
        <v>-11.760912373409578</v>
      </c>
      <c r="N144" s="110">
        <f t="shared" si="29"/>
        <v>1.5305629398972607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614.87590015742262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33.475749427204327</v>
      </c>
      <c r="K145" s="27">
        <f t="shared" si="26"/>
        <v>6.666666666666667</v>
      </c>
      <c r="L145" s="37">
        <f t="shared" si="28"/>
        <v>1.7633381993860944</v>
      </c>
      <c r="M145" s="110">
        <f t="shared" si="27"/>
        <v>-11.760912373409578</v>
      </c>
      <c r="N145" s="110">
        <f t="shared" si="29"/>
        <v>1.5008380096093139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620.87590015742262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33.560096053039004</v>
      </c>
      <c r="K146" s="27">
        <f t="shared" si="26"/>
        <v>6.666666666666667</v>
      </c>
      <c r="L146" s="37">
        <f t="shared" si="28"/>
        <v>1.6789915735514178</v>
      </c>
      <c r="M146" s="110">
        <f t="shared" si="27"/>
        <v>-11.760912373409578</v>
      </c>
      <c r="N146" s="110">
        <f t="shared" si="29"/>
        <v>1.471970672967164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626.87590015742262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33.643631479732406</v>
      </c>
      <c r="K147" s="27">
        <f t="shared" si="26"/>
        <v>6.666666666666667</v>
      </c>
      <c r="L147" s="37">
        <f t="shared" si="28"/>
        <v>1.595456146858016</v>
      </c>
      <c r="M147" s="110">
        <f t="shared" si="27"/>
        <v>-11.760912373409578</v>
      </c>
      <c r="N147" s="110">
        <f t="shared" si="29"/>
        <v>1.4439282545593808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632.87590015742262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33.72637116209502</v>
      </c>
      <c r="K148" s="27">
        <f t="shared" si="26"/>
        <v>6.666666666666667</v>
      </c>
      <c r="L148" s="37">
        <f t="shared" si="28"/>
        <v>1.5127164644954014</v>
      </c>
      <c r="M148" s="110">
        <f t="shared" si="27"/>
        <v>-11.760912373409578</v>
      </c>
      <c r="N148" s="110">
        <f t="shared" si="29"/>
        <v>1.4166796204980352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638.87590015742262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33.808330117438473</v>
      </c>
      <c r="K149" s="27">
        <f t="shared" si="26"/>
        <v>6.666666666666667</v>
      </c>
      <c r="L149" s="37">
        <f t="shared" si="28"/>
        <v>1.4307575091519489</v>
      </c>
      <c r="M149" s="110">
        <f t="shared" si="27"/>
        <v>-11.760912373409578</v>
      </c>
      <c r="N149" s="110">
        <f t="shared" si="29"/>
        <v>1.390195091965964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644.87590015742262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33.889522941934445</v>
      </c>
      <c r="K150" s="27">
        <f t="shared" si="26"/>
        <v>6.666666666666667</v>
      </c>
      <c r="L150" s="37">
        <f t="shared" si="28"/>
        <v>1.3495646846559772</v>
      </c>
      <c r="M150" s="110">
        <f t="shared" si="27"/>
        <v>-11.760912373409578</v>
      </c>
      <c r="N150" s="110">
        <f t="shared" si="29"/>
        <v>1.3644463643681659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650.87590015742262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33.969963826215981</v>
      </c>
      <c r="K151" s="27">
        <f t="shared" si="26"/>
        <v>6.666666666666667</v>
      </c>
      <c r="L151" s="37">
        <f t="shared" si="28"/>
        <v>1.2691238003744409</v>
      </c>
      <c r="M151" s="110">
        <f t="shared" si="27"/>
        <v>-11.760912373409578</v>
      </c>
      <c r="N151" s="110">
        <f t="shared" si="29"/>
        <v>1.3394064316760175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656.87590015742262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34.049666570262978</v>
      </c>
      <c r="K152" s="27">
        <f t="shared" si="26"/>
        <v>6.666666666666667</v>
      </c>
      <c r="L152" s="37">
        <f t="shared" si="28"/>
        <v>1.1894210563274434</v>
      </c>
      <c r="M152" s="110">
        <f t="shared" si="27"/>
        <v>-11.760912373409578</v>
      </c>
      <c r="N152" s="110">
        <f t="shared" si="29"/>
        <v>1.3150495155865789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406.87590015742268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29.889239334612487</v>
      </c>
      <c r="K153" s="27">
        <f t="shared" si="26"/>
        <v>6.666666666666667</v>
      </c>
      <c r="L153" s="37">
        <f t="shared" si="28"/>
        <v>5.3498482919779349</v>
      </c>
      <c r="M153" s="110">
        <f t="shared" si="27"/>
        <v>-11.760912373409578</v>
      </c>
      <c r="N153" s="110">
        <f t="shared" si="29"/>
        <v>3.4275581316966166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407.07134473035154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29.893410636952058</v>
      </c>
      <c r="K154" s="27">
        <f t="shared" si="26"/>
        <v>6.666666666666667</v>
      </c>
      <c r="L154" s="37">
        <f t="shared" si="28"/>
        <v>5.3456769896383634</v>
      </c>
      <c r="M154" s="110">
        <f t="shared" si="27"/>
        <v>-11.760912373409578</v>
      </c>
      <c r="N154" s="110">
        <f t="shared" si="29"/>
        <v>3.4242676184877441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407.65520819536829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29.905859904674561</v>
      </c>
      <c r="K155" s="27">
        <f t="shared" si="26"/>
        <v>6.666666666666667</v>
      </c>
      <c r="L155" s="37">
        <f t="shared" si="28"/>
        <v>5.3332277219158613</v>
      </c>
      <c r="M155" s="110">
        <f t="shared" si="27"/>
        <v>-11.760912373409578</v>
      </c>
      <c r="N155" s="110">
        <f t="shared" si="29"/>
        <v>3.414465840091073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408.62023331948637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29.926397348789326</v>
      </c>
      <c r="K156" s="27">
        <f t="shared" si="26"/>
        <v>6.666666666666667</v>
      </c>
      <c r="L156" s="37">
        <f t="shared" si="28"/>
        <v>5.3126902778010958</v>
      </c>
      <c r="M156" s="110">
        <f t="shared" si="27"/>
        <v>-11.760912373409578</v>
      </c>
      <c r="N156" s="110">
        <f t="shared" si="29"/>
        <v>3.3983572181871842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409.95481474946041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29.95471982774124</v>
      </c>
      <c r="K157" s="27">
        <f t="shared" si="26"/>
        <v>6.666666666666667</v>
      </c>
      <c r="L157" s="37">
        <f t="shared" si="28"/>
        <v>5.284367798849182</v>
      </c>
      <c r="M157" s="110">
        <f t="shared" si="27"/>
        <v>-11.760912373409578</v>
      </c>
      <c r="N157" s="110">
        <f t="shared" si="29"/>
        <v>3.3762669684947637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411.64366338464623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29.990428690188825</v>
      </c>
      <c r="K158" s="27">
        <f t="shared" si="26"/>
        <v>6.666666666666667</v>
      </c>
      <c r="L158" s="37">
        <f t="shared" si="28"/>
        <v>5.248658936401597</v>
      </c>
      <c r="M158" s="110">
        <f t="shared" si="27"/>
        <v>-11.760912373409578</v>
      </c>
      <c r="N158" s="110">
        <f t="shared" si="29"/>
        <v>3.3486202071090592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413.66861243925041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30.033051391486683</v>
      </c>
      <c r="K159" s="27">
        <f t="shared" si="26"/>
        <v>6.666666666666667</v>
      </c>
      <c r="L159" s="37">
        <f t="shared" ref="L159:L190" si="31">F159-J159+M159</f>
        <v>5.2060362351037384</v>
      </c>
      <c r="M159" s="110">
        <f t="shared" si="27"/>
        <v>-11.760912373409578</v>
      </c>
      <c r="N159" s="110">
        <f t="shared" ref="N159:N190" si="32">10^(L159/10)</f>
        <v>3.3159167879494285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416.0094751955869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30.082064448029822</v>
      </c>
      <c r="K160" s="27">
        <f t="shared" ref="K160:K223" si="35">4/60*100</f>
        <v>6.666666666666667</v>
      </c>
      <c r="L160" s="37">
        <f t="shared" si="31"/>
        <v>5.1570231785605998</v>
      </c>
      <c r="M160" s="110">
        <f t="shared" ref="M160:M223" si="36">10*LOG(6.666667/100)</f>
        <v>-11.760912373409578</v>
      </c>
      <c r="N160" s="110">
        <f t="shared" si="32"/>
        <v>3.2787048103457432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418.64487432600544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30.136915565941347</v>
      </c>
      <c r="K161" s="27">
        <f t="shared" si="35"/>
        <v>6.666666666666667</v>
      </c>
      <c r="L161" s="37">
        <f t="shared" si="31"/>
        <v>5.1021720606490746</v>
      </c>
      <c r="M161" s="110">
        <f t="shared" si="36"/>
        <v>-11.760912373409578</v>
      </c>
      <c r="N161" s="110">
        <f t="shared" si="32"/>
        <v>3.2375553806580908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421.5529829821794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30.197043335832664</v>
      </c>
      <c r="K162" s="27">
        <f t="shared" si="35"/>
        <v>6.666666666666667</v>
      </c>
      <c r="L162" s="37">
        <f t="shared" si="31"/>
        <v>5.0420442907577581</v>
      </c>
      <c r="M162" s="110">
        <f t="shared" si="36"/>
        <v>-11.760912373409578</v>
      </c>
      <c r="N162" s="110">
        <f t="shared" si="32"/>
        <v>3.1930405145698737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424.71214189939053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30.261893540252888</v>
      </c>
      <c r="K163" s="27">
        <f t="shared" si="35"/>
        <v>6.666666666666667</v>
      </c>
      <c r="L163" s="37">
        <f t="shared" si="31"/>
        <v>4.9771940863375335</v>
      </c>
      <c r="M163" s="110">
        <f t="shared" si="36"/>
        <v>-11.760912373409578</v>
      </c>
      <c r="N163" s="110">
        <f t="shared" si="32"/>
        <v>3.1457152564021893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428.10133899516796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30.330931724044436</v>
      </c>
      <c r="K164" s="27">
        <f t="shared" si="35"/>
        <v>6.666666666666667</v>
      </c>
      <c r="L164" s="37">
        <f t="shared" si="31"/>
        <v>4.9081559025459853</v>
      </c>
      <c r="M164" s="110">
        <f t="shared" si="36"/>
        <v>-11.760912373409578</v>
      </c>
      <c r="N164" s="110">
        <f t="shared" si="32"/>
        <v>3.096104354921144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431.70055508950452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30.40365214162912</v>
      </c>
      <c r="K165" s="27">
        <f t="shared" si="35"/>
        <v>6.666666666666667</v>
      </c>
      <c r="L165" s="37">
        <f t="shared" si="31"/>
        <v>4.8354354849613017</v>
      </c>
      <c r="M165" s="110">
        <f t="shared" si="36"/>
        <v>-11.760912373409578</v>
      </c>
      <c r="N165" s="110">
        <f t="shared" si="32"/>
        <v>3.0446932786491447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435.49099042393948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30.479583492286185</v>
      </c>
      <c r="K166" s="27">
        <f t="shared" si="35"/>
        <v>6.666666666666667</v>
      </c>
      <c r="L166" s="37">
        <f t="shared" si="31"/>
        <v>4.7595041343042368</v>
      </c>
      <c r="M166" s="110">
        <f t="shared" si="36"/>
        <v>-11.760912373409578</v>
      </c>
      <c r="N166" s="110">
        <f t="shared" si="32"/>
        <v>2.9919230074268262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439.45519217660217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30.558292000823993</v>
      </c>
      <c r="K167" s="27">
        <f t="shared" si="35"/>
        <v>6.666666666666667</v>
      </c>
      <c r="L167" s="37">
        <f t="shared" si="31"/>
        <v>4.6807956257664287</v>
      </c>
      <c r="M167" s="110">
        <f t="shared" si="36"/>
        <v>-11.760912373409578</v>
      </c>
      <c r="N167" s="110">
        <f t="shared" si="32"/>
        <v>2.9381878775111896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443.57710450299203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30.639382433734351</v>
      </c>
      <c r="K168" s="27">
        <f t="shared" si="35"/>
        <v>6.666666666666667</v>
      </c>
      <c r="L168" s="37">
        <f t="shared" si="31"/>
        <v>4.5997051928560708</v>
      </c>
      <c r="M168" s="110">
        <f t="shared" si="36"/>
        <v>-11.760912373409578</v>
      </c>
      <c r="N168" s="110">
        <f t="shared" si="32"/>
        <v>2.8838357363672249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447.84206126617994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30.722497600758441</v>
      </c>
      <c r="K169" s="27">
        <f t="shared" si="35"/>
        <v>6.666666666666667</v>
      </c>
      <c r="L169" s="37">
        <f t="shared" si="31"/>
        <v>4.5165900258319809</v>
      </c>
      <c r="M169" s="110">
        <f t="shared" si="36"/>
        <v>-11.760912373409578</v>
      </c>
      <c r="N169" s="110">
        <f t="shared" si="32"/>
        <v>2.8291697285280821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452.23673882696488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30.807316813513193</v>
      </c>
      <c r="K170" s="27">
        <f t="shared" si="35"/>
        <v>6.666666666666667</v>
      </c>
      <c r="L170" s="37">
        <f t="shared" si="31"/>
        <v>4.4317708130772289</v>
      </c>
      <c r="M170" s="110">
        <f t="shared" si="36"/>
        <v>-11.760912373409578</v>
      </c>
      <c r="N170" s="110">
        <f t="shared" si="32"/>
        <v>2.7744511420177678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456.74908296516827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30.893553681473801</v>
      </c>
      <c r="K171" s="27">
        <f t="shared" si="35"/>
        <v>6.666666666666667</v>
      </c>
      <c r="L171" s="37">
        <f t="shared" si="31"/>
        <v>4.3455339451166211</v>
      </c>
      <c r="M171" s="110">
        <f t="shared" si="36"/>
        <v>-11.760912373409578</v>
      </c>
      <c r="N171" s="110">
        <f t="shared" si="32"/>
        <v>2.7199028651069841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461.36822077526256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30.980953536806847</v>
      </c>
      <c r="K172" s="27">
        <f t="shared" si="35"/>
        <v>6.666666666666667</v>
      </c>
      <c r="L172" s="37">
        <f t="shared" si="31"/>
        <v>4.2581340897835744</v>
      </c>
      <c r="M172" s="110">
        <f t="shared" si="36"/>
        <v>-11.760912373409578</v>
      </c>
      <c r="N172" s="110">
        <f t="shared" si="32"/>
        <v>2.6657131169232056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466.08436552890907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31.069290701500744</v>
      </c>
      <c r="K173" s="27">
        <f t="shared" si="35"/>
        <v>6.666666666666667</v>
      </c>
      <c r="L173" s="37">
        <f t="shared" si="31"/>
        <v>4.1697969250896776</v>
      </c>
      <c r="M173" s="110">
        <f t="shared" si="36"/>
        <v>-11.760912373409578</v>
      </c>
      <c r="N173" s="110">
        <f t="shared" si="32"/>
        <v>2.6120392133053398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470.88872014347385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31.158365746075976</v>
      </c>
      <c r="K174" s="27">
        <f t="shared" si="35"/>
        <v>6.666666666666667</v>
      </c>
      <c r="L174" s="37">
        <f t="shared" si="31"/>
        <v>4.0807218805144458</v>
      </c>
      <c r="M174" s="110">
        <f t="shared" si="36"/>
        <v>-11.760912373409578</v>
      </c>
      <c r="N174" s="110">
        <f t="shared" si="32"/>
        <v>2.559011208176023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475.77338304637283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31.248002838958623</v>
      </c>
      <c r="K175" s="27">
        <f t="shared" si="35"/>
        <v>6.666666666666667</v>
      </c>
      <c r="L175" s="37">
        <f t="shared" si="31"/>
        <v>3.9910847876317987</v>
      </c>
      <c r="M175" s="110">
        <f t="shared" si="36"/>
        <v>-11.760912373409578</v>
      </c>
      <c r="N175" s="110">
        <f t="shared" si="32"/>
        <v>2.5067353111541579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480.73125882876616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31.33804724787645</v>
      </c>
      <c r="K176" s="27">
        <f t="shared" si="35"/>
        <v>6.666666666666667</v>
      </c>
      <c r="L176" s="37">
        <f t="shared" si="31"/>
        <v>3.9010403787139722</v>
      </c>
      <c r="M176" s="110">
        <f t="shared" si="36"/>
        <v>-11.760912373409578</v>
      </c>
      <c r="N176" s="110">
        <f t="shared" si="32"/>
        <v>2.4552970265010963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485.75597506377329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31.428363027279577</v>
      </c>
      <c r="K177" s="27">
        <f t="shared" si="35"/>
        <v>6.666666666666667</v>
      </c>
      <c r="L177" s="37">
        <f t="shared" si="31"/>
        <v>3.810724599310845</v>
      </c>
      <c r="M177" s="110">
        <f t="shared" si="36"/>
        <v>-11.760912373409578</v>
      </c>
      <c r="N177" s="110">
        <f t="shared" si="32"/>
        <v>2.4047639897635107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490.84180594601571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31.518830906626985</v>
      </c>
      <c r="K178" s="27">
        <f t="shared" si="35"/>
        <v>6.666666666666667</v>
      </c>
      <c r="L178" s="37">
        <f t="shared" si="31"/>
        <v>3.7202567199634373</v>
      </c>
      <c r="M178" s="110">
        <f t="shared" si="36"/>
        <v>-11.760912373409578</v>
      </c>
      <c r="N178" s="110">
        <f t="shared" si="32"/>
        <v>2.3551884995804806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495.98360292017105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31.609346381457197</v>
      </c>
      <c r="K179" s="27">
        <f t="shared" si="35"/>
        <v>6.666666666666667</v>
      </c>
      <c r="L179" s="37">
        <f t="shared" si="31"/>
        <v>3.6297412451332249</v>
      </c>
      <c r="M179" s="110">
        <f t="shared" si="36"/>
        <v>-11.760912373409578</v>
      </c>
      <c r="N179" s="110">
        <f t="shared" si="32"/>
        <v>2.3066097556405678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501.17673214697663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31.699818000842004</v>
      </c>
      <c r="K180" s="27">
        <f t="shared" si="35"/>
        <v>6.666666666666667</v>
      </c>
      <c r="L180" s="37">
        <f t="shared" si="31"/>
        <v>3.5392696257484175</v>
      </c>
      <c r="M180" s="110">
        <f t="shared" si="36"/>
        <v>-11.760912373409578</v>
      </c>
      <c r="N180" s="110">
        <f t="shared" si="32"/>
        <v>2.2590558218167782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506.41701845842874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31.790165839806615</v>
      </c>
      <c r="K181" s="27">
        <f t="shared" si="35"/>
        <v>6.666666666666667</v>
      </c>
      <c r="L181" s="37">
        <f t="shared" si="31"/>
        <v>3.4489217867838065</v>
      </c>
      <c r="M181" s="110">
        <f t="shared" si="36"/>
        <v>-11.760912373409578</v>
      </c>
      <c r="N181" s="110">
        <f t="shared" si="32"/>
        <v>2.212545337720492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511.70069534339513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31.880320142592407</v>
      </c>
      <c r="K182" s="27">
        <f t="shared" si="35"/>
        <v>6.666666666666667</v>
      </c>
      <c r="L182" s="37">
        <f t="shared" si="31"/>
        <v>3.3587674839980153</v>
      </c>
      <c r="M182" s="110">
        <f t="shared" si="36"/>
        <v>-11.760912373409578</v>
      </c>
      <c r="N182" s="110">
        <f t="shared" si="32"/>
        <v>2.1670890035395596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517.02436045331513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31.970220121500109</v>
      </c>
      <c r="K183" s="27">
        <f t="shared" si="35"/>
        <v>6.666666666666667</v>
      </c>
      <c r="L183" s="37">
        <f t="shared" si="31"/>
        <v>3.2688675050903129</v>
      </c>
      <c r="M183" s="110">
        <f t="shared" si="36"/>
        <v>-11.760912373409578</v>
      </c>
      <c r="N183" s="110">
        <f t="shared" si="32"/>
        <v>2.1226908629659809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522.38493610525802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32.059812895941846</v>
      </c>
      <c r="K184" s="27">
        <f t="shared" si="35"/>
        <v>6.666666666666667</v>
      </c>
      <c r="L184" s="37">
        <f t="shared" si="31"/>
        <v>3.1792747306485758</v>
      </c>
      <c r="M184" s="110">
        <f t="shared" si="36"/>
        <v>-11.760912373409578</v>
      </c>
      <c r="N184" s="110">
        <f t="shared" si="32"/>
        <v>2.0793494079207262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527.77963427216287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32.149052556867218</v>
      </c>
      <c r="K185" s="27">
        <f t="shared" si="35"/>
        <v>6.666666666666667</v>
      </c>
      <c r="L185" s="37">
        <f t="shared" si="31"/>
        <v>3.0900350697232035</v>
      </c>
      <c r="M185" s="110">
        <f t="shared" si="36"/>
        <v>-11.760912373409578</v>
      </c>
      <c r="N185" s="110">
        <f t="shared" si="32"/>
        <v>2.037058527095069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533.20592557765667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32.237899342645093</v>
      </c>
      <c r="K186" s="27">
        <f t="shared" si="35"/>
        <v>6.666666666666667</v>
      </c>
      <c r="L186" s="37">
        <f t="shared" si="31"/>
        <v>3.0011882839453285</v>
      </c>
      <c r="M186" s="110">
        <f t="shared" si="36"/>
        <v>-11.760912373409578</v>
      </c>
      <c r="N186" s="110">
        <f t="shared" si="32"/>
        <v>1.9958083183520998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538.66151184861246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32.326318913595379</v>
      </c>
      <c r="K187" s="27">
        <f t="shared" si="35"/>
        <v>6.666666666666667</v>
      </c>
      <c r="L187" s="37">
        <f t="shared" si="31"/>
        <v>2.9127687129950424</v>
      </c>
      <c r="M187" s="110">
        <f t="shared" si="36"/>
        <v>-11.760912373409578</v>
      </c>
      <c r="N187" s="110">
        <f t="shared" si="32"/>
        <v>1.9555857829684162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544.14430181800913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32.414281713554928</v>
      </c>
      <c r="K188" s="27">
        <f t="shared" si="35"/>
        <v>6.666666666666667</v>
      </c>
      <c r="L188" s="37">
        <f t="shared" si="31"/>
        <v>2.8248059130354939</v>
      </c>
      <c r="M188" s="110">
        <f t="shared" si="36"/>
        <v>-11.760912373409578</v>
      </c>
      <c r="N188" s="110">
        <f t="shared" si="32"/>
        <v>1.9163754176686401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549.65238961068974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32.501762408048791</v>
      </c>
      <c r="K189" s="27">
        <f t="shared" si="35"/>
        <v>6.666666666666667</v>
      </c>
      <c r="L189" s="37">
        <f t="shared" si="31"/>
        <v>2.7373252185416312</v>
      </c>
      <c r="M189" s="110">
        <f t="shared" si="36"/>
        <v>-11.760912373409578</v>
      </c>
      <c r="N189" s="110">
        <f t="shared" si="32"/>
        <v>1.8781597184900323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555.18403568345934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32.58873938977667</v>
      </c>
      <c r="K190" s="27">
        <f t="shared" si="35"/>
        <v>6.666666666666667</v>
      </c>
      <c r="L190" s="37">
        <f t="shared" si="31"/>
        <v>2.6503482368137519</v>
      </c>
      <c r="M190" s="110">
        <f t="shared" si="36"/>
        <v>-11.760912373409578</v>
      </c>
      <c r="N190" s="110">
        <f t="shared" si="32"/>
        <v>1.8409196087502244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560.73764992749159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32.675194343186369</v>
      </c>
      <c r="K191" s="27">
        <f t="shared" si="35"/>
        <v>6.666666666666667</v>
      </c>
      <c r="L191" s="37">
        <f t="shared" ref="L191:L222" si="37">F191-J191+M191</f>
        <v>2.5638932834040524</v>
      </c>
      <c r="M191" s="110">
        <f t="shared" si="36"/>
        <v>-11.760912373409578</v>
      </c>
      <c r="N191" s="110">
        <f t="shared" ref="N191:N222" si="38">10^(L191/10)</f>
        <v>1.8046348017959315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566.31177667467705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32.761111860877662</v>
      </c>
      <c r="K192" s="27">
        <f t="shared" si="35"/>
        <v>6.666666666666667</v>
      </c>
      <c r="L192" s="37">
        <f t="shared" si="37"/>
        <v>2.4779757657127597</v>
      </c>
      <c r="M192" s="110">
        <f t="shared" si="36"/>
        <v>-11.760912373409578</v>
      </c>
      <c r="N192" s="110">
        <f t="shared" si="38"/>
        <v>1.7692841077875081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571.90508138010023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32.846479105458165</v>
      </c>
      <c r="K193" s="27">
        <f t="shared" si="35"/>
        <v>6.666666666666667</v>
      </c>
      <c r="L193" s="37">
        <f t="shared" si="37"/>
        <v>2.3926085211322565</v>
      </c>
      <c r="M193" s="110">
        <f t="shared" si="36"/>
        <v>-11.760912373409578</v>
      </c>
      <c r="N193" s="110">
        <f t="shared" si="38"/>
        <v>1.7348456925168483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577.51633878026689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32.931285511257116</v>
      </c>
      <c r="K194" s="27">
        <f t="shared" si="35"/>
        <v>6.666666666666667</v>
      </c>
      <c r="L194" s="37">
        <f t="shared" si="37"/>
        <v>2.3078021153333061</v>
      </c>
      <c r="M194" s="110">
        <f t="shared" si="36"/>
        <v>-11.760912373409578</v>
      </c>
      <c r="N194" s="110">
        <f t="shared" si="38"/>
        <v>1.7012972951541154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583.14442235113813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33.015522520999632</v>
      </c>
      <c r="K195" s="27">
        <f t="shared" si="35"/>
        <v>6.666666666666667</v>
      </c>
      <c r="L195" s="37">
        <f t="shared" si="37"/>
        <v>2.2235651055907901</v>
      </c>
      <c r="M195" s="110">
        <f t="shared" si="36"/>
        <v>-11.760912373409578</v>
      </c>
      <c r="N195" s="110">
        <f t="shared" si="38"/>
        <v>1.6686164108579311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588.78829491165789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33.099183353157933</v>
      </c>
      <c r="K196" s="27">
        <f t="shared" si="35"/>
        <v>6.666666666666667</v>
      </c>
      <c r="L196" s="37">
        <f t="shared" si="37"/>
        <v>2.1399042734324887</v>
      </c>
      <c r="M196" s="110">
        <f t="shared" si="36"/>
        <v>-11.760912373409578</v>
      </c>
      <c r="N196" s="110">
        <f t="shared" si="38"/>
        <v>1.6367804433501565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594.4470002375275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33.18226279623628</v>
      </c>
      <c r="K197" s="27">
        <f t="shared" si="35"/>
        <v>6.666666666666667</v>
      </c>
      <c r="L197" s="37">
        <f t="shared" si="37"/>
        <v>2.0568248303541417</v>
      </c>
      <c r="M197" s="110">
        <f t="shared" si="36"/>
        <v>-11.760912373409578</v>
      </c>
      <c r="N197" s="110">
        <f t="shared" si="38"/>
        <v>1.6057668318352325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600.11965556672169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33.264757026719053</v>
      </c>
      <c r="K198" s="27">
        <f t="shared" si="35"/>
        <v>6.666666666666667</v>
      </c>
      <c r="L198" s="37">
        <f t="shared" si="37"/>
        <v>1.9743305998713687</v>
      </c>
      <c r="M198" s="110">
        <f t="shared" si="36"/>
        <v>-11.760912373409578</v>
      </c>
      <c r="N198" s="110">
        <f t="shared" si="38"/>
        <v>1.5755531560222236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605.80544489291356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33.346663447824497</v>
      </c>
      <c r="K199" s="27">
        <f t="shared" si="35"/>
        <v>6.666666666666667</v>
      </c>
      <c r="L199" s="37">
        <f t="shared" si="37"/>
        <v>1.8924241787659248</v>
      </c>
      <c r="M199" s="110">
        <f t="shared" si="36"/>
        <v>-11.760912373409578</v>
      </c>
      <c r="N199" s="110">
        <f t="shared" si="38"/>
        <v>1.5461172224723816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611.50361295580569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33.427980546567412</v>
      </c>
      <c r="K200" s="27">
        <f t="shared" si="35"/>
        <v>6.666666666666667</v>
      </c>
      <c r="L200" s="37">
        <f t="shared" si="37"/>
        <v>1.8111070800230102</v>
      </c>
      <c r="M200" s="110">
        <f t="shared" si="36"/>
        <v>-11.760912373409578</v>
      </c>
      <c r="N200" s="110">
        <f t="shared" si="38"/>
        <v>1.5174371350347813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617.21345984857317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33.508707766948078</v>
      </c>
      <c r="K201" s="27">
        <f t="shared" si="35"/>
        <v>6.666666666666667</v>
      </c>
      <c r="L201" s="37">
        <f t="shared" si="37"/>
        <v>1.7303798596423441</v>
      </c>
      <c r="M201" s="110">
        <f t="shared" si="36"/>
        <v>-11.760912373409578</v>
      </c>
      <c r="N201" s="110">
        <f t="shared" si="38"/>
        <v>1.4894913517375121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622.93433617240999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33.588845397358384</v>
      </c>
      <c r="K202" s="27">
        <f t="shared" si="35"/>
        <v>6.666666666666667</v>
      </c>
      <c r="L202" s="37">
        <f t="shared" si="37"/>
        <v>1.6502422292320382</v>
      </c>
      <c r="M202" s="110">
        <f t="shared" si="36"/>
        <v>-11.760912373409578</v>
      </c>
      <c r="N202" s="110">
        <f t="shared" si="38"/>
        <v>1.4622587301628871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628.66563867670561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33.668394470534352</v>
      </c>
      <c r="K203" s="27">
        <f t="shared" si="35"/>
        <v>6.666666666666667</v>
      </c>
      <c r="L203" s="37">
        <f t="shared" si="37"/>
        <v>1.5706931560560697</v>
      </c>
      <c r="M203" s="110">
        <f t="shared" si="36"/>
        <v>-11.760912373409578</v>
      </c>
      <c r="N203" s="110">
        <f t="shared" si="38"/>
        <v>1.4357185630444125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634.40680633083184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33.747356674591501</v>
      </c>
      <c r="K204" s="27">
        <f t="shared" si="35"/>
        <v>6.666666666666667</v>
      </c>
      <c r="L204" s="37">
        <f t="shared" si="37"/>
        <v>1.491730951998921</v>
      </c>
      <c r="M204" s="110">
        <f t="shared" si="36"/>
        <v>-11.760912373409578</v>
      </c>
      <c r="N204" s="110">
        <f t="shared" si="38"/>
        <v>1.4098506055740865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640.1573167800143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33.825734273860284</v>
      </c>
      <c r="K205" s="27">
        <f t="shared" si="35"/>
        <v>6.666666666666667</v>
      </c>
      <c r="L205" s="37">
        <f t="shared" si="37"/>
        <v>1.4133533527301374</v>
      </c>
      <c r="M205" s="110">
        <f t="shared" si="36"/>
        <v>-11.760912373409578</v>
      </c>
      <c r="N205" s="110">
        <f t="shared" si="38"/>
        <v>1.3846350956949094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645.9166831434469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33.903530038395729</v>
      </c>
      <c r="K206" s="27">
        <f t="shared" si="35"/>
        <v>6.666666666666667</v>
      </c>
      <c r="L206" s="37">
        <f t="shared" si="37"/>
        <v>1.3355575881946926</v>
      </c>
      <c r="M206" s="110">
        <f t="shared" si="36"/>
        <v>-11.760912373409578</v>
      </c>
      <c r="N206" s="110">
        <f t="shared" si="38"/>
        <v>1.360052768470521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651.68445111775679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33.980747181172802</v>
      </c>
      <c r="K207" s="27">
        <f t="shared" si="35"/>
        <v>6.666666666666667</v>
      </c>
      <c r="L207" s="37">
        <f t="shared" si="37"/>
        <v>1.2583404454176197</v>
      </c>
      <c r="M207" s="110">
        <f t="shared" si="36"/>
        <v>-11.760912373409578</v>
      </c>
      <c r="N207" s="110">
        <f t="shared" si="38"/>
        <v>1.3360848654668109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657.46019635326411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34.057389302098201</v>
      </c>
      <c r="K208" s="27">
        <f t="shared" si="35"/>
        <v>6.666666666666667</v>
      </c>
      <c r="L208" s="37">
        <f t="shared" si="37"/>
        <v>1.1816983244922206</v>
      </c>
      <c r="M208" s="110">
        <f t="shared" si="36"/>
        <v>-11.760912373409578</v>
      </c>
      <c r="N208" s="110">
        <f t="shared" si="38"/>
        <v>1.3127131399459215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663.24352207427069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34.133460338073775</v>
      </c>
      <c r="K209" s="27">
        <f t="shared" si="35"/>
        <v>6.666666666666667</v>
      </c>
      <c r="L209" s="37">
        <f t="shared" si="37"/>
        <v>1.1056272885166472</v>
      </c>
      <c r="M209" s="110">
        <f t="shared" si="36"/>
        <v>-11.760912373409578</v>
      </c>
      <c r="N209" s="110">
        <f t="shared" si="38"/>
        <v>1.2899198585575993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669.03405691792989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34.208964518437568</v>
      </c>
      <c r="K210" s="27">
        <f t="shared" si="35"/>
        <v>6.666666666666667</v>
      </c>
      <c r="L210" s="37">
        <f t="shared" si="37"/>
        <v>1.0301231081528535</v>
      </c>
      <c r="M210" s="110">
        <f t="shared" si="36"/>
        <v>-11.760912373409578</v>
      </c>
      <c r="N210" s="110">
        <f t="shared" si="38"/>
        <v>1.267687800113992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498.87590015742268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31.659850488426866</v>
      </c>
      <c r="K211" s="27">
        <f t="shared" si="35"/>
        <v>6.666666666666667</v>
      </c>
      <c r="L211" s="37">
        <f t="shared" si="37"/>
        <v>3.5792371381635562</v>
      </c>
      <c r="M211" s="110">
        <f t="shared" si="36"/>
        <v>-11.760912373409578</v>
      </c>
      <c r="N211" s="110">
        <f t="shared" si="38"/>
        <v>2.2799415527126228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498.97370025291536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31.66155311142418</v>
      </c>
      <c r="K212" s="27">
        <f t="shared" si="35"/>
        <v>6.666666666666667</v>
      </c>
      <c r="L212" s="37">
        <f t="shared" si="37"/>
        <v>3.5775345151662421</v>
      </c>
      <c r="M212" s="110">
        <f t="shared" si="36"/>
        <v>-11.760912373409578</v>
      </c>
      <c r="N212" s="110">
        <f t="shared" si="38"/>
        <v>2.2790478917870591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499.26678930328046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31.666653564161532</v>
      </c>
      <c r="K213" s="27">
        <f t="shared" si="35"/>
        <v>6.666666666666667</v>
      </c>
      <c r="L213" s="37">
        <f t="shared" si="37"/>
        <v>3.5724340624288899</v>
      </c>
      <c r="M213" s="110">
        <f t="shared" si="36"/>
        <v>-11.760912373409578</v>
      </c>
      <c r="N213" s="110">
        <f t="shared" si="38"/>
        <v>2.2763728974304929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499.75423853160862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31.675129723160087</v>
      </c>
      <c r="K214" s="27">
        <f t="shared" si="35"/>
        <v>6.666666666666667</v>
      </c>
      <c r="L214" s="37">
        <f t="shared" si="37"/>
        <v>3.5639579034303353</v>
      </c>
      <c r="M214" s="110">
        <f t="shared" si="36"/>
        <v>-11.760912373409578</v>
      </c>
      <c r="N214" s="110">
        <f t="shared" si="38"/>
        <v>2.2719344155560988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500.4345162333139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31.686945128848752</v>
      </c>
      <c r="K215" s="27">
        <f t="shared" si="35"/>
        <v>6.666666666666667</v>
      </c>
      <c r="L215" s="37">
        <f t="shared" si="37"/>
        <v>3.55214249774167</v>
      </c>
      <c r="M215" s="110">
        <f t="shared" si="36"/>
        <v>-11.760912373409578</v>
      </c>
      <c r="N215" s="110">
        <f t="shared" si="38"/>
        <v>2.2657617964231402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501.30551153930588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31.702049588688329</v>
      </c>
      <c r="K216" s="27">
        <f t="shared" si="35"/>
        <v>6.666666666666667</v>
      </c>
      <c r="L216" s="37">
        <f t="shared" si="37"/>
        <v>3.5370380379020929</v>
      </c>
      <c r="M216" s="110">
        <f t="shared" si="36"/>
        <v>-11.760912373409578</v>
      </c>
      <c r="N216" s="110">
        <f t="shared" si="38"/>
        <v>2.2578953220322662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502.36456648155013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31.720379990210599</v>
      </c>
      <c r="K217" s="27">
        <f t="shared" si="35"/>
        <v>6.666666666666667</v>
      </c>
      <c r="L217" s="37">
        <f t="shared" si="37"/>
        <v>3.5187076363798226</v>
      </c>
      <c r="M217" s="110">
        <f t="shared" si="36"/>
        <v>-11.760912373409578</v>
      </c>
      <c r="N217" s="110">
        <f t="shared" si="38"/>
        <v>2.248385436862375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503.60851525083996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31.741861295086107</v>
      </c>
      <c r="K218" s="27">
        <f t="shared" si="35"/>
        <v>6.666666666666667</v>
      </c>
      <c r="L218" s="37">
        <f t="shared" si="37"/>
        <v>3.4972263315043151</v>
      </c>
      <c r="M218" s="110">
        <f t="shared" si="36"/>
        <v>-11.760912373409578</v>
      </c>
      <c r="N218" s="110">
        <f t="shared" si="38"/>
        <v>2.2372918116713048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505.03372934149809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31.766407680302787</v>
      </c>
      <c r="K219" s="27">
        <f t="shared" si="35"/>
        <v>6.666666666666667</v>
      </c>
      <c r="L219" s="37">
        <f t="shared" si="37"/>
        <v>3.4726799462876343</v>
      </c>
      <c r="M219" s="110">
        <f t="shared" si="36"/>
        <v>-11.760912373409578</v>
      </c>
      <c r="N219" s="110">
        <f t="shared" si="38"/>
        <v>2.2246822750829862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506.63616715765397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31.793923789482935</v>
      </c>
      <c r="K220" s="27">
        <f t="shared" si="35"/>
        <v>6.666666666666667</v>
      </c>
      <c r="L220" s="37">
        <f t="shared" si="37"/>
        <v>3.4451638371074864</v>
      </c>
      <c r="M220" s="110">
        <f t="shared" si="36"/>
        <v>-11.760912373409578</v>
      </c>
      <c r="N220" s="110">
        <f t="shared" si="38"/>
        <v>2.2106316505581058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508.41142661186979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31.824306056314267</v>
      </c>
      <c r="K221" s="27">
        <f t="shared" si="35"/>
        <v>6.666666666666667</v>
      </c>
      <c r="L221" s="37">
        <f t="shared" si="37"/>
        <v>3.4147815702761548</v>
      </c>
      <c r="M221" s="110">
        <f t="shared" si="36"/>
        <v>-11.760912373409578</v>
      </c>
      <c r="N221" s="110">
        <f t="shared" si="38"/>
        <v>2.1952205370820845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510.35479927443737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31.857444062891791</v>
      </c>
      <c r="K222" s="27">
        <f t="shared" si="35"/>
        <v>6.666666666666667</v>
      </c>
      <c r="L222" s="37">
        <f t="shared" si="37"/>
        <v>3.3816435636986313</v>
      </c>
      <c r="M222" s="110">
        <f t="shared" si="36"/>
        <v>-11.760912373409578</v>
      </c>
      <c r="N222" s="110">
        <f t="shared" si="38"/>
        <v>2.1785340706640586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512.4613247210782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31.893221898203937</v>
      </c>
      <c r="K223" s="27">
        <f t="shared" si="35"/>
        <v>6.666666666666667</v>
      </c>
      <c r="L223" s="37">
        <f t="shared" ref="L223:L254" si="40">F223-J223+M223</f>
        <v>3.3458657283864852</v>
      </c>
      <c r="M223" s="110">
        <f t="shared" si="36"/>
        <v>-11.760912373409578</v>
      </c>
      <c r="N223" s="110">
        <f t="shared" ref="N223:N254" si="41">10^(L223/10)</f>
        <v>2.1606607008214223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514.72584386519554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31.931519485705618</v>
      </c>
      <c r="K224" s="27">
        <f t="shared" ref="K224:K268" si="44">4/60*100</f>
        <v>6.666666666666667</v>
      </c>
      <c r="L224" s="37">
        <f t="shared" si="40"/>
        <v>3.3075681408848041</v>
      </c>
      <c r="M224" s="110">
        <f t="shared" ref="M224:M268" si="45">10*LOG(6.666667/100)</f>
        <v>-11.760912373409578</v>
      </c>
      <c r="N224" s="110">
        <f t="shared" si="41"/>
        <v>2.1416910120148982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517.14305023375118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31.972213853516624</v>
      </c>
      <c r="K225" s="27">
        <f t="shared" si="44"/>
        <v>6.666666666666667</v>
      </c>
      <c r="L225" s="37">
        <f t="shared" si="40"/>
        <v>3.2668737730737973</v>
      </c>
      <c r="M225" s="110">
        <f t="shared" si="45"/>
        <v>-11.760912373409578</v>
      </c>
      <c r="N225" s="110">
        <f t="shared" si="41"/>
        <v>2.1217166149287832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519.70753833863728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32.015180325879136</v>
      </c>
      <c r="K226" s="27">
        <f t="shared" si="44"/>
        <v>6.666666666666667</v>
      </c>
      <c r="L226" s="37">
        <f t="shared" si="40"/>
        <v>3.2239073007112857</v>
      </c>
      <c r="M226" s="110">
        <f t="shared" si="45"/>
        <v>-11.760912373409578</v>
      </c>
      <c r="N226" s="110">
        <f t="shared" si="41"/>
        <v>2.1008291269848005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522.41384849458825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32.060293619745629</v>
      </c>
      <c r="K227" s="27">
        <f t="shared" si="44"/>
        <v>6.666666666666667</v>
      </c>
      <c r="L227" s="37">
        <f t="shared" si="40"/>
        <v>3.1787940068447931</v>
      </c>
      <c r="M227" s="110">
        <f t="shared" si="45"/>
        <v>-11.760912373409578</v>
      </c>
      <c r="N227" s="110">
        <f t="shared" si="41"/>
        <v>2.0791192559207294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525.25650762873875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32.107428835448196</v>
      </c>
      <c r="K228" s="27">
        <f t="shared" si="44"/>
        <v>6.666666666666667</v>
      </c>
      <c r="L228" s="37">
        <f t="shared" si="40"/>
        <v>3.1316587911422253</v>
      </c>
      <c r="M228" s="110">
        <f t="shared" si="45"/>
        <v>-11.760912373409578</v>
      </c>
      <c r="N228" s="110">
        <f t="shared" si="41"/>
        <v>2.0566759949742539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528.23006580693607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32.156462335087106</v>
      </c>
      <c r="K229" s="27">
        <f t="shared" si="44"/>
        <v>6.666666666666667</v>
      </c>
      <c r="L229" s="37">
        <f t="shared" si="40"/>
        <v>3.0826252915033159</v>
      </c>
      <c r="M229" s="110">
        <f t="shared" si="45"/>
        <v>-11.760912373409578</v>
      </c>
      <c r="N229" s="110">
        <f t="shared" si="41"/>
        <v>2.0335859334282809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531.32912836157766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32.207272506410014</v>
      </c>
      <c r="K230" s="27">
        <f t="shared" si="44"/>
        <v>6.666666666666667</v>
      </c>
      <c r="L230" s="37">
        <f t="shared" si="40"/>
        <v>3.0318151201804078</v>
      </c>
      <c r="M230" s="110">
        <f t="shared" si="45"/>
        <v>-11.760912373409578</v>
      </c>
      <c r="N230" s="110">
        <f t="shared" si="41"/>
        <v>2.0099326821533463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534.54838364135844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32.25974041343899</v>
      </c>
      <c r="K231" s="27">
        <f t="shared" si="44"/>
        <v>6.666666666666667</v>
      </c>
      <c r="L231" s="37">
        <f t="shared" si="40"/>
        <v>2.9793472131514314</v>
      </c>
      <c r="M231" s="110">
        <f t="shared" si="45"/>
        <v>-11.760912373409578</v>
      </c>
      <c r="N231" s="110">
        <f t="shared" si="41"/>
        <v>1.9857964104080701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537.88262651337811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32.313750337905944</v>
      </c>
      <c r="K232" s="27">
        <f t="shared" si="44"/>
        <v>6.666666666666667</v>
      </c>
      <c r="L232" s="37">
        <f t="shared" si="40"/>
        <v>2.925337288684478</v>
      </c>
      <c r="M232" s="110">
        <f t="shared" si="45"/>
        <v>-11.760912373409578</v>
      </c>
      <c r="N232" s="110">
        <f t="shared" si="41"/>
        <v>1.9612534875475578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541.32677783291319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32.369190217691511</v>
      </c>
      <c r="K233" s="27">
        <f t="shared" si="44"/>
        <v>6.666666666666667</v>
      </c>
      <c r="L233" s="37">
        <f t="shared" si="40"/>
        <v>2.8698974088989111</v>
      </c>
      <c r="M233" s="110">
        <f t="shared" si="45"/>
        <v>-11.760912373409578</v>
      </c>
      <c r="N233" s="110">
        <f t="shared" si="41"/>
        <v>1.9363762214093809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544.87590015742262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32.425951989973996</v>
      </c>
      <c r="K234" s="27">
        <f t="shared" si="44"/>
        <v>6.666666666666667</v>
      </c>
      <c r="L234" s="37">
        <f t="shared" si="40"/>
        <v>2.8131356366164262</v>
      </c>
      <c r="M234" s="110">
        <f t="shared" si="45"/>
        <v>-11.760912373409578</v>
      </c>
      <c r="N234" s="110">
        <f t="shared" si="41"/>
        <v>1.911232683930199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548.52521002158642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32.483931847755656</v>
      </c>
      <c r="K235" s="27">
        <f t="shared" si="44"/>
        <v>6.666666666666667</v>
      </c>
      <c r="L235" s="37">
        <f t="shared" si="40"/>
        <v>2.7551557788347658</v>
      </c>
      <c r="M235" s="110">
        <f t="shared" si="45"/>
        <v>-11.760912373409578</v>
      </c>
      <c r="N235" s="110">
        <f t="shared" si="41"/>
        <v>1.8858866139028121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552.27008711236897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32.543030418924076</v>
      </c>
      <c r="K236" s="27">
        <f t="shared" si="44"/>
        <v>6.666666666666667</v>
      </c>
      <c r="L236" s="37">
        <f t="shared" si="40"/>
        <v>2.696057207666346</v>
      </c>
      <c r="M236" s="110">
        <f t="shared" si="45"/>
        <v>-11.760912373409578</v>
      </c>
      <c r="N236" s="110">
        <f t="shared" si="41"/>
        <v>1.8603973866149133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556.10608069045634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32.603152877113388</v>
      </c>
      <c r="K237" s="27">
        <f t="shared" si="44"/>
        <v>6.666666666666667</v>
      </c>
      <c r="L237" s="37">
        <f t="shared" si="40"/>
        <v>2.635934749477034</v>
      </c>
      <c r="M237" s="110">
        <f t="shared" si="45"/>
        <v>-11.760912373409578</v>
      </c>
      <c r="N237" s="110">
        <f t="shared" si="41"/>
        <v>1.8348200403164956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560.02891360004787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32.664208993438137</v>
      </c>
      <c r="K238" s="27">
        <f t="shared" si="44"/>
        <v>6.666666666666667</v>
      </c>
      <c r="L238" s="37">
        <f t="shared" si="40"/>
        <v>2.5748786331522844</v>
      </c>
      <c r="M238" s="110">
        <f t="shared" si="45"/>
        <v>-11.760912373409578</v>
      </c>
      <c r="N238" s="110">
        <f t="shared" si="41"/>
        <v>1.8092053499479683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564.03448419578172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32.72611313775613</v>
      </c>
      <c r="K239" s="27">
        <f t="shared" si="44"/>
        <v>6.666666666666667</v>
      </c>
      <c r="L239" s="37">
        <f t="shared" si="40"/>
        <v>2.512974488834292</v>
      </c>
      <c r="M239" s="110">
        <f t="shared" si="45"/>
        <v>-11.760912373409578</v>
      </c>
      <c r="N239" s="110">
        <f t="shared" si="41"/>
        <v>1.7835999392420823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568.11886649607538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32.788784237546132</v>
      </c>
      <c r="K240" s="27">
        <f t="shared" si="44"/>
        <v>6.666666666666667</v>
      </c>
      <c r="L240" s="37">
        <f t="shared" si="40"/>
        <v>2.45030338904429</v>
      </c>
      <c r="M240" s="110">
        <f t="shared" si="45"/>
        <v>-11.760912373409578</v>
      </c>
      <c r="N240" s="110">
        <f t="shared" si="41"/>
        <v>1.7580464231162245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572.27830884856144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32.852145701816077</v>
      </c>
      <c r="K241" s="27">
        <f t="shared" si="44"/>
        <v>6.666666666666667</v>
      </c>
      <c r="L241" s="37">
        <f t="shared" si="40"/>
        <v>2.3869419247743444</v>
      </c>
      <c r="M241" s="110">
        <f t="shared" si="45"/>
        <v>-11.760912373409578</v>
      </c>
      <c r="N241" s="110">
        <f t="shared" si="41"/>
        <v>1.7325835731394139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576.50923136734332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32.916125316735759</v>
      </c>
      <c r="K242" s="27">
        <f t="shared" si="44"/>
        <v>6.666666666666667</v>
      </c>
      <c r="L242" s="37">
        <f t="shared" si="40"/>
        <v>2.3229623098546632</v>
      </c>
      <c r="M242" s="110">
        <f t="shared" si="45"/>
        <v>-11.760912373409578</v>
      </c>
      <c r="N242" s="110">
        <f t="shared" si="41"/>
        <v>1.7072464997429142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580.80822237493726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32.980655118950487</v>
      </c>
      <c r="K243" s="27">
        <f t="shared" si="44"/>
        <v>6.666666666666667</v>
      </c>
      <c r="L243" s="37">
        <f t="shared" si="40"/>
        <v>2.2584325076399345</v>
      </c>
      <c r="M243" s="110">
        <f t="shared" si="45"/>
        <v>-11.760912373409578</v>
      </c>
      <c r="N243" s="110">
        <f t="shared" si="41"/>
        <v>1.6820668457099812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585.17203405504245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33.045671251806638</v>
      </c>
      <c r="K244" s="27">
        <f t="shared" si="44"/>
        <v>6.666666666666667</v>
      </c>
      <c r="L244" s="37">
        <f t="shared" si="40"/>
        <v>2.1934163747837836</v>
      </c>
      <c r="M244" s="110">
        <f t="shared" si="45"/>
        <v>-11.760912373409578</v>
      </c>
      <c r="N244" s="110">
        <f t="shared" si="41"/>
        <v>1.6570729863035967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589.59757749650703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33.111113809025987</v>
      </c>
      <c r="K245" s="27">
        <f t="shared" si="44"/>
        <v>6.666666666666667</v>
      </c>
      <c r="L245" s="37">
        <f t="shared" si="40"/>
        <v>2.1279738175644347</v>
      </c>
      <c r="M245" s="110">
        <f t="shared" si="45"/>
        <v>-11.760912373409578</v>
      </c>
      <c r="N245" s="110">
        <f t="shared" si="41"/>
        <v>1.6322902321545532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594.08191728456131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33.17692666971687</v>
      </c>
      <c r="K246" s="27">
        <f t="shared" si="44"/>
        <v>6.666666666666667</v>
      </c>
      <c r="L246" s="37">
        <f t="shared" si="40"/>
        <v>2.0621609568735515</v>
      </c>
      <c r="M246" s="110">
        <f t="shared" si="45"/>
        <v>-11.760912373409578</v>
      </c>
      <c r="N246" s="110">
        <f t="shared" si="41"/>
        <v>1.6077410317258973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598.62226577291381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33.243057328014402</v>
      </c>
      <c r="K247" s="27">
        <f t="shared" si="44"/>
        <v>6.666666666666667</v>
      </c>
      <c r="L247" s="37">
        <f t="shared" si="40"/>
        <v>1.9960302985760201</v>
      </c>
      <c r="M247" s="110">
        <f t="shared" si="45"/>
        <v>-11.760912373409578</v>
      </c>
      <c r="N247" s="110">
        <f t="shared" si="41"/>
        <v>1.5834451707891104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603.21597714985182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33.309456720103185</v>
      </c>
      <c r="K248" s="27">
        <f t="shared" si="44"/>
        <v>6.666666666666667</v>
      </c>
      <c r="L248" s="37">
        <f t="shared" si="40"/>
        <v>1.9296309064872368</v>
      </c>
      <c r="M248" s="110">
        <f t="shared" si="45"/>
        <v>-11.760912373409578</v>
      </c>
      <c r="N248" s="110">
        <f t="shared" si="41"/>
        <v>1.5594199668919675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607.86054139310249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33.376079050895576</v>
      </c>
      <c r="K249" s="27">
        <f t="shared" si="44"/>
        <v>6.666666666666667</v>
      </c>
      <c r="L249" s="37">
        <f t="shared" si="40"/>
        <v>1.8630085756948453</v>
      </c>
      <c r="M249" s="110">
        <f t="shared" si="45"/>
        <v>-11.760912373409578</v>
      </c>
      <c r="N249" s="110">
        <f t="shared" si="41"/>
        <v>1.5356804572699165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612.5535781919034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33.442881622215246</v>
      </c>
      <c r="K250" s="27">
        <f t="shared" si="44"/>
        <v>6.666666666666667</v>
      </c>
      <c r="L250" s="37">
        <f t="shared" si="40"/>
        <v>1.7962060043751755</v>
      </c>
      <c r="M250" s="110">
        <f t="shared" si="45"/>
        <v>-11.760912373409578</v>
      </c>
      <c r="N250" s="110">
        <f t="shared" si="41"/>
        <v>1.5122395790564027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617.29283090039553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33.509824663966263</v>
      </c>
      <c r="K251" s="27">
        <f t="shared" si="44"/>
        <v>6.666666666666667</v>
      </c>
      <c r="L251" s="37">
        <f t="shared" si="40"/>
        <v>1.7292629626241585</v>
      </c>
      <c r="M251" s="110">
        <f t="shared" si="45"/>
        <v>-11.760912373409578</v>
      </c>
      <c r="N251" s="110">
        <f t="shared" si="41"/>
        <v>1.4891083409884163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622.076160573979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33.576871169449369</v>
      </c>
      <c r="K252" s="27">
        <f t="shared" si="44"/>
        <v>6.666666666666667</v>
      </c>
      <c r="L252" s="37">
        <f t="shared" si="40"/>
        <v>1.6622164571410529</v>
      </c>
      <c r="M252" s="110">
        <f t="shared" si="45"/>
        <v>-11.760912373409578</v>
      </c>
      <c r="N252" s="110">
        <f t="shared" si="41"/>
        <v>1.4662959860874565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626.90154012952496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33.643986735714655</v>
      </c>
      <c r="K253" s="27">
        <f t="shared" si="44"/>
        <v>6.666666666666667</v>
      </c>
      <c r="L253" s="37">
        <f t="shared" si="40"/>
        <v>1.5951008908757665</v>
      </c>
      <c r="M253" s="110">
        <f t="shared" si="45"/>
        <v>-11.760912373409578</v>
      </c>
      <c r="N253" s="110">
        <f t="shared" si="41"/>
        <v>1.4438101450295802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631.76704866113209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33.711139409608727</v>
      </c>
      <c r="K254" s="27">
        <f t="shared" si="44"/>
        <v>6.666666666666667</v>
      </c>
      <c r="L254" s="37">
        <f t="shared" si="40"/>
        <v>1.5279482169816951</v>
      </c>
      <c r="M254" s="110">
        <f t="shared" si="45"/>
        <v>-11.760912373409578</v>
      </c>
      <c r="N254" s="110">
        <f t="shared" si="41"/>
        <v>1.4216569801075205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636.67086593532292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33.778299539980921</v>
      </c>
      <c r="K255" s="27">
        <f t="shared" si="44"/>
        <v>6.666666666666667</v>
      </c>
      <c r="L255" s="37">
        <f t="shared" ref="L255:L268" si="46">F255-J255+M255</f>
        <v>1.4607880866095009</v>
      </c>
      <c r="M255" s="110">
        <f t="shared" si="45"/>
        <v>-11.760912373409578</v>
      </c>
      <c r="N255" s="110">
        <f t="shared" ref="N255:N268" si="47">10^(L255/10)</f>
        <v>1.3998413198386686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641.61126708301276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33.845439636351799</v>
      </c>
      <c r="K256" s="27">
        <f t="shared" si="44"/>
        <v>6.666666666666667</v>
      </c>
      <c r="L256" s="37">
        <f t="shared" si="46"/>
        <v>1.3936479902386232</v>
      </c>
      <c r="M256" s="110">
        <f t="shared" si="45"/>
        <v>-11.760912373409578</v>
      </c>
      <c r="N256" s="110">
        <f t="shared" si="47"/>
        <v>1.3783667843908718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646.5866175001097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33.912534234214696</v>
      </c>
      <c r="K257" s="27">
        <f t="shared" si="44"/>
        <v>6.666666666666667</v>
      </c>
      <c r="L257" s="37">
        <f t="shared" si="46"/>
        <v>1.3265533923757253</v>
      </c>
      <c r="M257" s="110">
        <f t="shared" si="45"/>
        <v>-11.760912373409578</v>
      </c>
      <c r="N257" s="110">
        <f t="shared" si="47"/>
        <v>1.357235902088201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651.59536796408224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33.979559767033024</v>
      </c>
      <c r="K258" s="27">
        <f t="shared" si="44"/>
        <v>6.666666666666667</v>
      </c>
      <c r="L258" s="37">
        <f t="shared" si="46"/>
        <v>1.259527859557398</v>
      </c>
      <c r="M258" s="110">
        <f t="shared" si="45"/>
        <v>-11.760912373409578</v>
      </c>
      <c r="N258" s="110">
        <f t="shared" si="47"/>
        <v>1.3364502173258406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656.63604997012385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34.046494444909264</v>
      </c>
      <c r="K259" s="27">
        <f t="shared" si="44"/>
        <v>6.666666666666667</v>
      </c>
      <c r="L259" s="37">
        <f t="shared" si="46"/>
        <v>1.1925931816811577</v>
      </c>
      <c r="M259" s="110">
        <f t="shared" si="45"/>
        <v>-11.760912373409578</v>
      </c>
      <c r="N259" s="110">
        <f t="shared" si="47"/>
        <v>1.3160103902708351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661.70727128754402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34.113318139832955</v>
      </c>
      <c r="K260" s="27">
        <f t="shared" si="44"/>
        <v>6.666666666666667</v>
      </c>
      <c r="L260" s="37">
        <f t="shared" si="46"/>
        <v>1.1257694867574664</v>
      </c>
      <c r="M260" s="110">
        <f t="shared" si="45"/>
        <v>-11.760912373409578</v>
      </c>
      <c r="N260" s="110">
        <f t="shared" si="47"/>
        <v>1.2959162887571145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666.8077117346088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34.180012277361094</v>
      </c>
      <c r="K261" s="27">
        <f t="shared" si="44"/>
        <v>6.666666666666667</v>
      </c>
      <c r="L261" s="37">
        <f t="shared" si="46"/>
        <v>1.0590753492293281</v>
      </c>
      <c r="M261" s="110">
        <f t="shared" si="45"/>
        <v>-11.760912373409578</v>
      </c>
      <c r="N261" s="110">
        <f t="shared" si="47"/>
        <v>1.2761670728021277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671.93611916816599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34.246559734544121</v>
      </c>
      <c r="K262" s="27">
        <f t="shared" si="44"/>
        <v>6.666666666666667</v>
      </c>
      <c r="L262" s="37">
        <f t="shared" si="46"/>
        <v>0.99252789204630076</v>
      </c>
      <c r="M262" s="110">
        <f t="shared" si="45"/>
        <v>-11.760912373409578</v>
      </c>
      <c r="N262" s="110">
        <f t="shared" si="47"/>
        <v>1.2567612721807673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677.09130568291937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34.312944743880131</v>
      </c>
      <c r="K263" s="27">
        <f t="shared" si="44"/>
        <v>6.666666666666667</v>
      </c>
      <c r="L263" s="37">
        <f t="shared" si="46"/>
        <v>0.9261428827102911</v>
      </c>
      <c r="M263" s="110">
        <f t="shared" si="45"/>
        <v>-11.760912373409578</v>
      </c>
      <c r="N263" s="110">
        <f t="shared" si="47"/>
        <v>1.2376968574927065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682.27214401410663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34.379152803059</v>
      </c>
      <c r="K264" s="27">
        <f t="shared" si="44"/>
        <v>6.666666666666667</v>
      </c>
      <c r="L264" s="37">
        <f t="shared" si="46"/>
        <v>0.8599348235314217</v>
      </c>
      <c r="M264" s="110">
        <f t="shared" si="45"/>
        <v>-11.760912373409578</v>
      </c>
      <c r="N264" s="110">
        <f t="shared" si="47"/>
        <v>1.2189713051531428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687.47756413653053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34.445170590244004</v>
      </c>
      <c r="K265" s="27">
        <f t="shared" si="44"/>
        <v>6.666666666666667</v>
      </c>
      <c r="L265" s="37">
        <f t="shared" si="46"/>
        <v>0.79391703634641786</v>
      </c>
      <c r="M265" s="110">
        <f t="shared" si="45"/>
        <v>-11.760912373409578</v>
      </c>
      <c r="N265" s="110">
        <f t="shared" si="47"/>
        <v>1.2005816567261123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692.70655005231936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34.510985884630216</v>
      </c>
      <c r="K266" s="27">
        <f t="shared" si="44"/>
        <v>6.666666666666667</v>
      </c>
      <c r="L266" s="37">
        <f t="shared" si="46"/>
        <v>0.72810174196020583</v>
      </c>
      <c r="M266" s="110">
        <f t="shared" si="45"/>
        <v>-11.760912373409578</v>
      </c>
      <c r="N266" s="110">
        <f t="shared" si="47"/>
        <v>1.1825245730051268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697.95813675943486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34.576587492016095</v>
      </c>
      <c r="K267" s="27">
        <f t="shared" si="44"/>
        <v>6.666666666666667</v>
      </c>
      <c r="L267" s="37">
        <f t="shared" si="46"/>
        <v>0.66250013457432644</v>
      </c>
      <c r="M267" s="110">
        <f t="shared" si="45"/>
        <v>-11.760912373409578</v>
      </c>
      <c r="N267" s="110">
        <f t="shared" si="47"/>
        <v>1.1647963832287627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703.23140739273924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34.641965175124326</v>
      </c>
      <c r="K268" s="40">
        <f t="shared" si="44"/>
        <v>6.666666666666667</v>
      </c>
      <c r="L268" s="41">
        <f t="shared" si="46"/>
        <v>0.59712245146609533</v>
      </c>
      <c r="M268" s="110">
        <f t="shared" si="45"/>
        <v>-11.760912373409578</v>
      </c>
      <c r="N268" s="110">
        <f t="shared" si="47"/>
        <v>1.1473931298003159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26.043454122303835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6F880-8C22-4359-8AB4-F9D91CF50A85}">
  <sheetPr codeName="Sheet36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178</v>
      </c>
      <c r="B2" s="29" t="s">
        <v>119</v>
      </c>
      <c r="C2" s="29">
        <f>NSAs!B36</f>
        <v>256976.45</v>
      </c>
      <c r="D2" s="30">
        <f>NSAs!C36</f>
        <v>4256525.24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34 (dBA)</v>
      </c>
      <c r="V5" s="143" t="str">
        <f>INDEX(A7:A45,MATCH(W5,H7:H45,0))</f>
        <v>A-32</v>
      </c>
      <c r="W5" s="144">
        <f>MAX(H7:H45)</f>
        <v>39.724413469127512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A-28</v>
      </c>
      <c r="W6" s="146">
        <f>LARGE(H7:H45,2)</f>
        <v>35.677222424732037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5115.2184959096967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51.877283785562724</v>
      </c>
      <c r="H7" s="36">
        <f>C7-G7</f>
        <v>17.133016171077088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51.677514452315087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4464.2553981822175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50.694980648914729</v>
      </c>
      <c r="H8" s="37">
        <f t="shared" ref="H8:H44" si="2">C8-G8</f>
        <v>18.315319307725083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67.84720021791648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2975.8510501198321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47.172223794668199</v>
      </c>
      <c r="H9" s="37">
        <f t="shared" si="2"/>
        <v>21.838076161971614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152.68895267647062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2180.5989865630663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44.471516118215732</v>
      </c>
      <c r="H10" s="37">
        <f t="shared" si="2"/>
        <v>24.538783838424081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284.36646801083049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1946.203517106821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43.483765061246501</v>
      </c>
      <c r="H11" s="37">
        <f t="shared" si="2"/>
        <v>25.526534895393311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356.98789462543311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1793.0686992135211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42.771938586757067</v>
      </c>
      <c r="H12" s="37">
        <f t="shared" si="2"/>
        <v>26.238361369882746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420.56791458347772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2755.8925129980048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46.505245498948547</v>
      </c>
      <c r="H13" s="37">
        <f t="shared" si="2"/>
        <v>22.505054457691266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178.03502331427808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2493.5694139925445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45.636429245307284</v>
      </c>
      <c r="H14" s="37">
        <f t="shared" si="2"/>
        <v>23.373870711332529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217.46384928892607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1944.5280900517762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43.476284424252945</v>
      </c>
      <c r="H15" s="37">
        <f t="shared" si="2"/>
        <v>25.534015532386867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357.60332913413657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1694.370672344073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42.280168513561804</v>
      </c>
      <c r="H16" s="37">
        <f t="shared" si="2"/>
        <v>26.730131443078008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470.99158115930305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1480.6408866432234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41.10899475771636</v>
      </c>
      <c r="H17" s="37">
        <f t="shared" si="2"/>
        <v>27.901305198923453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616.78033695315355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1365.5266123363012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40.406003367848029</v>
      </c>
      <c r="H18" s="37">
        <f t="shared" si="2"/>
        <v>28.604296588791783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725.15301814365512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1304.1673771795618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40.006666648787515</v>
      </c>
      <c r="H19" s="37">
        <f t="shared" si="2"/>
        <v>29.003633307852297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794.99304781764499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1332.9329400985287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40.196166011866659</v>
      </c>
      <c r="H20" s="37">
        <f t="shared" si="2"/>
        <v>28.814133944773154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761.05035780862659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1442.0927293347327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40.879863745027137</v>
      </c>
      <c r="H21" s="37">
        <f t="shared" si="2"/>
        <v>28.130436211612675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650.19499358208407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2490.958862526551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45.627331106930527</v>
      </c>
      <c r="H22" s="37">
        <f t="shared" si="2"/>
        <v>23.382968849709286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217.91989700391207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2072.7552014167036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44.03096027292694</v>
      </c>
      <c r="H23" s="37">
        <f t="shared" si="2"/>
        <v>24.979339683712872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314.72697559887189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1759.0705478175157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42.605665145186379</v>
      </c>
      <c r="H24" s="37">
        <f t="shared" si="2"/>
        <v>26.404634811453434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436.98193268927355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1427.1320567483717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40.789283230528142</v>
      </c>
      <c r="H25" s="37">
        <f t="shared" si="2"/>
        <v>28.221016726111671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663.89847737559296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1194.823495960545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39.246075086570833</v>
      </c>
      <c r="H26" s="37">
        <f t="shared" si="2"/>
        <v>29.764224870068979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947.15812038750528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1021.3266448101518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37.883293242346383</v>
      </c>
      <c r="H27" s="37">
        <f t="shared" si="2"/>
        <v>31.127006714293429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1296.2855247910104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940.79097891072047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37.169862887479738</v>
      </c>
      <c r="H28" s="37">
        <f t="shared" si="2"/>
        <v>31.840437069160075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1527.7197985315518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969.89108568966469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37.434459354609118</v>
      </c>
      <c r="H29" s="37">
        <f t="shared" si="2"/>
        <v>31.575840602030695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1437.4212476095888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1122.6922065282495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38.70521415767189</v>
      </c>
      <c r="H30" s="37">
        <f t="shared" si="2"/>
        <v>30.305085798967923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1072.7748413042107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1793.8661466507574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42.775800681187974</v>
      </c>
      <c r="H31" s="37">
        <f t="shared" si="2"/>
        <v>26.234499275451839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420.19407815092148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1397.6328640953973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40.607862082878682</v>
      </c>
      <c r="H32" s="37">
        <f t="shared" si="2"/>
        <v>28.40243787376113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692.21943315091983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961.36607075537449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37.357775812400575</v>
      </c>
      <c r="H33" s="37">
        <f t="shared" si="2"/>
        <v>31.652524144239237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1463.027247159602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604.8586232335914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33.333077531907776</v>
      </c>
      <c r="H34" s="37">
        <f t="shared" si="2"/>
        <v>35.677222424732037</v>
      </c>
      <c r="O34" s="147" t="s">
        <v>32</v>
      </c>
      <c r="P34" s="10" t="s">
        <v>32</v>
      </c>
      <c r="Q34" s="7">
        <v>257175.15</v>
      </c>
      <c r="R34" s="8">
        <v>4257096.53</v>
      </c>
      <c r="U34">
        <f t="shared" si="0"/>
        <v>3695.9172796427924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731.44617607852877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34.983647476154388</v>
      </c>
      <c r="H35" s="37">
        <f t="shared" si="2"/>
        <v>34.026652480485424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2527.3491777342861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1635.6698628084259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41.973913037697528</v>
      </c>
      <c r="H36" s="37">
        <f t="shared" si="2"/>
        <v>27.036386918942284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505.40401988848083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947.17964272890038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37.228647107984145</v>
      </c>
      <c r="H37" s="37">
        <f t="shared" si="2"/>
        <v>31.781652848655668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1507.1805635462197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379.57213649062015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29.285886487512304</v>
      </c>
      <c r="H38" s="37">
        <f t="shared" si="2"/>
        <v>39.724413469127512</v>
      </c>
      <c r="O38" s="147" t="s">
        <v>36</v>
      </c>
      <c r="P38" s="10" t="s">
        <v>36</v>
      </c>
      <c r="Q38" s="7">
        <v>257048.97</v>
      </c>
      <c r="R38" s="8">
        <v>4256897.82</v>
      </c>
      <c r="U38">
        <f t="shared" si="0"/>
        <v>9385.1527812904533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976.54434758450509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37.493839411748468</v>
      </c>
      <c r="H39" s="37">
        <f t="shared" si="2"/>
        <v>31.516460544891345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1417.9014756329339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4872.9859652987943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51.455903211405634</v>
      </c>
      <c r="H40" s="37">
        <f t="shared" si="2"/>
        <v>14.544096788594366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28.471456117109469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2735.9774698815986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46.442250335037706</v>
      </c>
      <c r="H41" s="37">
        <f t="shared" si="2"/>
        <v>19.557749664962294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90.318136109213469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1804.2224297464345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42.825801551664789</v>
      </c>
      <c r="H42" s="37">
        <f t="shared" si="2"/>
        <v>23.174198448335211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207.69203652761263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2204.4252878696752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44.565907687054761</v>
      </c>
      <c r="H43" s="37">
        <f t="shared" si="2"/>
        <v>21.434092312945239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139.126298677958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1136.35207576688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38.81025819216768</v>
      </c>
      <c r="H44" s="37">
        <f t="shared" si="2"/>
        <v>15.18974180783232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33.034990083966939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24.926474116595053</v>
      </c>
      <c r="O45" s="108"/>
      <c r="P45" s="108"/>
      <c r="Q45" s="109"/>
      <c r="R45" s="109"/>
      <c r="U45">
        <f t="shared" ref="U45" si="4">10^(H45/10)</f>
        <v>310.91910698163161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45.616402946810865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45.616402946810865</v>
      </c>
      <c r="D51" s="77">
        <f>10*LOG10(SUM(U7:U44))</f>
        <v>45.579193727262407</v>
      </c>
      <c r="E51" s="77">
        <f>P85</f>
        <v>45.602486821959616</v>
      </c>
      <c r="F51" s="78">
        <f>S85</f>
        <v>51.994309461785939</v>
      </c>
    </row>
    <row r="52" spans="1:19" ht="14.45" customHeight="1" thickBot="1" x14ac:dyDescent="0.3">
      <c r="B52" s="72" t="s">
        <v>141</v>
      </c>
      <c r="C52" s="79">
        <f>10*LOG10(10^(C50/10)+10^(C51/10))</f>
        <v>46.669408034854527</v>
      </c>
      <c r="D52" s="79">
        <f>10*LOG10(10^(D50/10)+10^(D51/10))</f>
        <v>45.871063891826509</v>
      </c>
      <c r="E52" s="79">
        <f>J85</f>
        <v>46.386944662651317</v>
      </c>
      <c r="F52" s="80">
        <f>M85</f>
        <v>52.404278325753431</v>
      </c>
    </row>
    <row r="53" spans="1:19" ht="16.149999999999999" customHeight="1" thickBot="1" x14ac:dyDescent="0.3">
      <c r="B53" s="74" t="s">
        <v>145</v>
      </c>
      <c r="C53" s="81">
        <f>C52-C50</f>
        <v>6.669408034854527</v>
      </c>
      <c r="D53" s="81">
        <f>D52-D50</f>
        <v>11.871063891826509</v>
      </c>
      <c r="E53" s="81">
        <f>E52-E50</f>
        <v>7.8184735926799434</v>
      </c>
      <c r="F53" s="82">
        <f>F52-F50</f>
        <v>10.453706395940607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34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45.871063891826509</v>
      </c>
      <c r="J61" s="62">
        <f>10^(I61/10)</f>
        <v>38646.163702281832</v>
      </c>
      <c r="K61" s="63"/>
      <c r="L61" s="152">
        <f>I61+10</f>
        <v>55.871063891826509</v>
      </c>
      <c r="M61" s="62">
        <f>10^(L61/10)</f>
        <v>386461.63702281879</v>
      </c>
      <c r="N61" s="62"/>
      <c r="O61" s="62">
        <f>D51</f>
        <v>45.579193727262407</v>
      </c>
      <c r="P61" s="62">
        <f>10^(O61/10)</f>
        <v>36134.277270772269</v>
      </c>
      <c r="Q61" s="62"/>
      <c r="R61" s="62">
        <f>O61+10</f>
        <v>55.579193727262407</v>
      </c>
      <c r="S61" s="63">
        <f>10^(R61/10)</f>
        <v>361342.77270772308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45.871063891826509</v>
      </c>
      <c r="J62" s="26">
        <f t="shared" ref="J62:J84" si="9">10^(I62/10)</f>
        <v>38646.163702281832</v>
      </c>
      <c r="K62" s="64"/>
      <c r="L62" s="155">
        <f t="shared" ref="L62:L67" si="10">I62+10</f>
        <v>55.871063891826509</v>
      </c>
      <c r="M62" s="26">
        <f t="shared" ref="M62:M84" si="11">10^(L62/10)</f>
        <v>386461.63702281879</v>
      </c>
      <c r="N62" s="26"/>
      <c r="O62" s="26">
        <f>O61</f>
        <v>45.579193727262407</v>
      </c>
      <c r="P62" s="26">
        <f t="shared" ref="P62:P84" si="12">10^(O62/10)</f>
        <v>36134.277270772269</v>
      </c>
      <c r="Q62" s="26"/>
      <c r="R62" s="26">
        <f t="shared" ref="R62:R67" si="13">O62+10</f>
        <v>55.579193727262407</v>
      </c>
      <c r="S62" s="64">
        <f t="shared" ref="S62:S84" si="14">10^(R62/10)</f>
        <v>361342.77270772308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45.871063891826509</v>
      </c>
      <c r="J63" s="26">
        <f t="shared" si="9"/>
        <v>38646.163702281832</v>
      </c>
      <c r="K63" s="64"/>
      <c r="L63" s="155">
        <f t="shared" si="10"/>
        <v>55.871063891826509</v>
      </c>
      <c r="M63" s="26">
        <f t="shared" si="11"/>
        <v>386461.63702281879</v>
      </c>
      <c r="N63" s="26"/>
      <c r="O63" s="26">
        <f t="shared" ref="O63:O84" si="16">O62</f>
        <v>45.579193727262407</v>
      </c>
      <c r="P63" s="26">
        <f t="shared" si="12"/>
        <v>36134.277270772269</v>
      </c>
      <c r="Q63" s="26"/>
      <c r="R63" s="26">
        <f t="shared" si="13"/>
        <v>55.579193727262407</v>
      </c>
      <c r="S63" s="64">
        <f t="shared" si="14"/>
        <v>361342.77270772308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45.871063891826509</v>
      </c>
      <c r="J64" s="26">
        <f t="shared" si="9"/>
        <v>38646.163702281832</v>
      </c>
      <c r="K64" s="64"/>
      <c r="L64" s="155">
        <f t="shared" si="10"/>
        <v>55.871063891826509</v>
      </c>
      <c r="M64" s="26">
        <f t="shared" si="11"/>
        <v>386461.63702281879</v>
      </c>
      <c r="N64" s="26"/>
      <c r="O64" s="26">
        <f t="shared" si="16"/>
        <v>45.579193727262407</v>
      </c>
      <c r="P64" s="26">
        <f t="shared" si="12"/>
        <v>36134.277270772269</v>
      </c>
      <c r="Q64" s="26"/>
      <c r="R64" s="26">
        <f t="shared" si="13"/>
        <v>55.579193727262407</v>
      </c>
      <c r="S64" s="64">
        <f t="shared" si="14"/>
        <v>361342.77270772308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45.871063891826509</v>
      </c>
      <c r="J65" s="26">
        <f t="shared" si="9"/>
        <v>38646.163702281832</v>
      </c>
      <c r="K65" s="64"/>
      <c r="L65" s="155">
        <f t="shared" si="10"/>
        <v>55.871063891826509</v>
      </c>
      <c r="M65" s="26">
        <f t="shared" si="11"/>
        <v>386461.63702281879</v>
      </c>
      <c r="N65" s="26"/>
      <c r="O65" s="26">
        <f t="shared" si="16"/>
        <v>45.579193727262407</v>
      </c>
      <c r="P65" s="26">
        <f t="shared" si="12"/>
        <v>36134.277270772269</v>
      </c>
      <c r="Q65" s="26"/>
      <c r="R65" s="26">
        <f t="shared" si="13"/>
        <v>55.579193727262407</v>
      </c>
      <c r="S65" s="64">
        <f t="shared" si="14"/>
        <v>361342.77270772308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45.871063891826509</v>
      </c>
      <c r="J66" s="26">
        <f t="shared" si="9"/>
        <v>38646.163702281832</v>
      </c>
      <c r="K66" s="64"/>
      <c r="L66" s="155">
        <f t="shared" si="10"/>
        <v>55.871063891826509</v>
      </c>
      <c r="M66" s="26">
        <f t="shared" si="11"/>
        <v>386461.63702281879</v>
      </c>
      <c r="N66" s="26"/>
      <c r="O66" s="26">
        <f t="shared" si="16"/>
        <v>45.579193727262407</v>
      </c>
      <c r="P66" s="26">
        <f t="shared" si="12"/>
        <v>36134.277270772269</v>
      </c>
      <c r="Q66" s="26"/>
      <c r="R66" s="26">
        <f t="shared" si="13"/>
        <v>55.579193727262407</v>
      </c>
      <c r="S66" s="64">
        <f t="shared" si="14"/>
        <v>361342.77270772308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45.871063891826509</v>
      </c>
      <c r="J67" s="26">
        <f t="shared" si="9"/>
        <v>38646.163702281832</v>
      </c>
      <c r="K67" s="64"/>
      <c r="L67" s="155">
        <f t="shared" si="10"/>
        <v>55.871063891826509</v>
      </c>
      <c r="M67" s="26">
        <f t="shared" si="11"/>
        <v>386461.63702281879</v>
      </c>
      <c r="N67" s="26"/>
      <c r="O67" s="26">
        <f t="shared" si="16"/>
        <v>45.579193727262407</v>
      </c>
      <c r="P67" s="26">
        <f t="shared" si="12"/>
        <v>36134.277270772269</v>
      </c>
      <c r="Q67" s="26"/>
      <c r="R67" s="26">
        <f t="shared" si="13"/>
        <v>55.579193727262407</v>
      </c>
      <c r="S67" s="64">
        <f t="shared" si="14"/>
        <v>361342.77270772308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46.669408034854527</v>
      </c>
      <c r="J68" s="26">
        <f t="shared" si="9"/>
        <v>46445.196377753928</v>
      </c>
      <c r="K68" s="64"/>
      <c r="L68" s="155">
        <f>I68</f>
        <v>46.669408034854527</v>
      </c>
      <c r="M68" s="26">
        <f t="shared" si="11"/>
        <v>46445.196377753928</v>
      </c>
      <c r="N68" s="26"/>
      <c r="O68" s="26">
        <f>H46</f>
        <v>45.616402946810865</v>
      </c>
      <c r="P68" s="26">
        <f t="shared" si="12"/>
        <v>36445.196377753891</v>
      </c>
      <c r="Q68" s="26"/>
      <c r="R68" s="26">
        <f>O68</f>
        <v>45.616402946810865</v>
      </c>
      <c r="S68" s="64">
        <f t="shared" si="14"/>
        <v>36445.196377753891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46.669408034854527</v>
      </c>
      <c r="J69" s="26">
        <f t="shared" si="9"/>
        <v>46445.196377753928</v>
      </c>
      <c r="K69" s="64"/>
      <c r="L69" s="155">
        <f t="shared" ref="L69:L82" si="19">I69</f>
        <v>46.669408034854527</v>
      </c>
      <c r="M69" s="26">
        <f t="shared" si="11"/>
        <v>46445.196377753928</v>
      </c>
      <c r="N69" s="26"/>
      <c r="O69" s="26">
        <f t="shared" si="16"/>
        <v>45.616402946810865</v>
      </c>
      <c r="P69" s="26">
        <f t="shared" si="12"/>
        <v>36445.196377753891</v>
      </c>
      <c r="Q69" s="26"/>
      <c r="R69" s="26">
        <f t="shared" ref="R69:R82" si="20">O69</f>
        <v>45.616402946810865</v>
      </c>
      <c r="S69" s="64">
        <f t="shared" si="14"/>
        <v>36445.196377753891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46.669408034854527</v>
      </c>
      <c r="J70" s="26">
        <f t="shared" si="9"/>
        <v>46445.196377753928</v>
      </c>
      <c r="K70" s="64"/>
      <c r="L70" s="155">
        <f t="shared" si="19"/>
        <v>46.669408034854527</v>
      </c>
      <c r="M70" s="26">
        <f t="shared" si="11"/>
        <v>46445.196377753928</v>
      </c>
      <c r="N70" s="26"/>
      <c r="O70" s="26">
        <f t="shared" si="16"/>
        <v>45.616402946810865</v>
      </c>
      <c r="P70" s="26">
        <f t="shared" si="12"/>
        <v>36445.196377753891</v>
      </c>
      <c r="Q70" s="26"/>
      <c r="R70" s="26">
        <f t="shared" si="20"/>
        <v>45.616402946810865</v>
      </c>
      <c r="S70" s="64">
        <f t="shared" si="14"/>
        <v>36445.196377753891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46.669408034854527</v>
      </c>
      <c r="J71" s="26">
        <f t="shared" si="9"/>
        <v>46445.196377753928</v>
      </c>
      <c r="K71" s="64"/>
      <c r="L71" s="155">
        <f t="shared" si="19"/>
        <v>46.669408034854527</v>
      </c>
      <c r="M71" s="26">
        <f t="shared" si="11"/>
        <v>46445.196377753928</v>
      </c>
      <c r="N71" s="26"/>
      <c r="O71" s="26">
        <f t="shared" si="16"/>
        <v>45.616402946810865</v>
      </c>
      <c r="P71" s="26">
        <f t="shared" si="12"/>
        <v>36445.196377753891</v>
      </c>
      <c r="Q71" s="26"/>
      <c r="R71" s="26">
        <f t="shared" si="20"/>
        <v>45.616402946810865</v>
      </c>
      <c r="S71" s="64">
        <f t="shared" si="14"/>
        <v>36445.196377753891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46.669408034854527</v>
      </c>
      <c r="J72" s="26">
        <f t="shared" si="9"/>
        <v>46445.196377753928</v>
      </c>
      <c r="K72" s="64"/>
      <c r="L72" s="155">
        <f t="shared" si="19"/>
        <v>46.669408034854527</v>
      </c>
      <c r="M72" s="26">
        <f t="shared" si="11"/>
        <v>46445.196377753928</v>
      </c>
      <c r="N72" s="26"/>
      <c r="O72" s="26">
        <f t="shared" si="16"/>
        <v>45.616402946810865</v>
      </c>
      <c r="P72" s="26">
        <f t="shared" si="12"/>
        <v>36445.196377753891</v>
      </c>
      <c r="Q72" s="26"/>
      <c r="R72" s="26">
        <f t="shared" si="20"/>
        <v>45.616402946810865</v>
      </c>
      <c r="S72" s="64">
        <f t="shared" si="14"/>
        <v>36445.196377753891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46.669408034854527</v>
      </c>
      <c r="J73" s="26">
        <f t="shared" si="9"/>
        <v>46445.196377753928</v>
      </c>
      <c r="K73" s="64"/>
      <c r="L73" s="155">
        <f t="shared" si="19"/>
        <v>46.669408034854527</v>
      </c>
      <c r="M73" s="26">
        <f t="shared" si="11"/>
        <v>46445.196377753928</v>
      </c>
      <c r="N73" s="26"/>
      <c r="O73" s="26">
        <f t="shared" si="16"/>
        <v>45.616402946810865</v>
      </c>
      <c r="P73" s="26">
        <f t="shared" si="12"/>
        <v>36445.196377753891</v>
      </c>
      <c r="Q73" s="26"/>
      <c r="R73" s="26">
        <f t="shared" si="20"/>
        <v>45.616402946810865</v>
      </c>
      <c r="S73" s="64">
        <f t="shared" si="14"/>
        <v>36445.196377753891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46.669408034854527</v>
      </c>
      <c r="J74" s="26">
        <f t="shared" si="9"/>
        <v>46445.196377753928</v>
      </c>
      <c r="K74" s="64"/>
      <c r="L74" s="155">
        <f t="shared" si="19"/>
        <v>46.669408034854527</v>
      </c>
      <c r="M74" s="26">
        <f t="shared" si="11"/>
        <v>46445.196377753928</v>
      </c>
      <c r="N74" s="26"/>
      <c r="O74" s="26">
        <f t="shared" si="16"/>
        <v>45.616402946810865</v>
      </c>
      <c r="P74" s="26">
        <f t="shared" si="12"/>
        <v>36445.196377753891</v>
      </c>
      <c r="Q74" s="26"/>
      <c r="R74" s="26">
        <f t="shared" si="20"/>
        <v>45.616402946810865</v>
      </c>
      <c r="S74" s="64">
        <f t="shared" si="14"/>
        <v>36445.196377753891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46.669408034854527</v>
      </c>
      <c r="J75" s="26">
        <f t="shared" si="9"/>
        <v>46445.196377753928</v>
      </c>
      <c r="K75" s="64"/>
      <c r="L75" s="155">
        <f t="shared" si="19"/>
        <v>46.669408034854527</v>
      </c>
      <c r="M75" s="26">
        <f t="shared" si="11"/>
        <v>46445.196377753928</v>
      </c>
      <c r="N75" s="26"/>
      <c r="O75" s="26">
        <f t="shared" si="16"/>
        <v>45.616402946810865</v>
      </c>
      <c r="P75" s="26">
        <f t="shared" si="12"/>
        <v>36445.196377753891</v>
      </c>
      <c r="Q75" s="26"/>
      <c r="R75" s="26">
        <f t="shared" si="20"/>
        <v>45.616402946810865</v>
      </c>
      <c r="S75" s="64">
        <f t="shared" si="14"/>
        <v>36445.196377753891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46.669408034854527</v>
      </c>
      <c r="J76" s="26">
        <f t="shared" si="9"/>
        <v>46445.196377753928</v>
      </c>
      <c r="K76" s="64"/>
      <c r="L76" s="155">
        <f t="shared" si="19"/>
        <v>46.669408034854527</v>
      </c>
      <c r="M76" s="26">
        <f t="shared" si="11"/>
        <v>46445.196377753928</v>
      </c>
      <c r="N76" s="26"/>
      <c r="O76" s="26">
        <f t="shared" si="16"/>
        <v>45.616402946810865</v>
      </c>
      <c r="P76" s="26">
        <f t="shared" si="12"/>
        <v>36445.196377753891</v>
      </c>
      <c r="Q76" s="26"/>
      <c r="R76" s="26">
        <f t="shared" si="20"/>
        <v>45.616402946810865</v>
      </c>
      <c r="S76" s="64">
        <f t="shared" si="14"/>
        <v>36445.196377753891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46.669408034854527</v>
      </c>
      <c r="J77" s="26">
        <f t="shared" si="9"/>
        <v>46445.196377753928</v>
      </c>
      <c r="K77" s="64"/>
      <c r="L77" s="155">
        <f t="shared" si="19"/>
        <v>46.669408034854527</v>
      </c>
      <c r="M77" s="26">
        <f t="shared" si="11"/>
        <v>46445.196377753928</v>
      </c>
      <c r="N77" s="26"/>
      <c r="O77" s="26">
        <f t="shared" si="16"/>
        <v>45.616402946810865</v>
      </c>
      <c r="P77" s="26">
        <f t="shared" si="12"/>
        <v>36445.196377753891</v>
      </c>
      <c r="Q77" s="26"/>
      <c r="R77" s="26">
        <f t="shared" si="20"/>
        <v>45.616402946810865</v>
      </c>
      <c r="S77" s="64">
        <f t="shared" si="14"/>
        <v>36445.196377753891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46.669408034854527</v>
      </c>
      <c r="J78" s="26">
        <f t="shared" si="9"/>
        <v>46445.196377753928</v>
      </c>
      <c r="K78" s="64"/>
      <c r="L78" s="155">
        <f t="shared" si="19"/>
        <v>46.669408034854527</v>
      </c>
      <c r="M78" s="26">
        <f t="shared" si="11"/>
        <v>46445.196377753928</v>
      </c>
      <c r="N78" s="26"/>
      <c r="O78" s="26">
        <f t="shared" si="16"/>
        <v>45.616402946810865</v>
      </c>
      <c r="P78" s="26">
        <f t="shared" si="12"/>
        <v>36445.196377753891</v>
      </c>
      <c r="Q78" s="26"/>
      <c r="R78" s="26">
        <f t="shared" si="20"/>
        <v>45.616402946810865</v>
      </c>
      <c r="S78" s="64">
        <f t="shared" si="14"/>
        <v>36445.196377753891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46.669408034854527</v>
      </c>
      <c r="J79" s="26">
        <f t="shared" si="9"/>
        <v>46445.196377753928</v>
      </c>
      <c r="K79" s="64"/>
      <c r="L79" s="155">
        <f t="shared" si="19"/>
        <v>46.669408034854527</v>
      </c>
      <c r="M79" s="26">
        <f t="shared" si="11"/>
        <v>46445.196377753928</v>
      </c>
      <c r="N79" s="26"/>
      <c r="O79" s="26">
        <f t="shared" si="16"/>
        <v>45.616402946810865</v>
      </c>
      <c r="P79" s="26">
        <f t="shared" si="12"/>
        <v>36445.196377753891</v>
      </c>
      <c r="Q79" s="26"/>
      <c r="R79" s="26">
        <f t="shared" si="20"/>
        <v>45.616402946810865</v>
      </c>
      <c r="S79" s="64">
        <f t="shared" si="14"/>
        <v>36445.196377753891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46.669408034854527</v>
      </c>
      <c r="J80" s="26">
        <f t="shared" si="9"/>
        <v>46445.196377753928</v>
      </c>
      <c r="K80" s="64"/>
      <c r="L80" s="155">
        <f t="shared" si="19"/>
        <v>46.669408034854527</v>
      </c>
      <c r="M80" s="26">
        <f t="shared" si="11"/>
        <v>46445.196377753928</v>
      </c>
      <c r="N80" s="26"/>
      <c r="O80" s="26">
        <f t="shared" si="16"/>
        <v>45.616402946810865</v>
      </c>
      <c r="P80" s="26">
        <f t="shared" si="12"/>
        <v>36445.196377753891</v>
      </c>
      <c r="Q80" s="26"/>
      <c r="R80" s="26">
        <f t="shared" si="20"/>
        <v>45.616402946810865</v>
      </c>
      <c r="S80" s="64">
        <f t="shared" si="14"/>
        <v>36445.196377753891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46.669408034854527</v>
      </c>
      <c r="J81" s="26">
        <f t="shared" si="9"/>
        <v>46445.196377753928</v>
      </c>
      <c r="K81" s="64"/>
      <c r="L81" s="155">
        <f t="shared" si="19"/>
        <v>46.669408034854527</v>
      </c>
      <c r="M81" s="26">
        <f t="shared" si="11"/>
        <v>46445.196377753928</v>
      </c>
      <c r="N81" s="26"/>
      <c r="O81" s="26">
        <f t="shared" si="16"/>
        <v>45.616402946810865</v>
      </c>
      <c r="P81" s="26">
        <f t="shared" si="12"/>
        <v>36445.196377753891</v>
      </c>
      <c r="Q81" s="26"/>
      <c r="R81" s="26">
        <f t="shared" si="20"/>
        <v>45.616402946810865</v>
      </c>
      <c r="S81" s="64">
        <f t="shared" si="14"/>
        <v>36445.196377753891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46.669408034854527</v>
      </c>
      <c r="J82" s="26">
        <f t="shared" si="9"/>
        <v>46445.196377753928</v>
      </c>
      <c r="K82" s="64"/>
      <c r="L82" s="155">
        <f t="shared" si="19"/>
        <v>46.669408034854527</v>
      </c>
      <c r="M82" s="26">
        <f t="shared" si="11"/>
        <v>46445.196377753928</v>
      </c>
      <c r="N82" s="26"/>
      <c r="O82" s="26">
        <f t="shared" si="16"/>
        <v>45.616402946810865</v>
      </c>
      <c r="P82" s="26">
        <f t="shared" si="12"/>
        <v>36445.196377753891</v>
      </c>
      <c r="Q82" s="26"/>
      <c r="R82" s="26">
        <f t="shared" si="20"/>
        <v>45.616402946810865</v>
      </c>
      <c r="S82" s="64">
        <f t="shared" si="14"/>
        <v>36445.196377753891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45.871063891826509</v>
      </c>
      <c r="J83" s="26">
        <f t="shared" si="9"/>
        <v>38646.163702281832</v>
      </c>
      <c r="K83" s="64"/>
      <c r="L83" s="155">
        <f>I83+10</f>
        <v>55.871063891826509</v>
      </c>
      <c r="M83" s="26">
        <f t="shared" si="11"/>
        <v>386461.63702281879</v>
      </c>
      <c r="N83" s="26"/>
      <c r="O83" s="26">
        <f>D51</f>
        <v>45.579193727262407</v>
      </c>
      <c r="P83" s="26">
        <f t="shared" si="12"/>
        <v>36134.277270772269</v>
      </c>
      <c r="Q83" s="26"/>
      <c r="R83" s="26">
        <f>O83+10</f>
        <v>55.579193727262407</v>
      </c>
      <c r="S83" s="64">
        <f t="shared" si="14"/>
        <v>361342.77270772308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45.871063891826509</v>
      </c>
      <c r="J84" s="65">
        <f t="shared" si="9"/>
        <v>38646.163702281832</v>
      </c>
      <c r="K84" s="66"/>
      <c r="L84" s="158">
        <f>I84+10</f>
        <v>55.871063891826509</v>
      </c>
      <c r="M84" s="65">
        <f t="shared" si="11"/>
        <v>386461.63702281879</v>
      </c>
      <c r="N84" s="65"/>
      <c r="O84" s="65">
        <f t="shared" si="16"/>
        <v>45.579193727262407</v>
      </c>
      <c r="P84" s="65">
        <f t="shared" si="12"/>
        <v>36134.277270772269</v>
      </c>
      <c r="Q84" s="65"/>
      <c r="R84" s="65">
        <f>O84+10</f>
        <v>55.579193727262407</v>
      </c>
      <c r="S84" s="66">
        <f t="shared" si="14"/>
        <v>361342.77270772308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46.386944662651317</v>
      </c>
      <c r="K85" s="67"/>
      <c r="L85" s="67" t="s">
        <v>134</v>
      </c>
      <c r="M85" s="67">
        <f>10*LOG10(SUM(M61:M84)/24)</f>
        <v>52.404278325753431</v>
      </c>
      <c r="N85" s="67"/>
      <c r="O85" s="67" t="s">
        <v>135</v>
      </c>
      <c r="P85" s="67">
        <f>10*LOG10(SUM(P61:P84)/24)</f>
        <v>45.602486821959616</v>
      </c>
      <c r="Q85" s="67"/>
      <c r="R85" s="67" t="s">
        <v>134</v>
      </c>
      <c r="S85" s="68">
        <f>10*LOG10(SUM(S61:S84)/24)</f>
        <v>51.994309461785939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34</v>
      </c>
      <c r="C89" s="22">
        <f>C2</f>
        <v>256976.45</v>
      </c>
      <c r="D89" s="23">
        <f>D2</f>
        <v>4256525.24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45.616402946810865</v>
      </c>
      <c r="J89" s="86">
        <f>D51</f>
        <v>45.579193727262407</v>
      </c>
      <c r="K89" s="86">
        <f>E51</f>
        <v>45.602486821959616</v>
      </c>
      <c r="L89" s="87">
        <f>F51</f>
        <v>51.994309461785939</v>
      </c>
      <c r="M89" s="89">
        <f>C52</f>
        <v>46.669408034854527</v>
      </c>
      <c r="N89" s="86">
        <f>D52</f>
        <v>45.871063891826509</v>
      </c>
      <c r="O89" s="86">
        <f>E52</f>
        <v>46.386944662651317</v>
      </c>
      <c r="P89" s="87">
        <f>F52</f>
        <v>52.404278325753431</v>
      </c>
      <c r="Q89" s="89">
        <f>C53</f>
        <v>6.669408034854527</v>
      </c>
      <c r="R89" s="86">
        <f>D53</f>
        <v>11.871063891826509</v>
      </c>
      <c r="S89" s="86">
        <f>E53</f>
        <v>7.8184735926799434</v>
      </c>
      <c r="T89" s="87">
        <f>F53</f>
        <v>10.453706395940607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34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379.57213649062015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25.626187147440671</v>
      </c>
      <c r="K95" s="35">
        <f>4/60*100</f>
        <v>6.666666666666667</v>
      </c>
      <c r="L95" s="36">
        <f t="shared" ref="L95:L126" si="22">F95-J95+M95</f>
        <v>9.6129004791497508</v>
      </c>
      <c r="M95" s="110">
        <f>10*LOG(6.666667/100)</f>
        <v>-11.760912373409578</v>
      </c>
      <c r="N95" s="110">
        <f t="shared" ref="N95:N126" si="23">10^(L95/10)</f>
        <v>9.1472394505407095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385.57213649062015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29.422112838350298</v>
      </c>
      <c r="K96" s="27">
        <f t="shared" ref="K96:K159" si="26">4/60*100</f>
        <v>6.666666666666667</v>
      </c>
      <c r="L96" s="37">
        <f t="shared" si="22"/>
        <v>5.8169747882401239</v>
      </c>
      <c r="M96" s="110">
        <f t="shared" ref="M96:M159" si="27">10*LOG(6.666667/100)</f>
        <v>-11.760912373409578</v>
      </c>
      <c r="N96" s="110">
        <f t="shared" si="23"/>
        <v>3.8167830845624424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391.57213649062015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29.556235613648532</v>
      </c>
      <c r="K97" s="27">
        <f t="shared" si="26"/>
        <v>6.666666666666667</v>
      </c>
      <c r="L97" s="37">
        <f t="shared" si="22"/>
        <v>5.6828520129418898</v>
      </c>
      <c r="M97" s="110">
        <f t="shared" si="27"/>
        <v>-11.760912373409578</v>
      </c>
      <c r="N97" s="110">
        <f t="shared" si="23"/>
        <v>3.70071125800456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397.57213649062015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29.688318792553638</v>
      </c>
      <c r="K98" s="27">
        <f t="shared" si="26"/>
        <v>6.666666666666667</v>
      </c>
      <c r="L98" s="37">
        <f t="shared" si="22"/>
        <v>5.5507688340367842</v>
      </c>
      <c r="M98" s="110">
        <f t="shared" si="27"/>
        <v>-11.760912373409578</v>
      </c>
      <c r="N98" s="110">
        <f t="shared" si="23"/>
        <v>3.5898548042759355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403.57213649062015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29.818423479042789</v>
      </c>
      <c r="K99" s="27">
        <f t="shared" si="26"/>
        <v>6.666666666666667</v>
      </c>
      <c r="L99" s="37">
        <f t="shared" si="22"/>
        <v>5.4206641475476331</v>
      </c>
      <c r="M99" s="110">
        <f t="shared" si="27"/>
        <v>-11.760912373409578</v>
      </c>
      <c r="N99" s="110">
        <f t="shared" si="23"/>
        <v>3.4839058881073011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409.57213649062015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29.946608071661156</v>
      </c>
      <c r="K100" s="27">
        <f t="shared" si="26"/>
        <v>6.666666666666667</v>
      </c>
      <c r="L100" s="37">
        <f t="shared" si="22"/>
        <v>5.2924795549292654</v>
      </c>
      <c r="M100" s="110">
        <f t="shared" si="27"/>
        <v>-11.760912373409578</v>
      </c>
      <c r="N100" s="110">
        <f t="shared" si="23"/>
        <v>3.3825790558776214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415.57213649062015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30.072928420915634</v>
      </c>
      <c r="K101" s="27">
        <f t="shared" si="26"/>
        <v>6.666666666666667</v>
      </c>
      <c r="L101" s="37">
        <f t="shared" si="22"/>
        <v>5.1661592056747878</v>
      </c>
      <c r="M101" s="110">
        <f t="shared" si="27"/>
        <v>-11.760912373409578</v>
      </c>
      <c r="N101" s="110">
        <f t="shared" si="23"/>
        <v>3.285609310884011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421.57213649062015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30.197437975386588</v>
      </c>
      <c r="K102" s="27">
        <f t="shared" si="26"/>
        <v>6.666666666666667</v>
      </c>
      <c r="L102" s="37">
        <f t="shared" si="22"/>
        <v>5.0416496512038336</v>
      </c>
      <c r="M102" s="110">
        <f t="shared" si="27"/>
        <v>-11.760912373409578</v>
      </c>
      <c r="N102" s="110">
        <f t="shared" si="23"/>
        <v>3.1927503789852691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427.57213649062015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30.320187917514399</v>
      </c>
      <c r="K103" s="27">
        <f t="shared" si="26"/>
        <v>6.666666666666667</v>
      </c>
      <c r="L103" s="37">
        <f t="shared" si="22"/>
        <v>4.9188997090760225</v>
      </c>
      <c r="M103" s="110">
        <f t="shared" si="27"/>
        <v>-11.760912373409578</v>
      </c>
      <c r="N103" s="110">
        <f t="shared" si="23"/>
        <v>3.1037731433995326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433.57213649062015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30.441227289924132</v>
      </c>
      <c r="K104" s="27">
        <f t="shared" si="26"/>
        <v>6.666666666666667</v>
      </c>
      <c r="L104" s="37">
        <f t="shared" si="22"/>
        <v>4.7978603366662895</v>
      </c>
      <c r="M104" s="110">
        <f t="shared" si="27"/>
        <v>-11.760912373409578</v>
      </c>
      <c r="N104" s="110">
        <f t="shared" si="23"/>
        <v>3.0184642300607933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439.57213649062015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30.560603113068691</v>
      </c>
      <c r="K105" s="27">
        <f t="shared" si="26"/>
        <v>6.666666666666667</v>
      </c>
      <c r="L105" s="37">
        <f t="shared" si="22"/>
        <v>4.678484513521731</v>
      </c>
      <c r="M105" s="110">
        <f t="shared" si="27"/>
        <v>-11.760912373409578</v>
      </c>
      <c r="N105" s="110">
        <f t="shared" si="23"/>
        <v>2.9366247272074886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445.57213649062015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30.678360494896726</v>
      </c>
      <c r="K106" s="27">
        <f t="shared" si="26"/>
        <v>6.666666666666667</v>
      </c>
      <c r="L106" s="37">
        <f t="shared" si="22"/>
        <v>4.5607271316936959</v>
      </c>
      <c r="M106" s="110">
        <f t="shared" si="27"/>
        <v>-11.760912373409578</v>
      </c>
      <c r="N106" s="110">
        <f t="shared" si="23"/>
        <v>2.8580690248415439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451.57213649062015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30.794542733185377</v>
      </c>
      <c r="K107" s="27">
        <f t="shared" si="26"/>
        <v>6.666666666666667</v>
      </c>
      <c r="L107" s="37">
        <f t="shared" si="22"/>
        <v>4.4445448934050447</v>
      </c>
      <c r="M107" s="110">
        <f t="shared" si="27"/>
        <v>-11.760912373409578</v>
      </c>
      <c r="N107" s="110">
        <f t="shared" si="23"/>
        <v>2.782623761402049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457.57213649062015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30.909191411118837</v>
      </c>
      <c r="K108" s="27">
        <f t="shared" si="26"/>
        <v>6.666666666666667</v>
      </c>
      <c r="L108" s="37">
        <f t="shared" si="22"/>
        <v>4.3298962154715852</v>
      </c>
      <c r="M108" s="110">
        <f t="shared" si="27"/>
        <v>-11.760912373409578</v>
      </c>
      <c r="N108" s="110">
        <f t="shared" si="23"/>
        <v>2.710126866481354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463.57213649062015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31.022346486640753</v>
      </c>
      <c r="K109" s="27">
        <f t="shared" si="26"/>
        <v>6.666666666666667</v>
      </c>
      <c r="L109" s="37">
        <f t="shared" si="22"/>
        <v>4.2167411399496686</v>
      </c>
      <c r="M109" s="110">
        <f t="shared" si="27"/>
        <v>-11.760912373409578</v>
      </c>
      <c r="N109" s="110">
        <f t="shared" si="23"/>
        <v>2.6404266897041957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469.57213649062015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31.134046376060876</v>
      </c>
      <c r="K110" s="27">
        <f t="shared" si="26"/>
        <v>6.666666666666667</v>
      </c>
      <c r="L110" s="37">
        <f t="shared" si="22"/>
        <v>4.1050412505295455</v>
      </c>
      <c r="M110" s="110">
        <f t="shared" si="27"/>
        <v>-11.760912373409578</v>
      </c>
      <c r="N110" s="110">
        <f t="shared" si="23"/>
        <v>2.5733812070192816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475.57213649062015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31.244328032353696</v>
      </c>
      <c r="K111" s="27">
        <f t="shared" si="26"/>
        <v>6.666666666666667</v>
      </c>
      <c r="L111" s="37">
        <f t="shared" si="22"/>
        <v>3.9947595942367258</v>
      </c>
      <c r="M111" s="110">
        <f t="shared" si="27"/>
        <v>-11.760912373409578</v>
      </c>
      <c r="N111" s="110">
        <f t="shared" si="23"/>
        <v>2.5088572966399356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481.57213649062015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31.35322701854847</v>
      </c>
      <c r="K112" s="27">
        <f t="shared" si="26"/>
        <v>6.666666666666667</v>
      </c>
      <c r="L112" s="37">
        <f t="shared" si="22"/>
        <v>3.885860608041952</v>
      </c>
      <c r="M112" s="110">
        <f t="shared" si="27"/>
        <v>-11.760912373409578</v>
      </c>
      <c r="N112" s="110">
        <f t="shared" si="23"/>
        <v>2.446730077735416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487.57213649062015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31.460777576575236</v>
      </c>
      <c r="K113" s="27">
        <f t="shared" si="26"/>
        <v>6.666666666666667</v>
      </c>
      <c r="L113" s="37">
        <f t="shared" si="22"/>
        <v>3.7783100500151861</v>
      </c>
      <c r="M113" s="110">
        <f t="shared" si="27"/>
        <v>-11.760912373409578</v>
      </c>
      <c r="N113" s="110">
        <f t="shared" si="23"/>
        <v>2.3868823057338631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493.57213649062015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31.56701269190037</v>
      </c>
      <c r="K114" s="27">
        <f t="shared" si="26"/>
        <v>6.666666666666667</v>
      </c>
      <c r="L114" s="37">
        <f t="shared" si="22"/>
        <v>3.6720749346900519</v>
      </c>
      <c r="M114" s="110">
        <f t="shared" si="27"/>
        <v>-11.760912373409578</v>
      </c>
      <c r="N114" s="110">
        <f t="shared" si="23"/>
        <v>2.3292038187652229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499.57213649062015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31.671964154257008</v>
      </c>
      <c r="K115" s="27">
        <f t="shared" si="26"/>
        <v>6.666666666666667</v>
      </c>
      <c r="L115" s="37">
        <f t="shared" si="22"/>
        <v>3.5671234723334138</v>
      </c>
      <c r="M115" s="110">
        <f t="shared" si="27"/>
        <v>-11.760912373409578</v>
      </c>
      <c r="N115" s="110">
        <f t="shared" si="23"/>
        <v>2.2735910303603686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505.57213649062015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31.775662614749894</v>
      </c>
      <c r="K116" s="27">
        <f t="shared" si="26"/>
        <v>6.666666666666667</v>
      </c>
      <c r="L116" s="37">
        <f t="shared" si="22"/>
        <v>3.4634250118405276</v>
      </c>
      <c r="M116" s="110">
        <f t="shared" si="27"/>
        <v>-11.760912373409578</v>
      </c>
      <c r="N116" s="110">
        <f t="shared" si="23"/>
        <v>2.2199464640412438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511.57213649062015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31.878137639591575</v>
      </c>
      <c r="K117" s="27">
        <f t="shared" si="26"/>
        <v>6.666666666666667</v>
      </c>
      <c r="L117" s="37">
        <f t="shared" si="22"/>
        <v>3.3609499869988468</v>
      </c>
      <c r="M117" s="110">
        <f t="shared" si="27"/>
        <v>-11.760912373409578</v>
      </c>
      <c r="N117" s="110">
        <f t="shared" si="23"/>
        <v>2.1681783258946705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517.5721364906201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31.979417760705449</v>
      </c>
      <c r="K118" s="27">
        <f t="shared" si="26"/>
        <v>6.666666666666667</v>
      </c>
      <c r="L118" s="37">
        <f t="shared" si="22"/>
        <v>3.2596698658849732</v>
      </c>
      <c r="M118" s="110">
        <f t="shared" si="27"/>
        <v>-11.760912373409578</v>
      </c>
      <c r="N118" s="110">
        <f t="shared" si="23"/>
        <v>2.1182001116279401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523.5721364906201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32.079530523412423</v>
      </c>
      <c r="K119" s="27">
        <f t="shared" si="26"/>
        <v>6.666666666666667</v>
      </c>
      <c r="L119" s="37">
        <f t="shared" si="22"/>
        <v>3.159557103177999</v>
      </c>
      <c r="M119" s="110">
        <f t="shared" si="27"/>
        <v>-11.760912373409578</v>
      </c>
      <c r="N119" s="110">
        <f t="shared" si="23"/>
        <v>2.069930244963277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529.5721364906201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32.178502531400561</v>
      </c>
      <c r="K120" s="27">
        <f t="shared" si="26"/>
        <v>6.666666666666667</v>
      </c>
      <c r="L120" s="37">
        <f t="shared" si="22"/>
        <v>3.060585095189861</v>
      </c>
      <c r="M120" s="110">
        <f t="shared" si="27"/>
        <v>-11.760912373409578</v>
      </c>
      <c r="N120" s="110">
        <f t="shared" si="23"/>
        <v>2.0232917445469316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535.5721364906201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32.276359489161443</v>
      </c>
      <c r="K121" s="27">
        <f t="shared" si="26"/>
        <v>6.666666666666667</v>
      </c>
      <c r="L121" s="37">
        <f t="shared" si="22"/>
        <v>2.9627281374289787</v>
      </c>
      <c r="M121" s="110">
        <f t="shared" si="27"/>
        <v>-11.760912373409578</v>
      </c>
      <c r="N121" s="110">
        <f t="shared" si="23"/>
        <v>1.9782119168317713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541.5721364906201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32.373126242062511</v>
      </c>
      <c r="K122" s="27">
        <f t="shared" si="26"/>
        <v>6.666666666666667</v>
      </c>
      <c r="L122" s="37">
        <f t="shared" si="22"/>
        <v>2.8659613845279104</v>
      </c>
      <c r="M122" s="110">
        <f t="shared" si="27"/>
        <v>-11.760912373409578</v>
      </c>
      <c r="N122" s="110">
        <f t="shared" si="23"/>
        <v>1.9346220726442602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547.5721364906201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32.468826814211766</v>
      </c>
      <c r="K123" s="27">
        <f t="shared" si="26"/>
        <v>6.666666666666667</v>
      </c>
      <c r="L123" s="37">
        <f t="shared" si="22"/>
        <v>2.7702608123786554</v>
      </c>
      <c r="M123" s="110">
        <f t="shared" si="27"/>
        <v>-11.760912373409578</v>
      </c>
      <c r="N123" s="110">
        <f t="shared" si="23"/>
        <v>1.8924572653711178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553.5721364906201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32.563484444259068</v>
      </c>
      <c r="K124" s="27">
        <f t="shared" si="26"/>
        <v>6.666666666666667</v>
      </c>
      <c r="L124" s="37">
        <f t="shared" si="22"/>
        <v>2.6756031823313542</v>
      </c>
      <c r="M124" s="110">
        <f t="shared" si="27"/>
        <v>-11.760912373409578</v>
      </c>
      <c r="N124" s="110">
        <f t="shared" si="23"/>
        <v>1.8516560489013594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559.5721364906201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32.657121619267677</v>
      </c>
      <c r="K125" s="27">
        <f t="shared" si="26"/>
        <v>6.666666666666667</v>
      </c>
      <c r="L125" s="37">
        <f t="shared" si="22"/>
        <v>2.5819660073227446</v>
      </c>
      <c r="M125" s="110">
        <f t="shared" si="27"/>
        <v>-11.760912373409578</v>
      </c>
      <c r="N125" s="110">
        <f t="shared" si="23"/>
        <v>1.8121602536382087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565.5721364906201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32.749760106779377</v>
      </c>
      <c r="K126" s="27">
        <f t="shared" si="26"/>
        <v>6.666666666666667</v>
      </c>
      <c r="L126" s="37">
        <f t="shared" si="22"/>
        <v>2.4893275198110452</v>
      </c>
      <c r="M126" s="110">
        <f t="shared" si="27"/>
        <v>-11.760912373409578</v>
      </c>
      <c r="N126" s="110">
        <f t="shared" si="23"/>
        <v>1.7739147790556022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571.5721364906201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32.841420985187618</v>
      </c>
      <c r="K127" s="27">
        <f t="shared" si="26"/>
        <v>6.666666666666667</v>
      </c>
      <c r="L127" s="37">
        <f t="shared" ref="L127:L158" si="28">F127-J127+M127</f>
        <v>2.3976666414028038</v>
      </c>
      <c r="M127" s="110">
        <f t="shared" si="27"/>
        <v>-11.760912373409578</v>
      </c>
      <c r="N127" s="110">
        <f t="shared" ref="N127:N158" si="29">10^(L127/10)</f>
        <v>1.7368674014172232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577.5721364906201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32.932124672524736</v>
      </c>
      <c r="K128" s="27">
        <f t="shared" si="26"/>
        <v>6.666666666666667</v>
      </c>
      <c r="L128" s="37">
        <f t="shared" si="28"/>
        <v>2.3069629540656855</v>
      </c>
      <c r="M128" s="110">
        <f t="shared" si="27"/>
        <v>-11.760912373409578</v>
      </c>
      <c r="N128" s="110">
        <f t="shared" si="29"/>
        <v>1.700968595404569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583.5721364906201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33.021890953761563</v>
      </c>
      <c r="K129" s="27">
        <f t="shared" si="26"/>
        <v>6.666666666666667</v>
      </c>
      <c r="L129" s="37">
        <f t="shared" si="28"/>
        <v>2.2171966728288588</v>
      </c>
      <c r="M129" s="110">
        <f t="shared" si="27"/>
        <v>-11.760912373409578</v>
      </c>
      <c r="N129" s="110">
        <f t="shared" si="29"/>
        <v>1.6661713685159649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589.5721364906201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33.110739006710716</v>
      </c>
      <c r="K130" s="27">
        <f t="shared" si="26"/>
        <v>6.666666666666667</v>
      </c>
      <c r="L130" s="37">
        <f t="shared" si="28"/>
        <v>2.1283486198797057</v>
      </c>
      <c r="M130" s="110">
        <f t="shared" si="27"/>
        <v>-11.760912373409578</v>
      </c>
      <c r="N130" s="110">
        <f t="shared" si="29"/>
        <v>1.6324311072021227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595.5721364906201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33.198687426618413</v>
      </c>
      <c r="K131" s="27">
        <f t="shared" si="26"/>
        <v>6.666666666666667</v>
      </c>
      <c r="L131" s="37">
        <f t="shared" si="28"/>
        <v>2.0404001999720087</v>
      </c>
      <c r="M131" s="110">
        <f t="shared" si="27"/>
        <v>-11.760912373409578</v>
      </c>
      <c r="N131" s="110">
        <f t="shared" si="29"/>
        <v>1.5997054337971603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601.5721364906201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33.285754249523748</v>
      </c>
      <c r="K132" s="27">
        <f t="shared" si="26"/>
        <v>6.666666666666667</v>
      </c>
      <c r="L132" s="37">
        <f t="shared" si="28"/>
        <v>1.9533333770666736</v>
      </c>
      <c r="M132" s="110">
        <f t="shared" si="27"/>
        <v>-11.760912373409578</v>
      </c>
      <c r="N132" s="110">
        <f t="shared" si="29"/>
        <v>1.5679540733880137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607.5721364906201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33.371956974458698</v>
      </c>
      <c r="K133" s="27">
        <f t="shared" si="26"/>
        <v>6.666666666666667</v>
      </c>
      <c r="L133" s="37">
        <f t="shared" si="28"/>
        <v>1.8671306521317241</v>
      </c>
      <c r="M133" s="110">
        <f t="shared" si="27"/>
        <v>-11.760912373409578</v>
      </c>
      <c r="N133" s="110">
        <f t="shared" si="29"/>
        <v>1.5371387298410495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613.5721364906201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33.457312584557407</v>
      </c>
      <c r="K134" s="27">
        <f t="shared" si="26"/>
        <v>6.666666666666667</v>
      </c>
      <c r="L134" s="37">
        <f t="shared" si="28"/>
        <v>1.781775042033015</v>
      </c>
      <c r="M134" s="110">
        <f t="shared" si="27"/>
        <v>-11.760912373409578</v>
      </c>
      <c r="N134" s="110">
        <f t="shared" si="29"/>
        <v>1.5072229702729698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619.5721364906201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33.54183756713816</v>
      </c>
      <c r="K135" s="27">
        <f t="shared" si="26"/>
        <v>6.666666666666667</v>
      </c>
      <c r="L135" s="37">
        <f t="shared" si="28"/>
        <v>1.6972500594522621</v>
      </c>
      <c r="M135" s="110">
        <f t="shared" si="27"/>
        <v>-11.760912373409578</v>
      </c>
      <c r="N135" s="110">
        <f t="shared" si="29"/>
        <v>1.4781721173151092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625.5721364906201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33.62554793281781</v>
      </c>
      <c r="K136" s="27">
        <f t="shared" si="26"/>
        <v>6.666666666666667</v>
      </c>
      <c r="L136" s="37">
        <f t="shared" si="28"/>
        <v>1.6135396937726121</v>
      </c>
      <c r="M136" s="110">
        <f t="shared" si="27"/>
        <v>-11.760912373409578</v>
      </c>
      <c r="N136" s="110">
        <f t="shared" si="29"/>
        <v>1.4499531485759058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631.5721364906201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33.708459233713747</v>
      </c>
      <c r="K137" s="27">
        <f t="shared" si="26"/>
        <v>6.666666666666667</v>
      </c>
      <c r="L137" s="37">
        <f t="shared" si="28"/>
        <v>1.5306283928766753</v>
      </c>
      <c r="M137" s="110">
        <f t="shared" si="27"/>
        <v>-11.760912373409578</v>
      </c>
      <c r="N137" s="110">
        <f t="shared" si="29"/>
        <v>1.422534602757221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637.5721364906201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33.790586580785344</v>
      </c>
      <c r="K138" s="27">
        <f t="shared" si="26"/>
        <v>6.666666666666667</v>
      </c>
      <c r="L138" s="37">
        <f t="shared" si="28"/>
        <v>1.4485010458050773</v>
      </c>
      <c r="M138" s="110">
        <f t="shared" si="27"/>
        <v>-11.760912373409578</v>
      </c>
      <c r="N138" s="110">
        <f t="shared" si="29"/>
        <v>1.3958864919258858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643.5721364906201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33.871944660363255</v>
      </c>
      <c r="K139" s="27">
        <f t="shared" si="26"/>
        <v>6.666666666666667</v>
      </c>
      <c r="L139" s="37">
        <f t="shared" si="28"/>
        <v>1.367142966227167</v>
      </c>
      <c r="M139" s="110">
        <f t="shared" si="27"/>
        <v>-11.760912373409578</v>
      </c>
      <c r="N139" s="110">
        <f t="shared" si="29"/>
        <v>1.3699802194835624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649.5721364906201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33.952547749911673</v>
      </c>
      <c r="K140" s="27">
        <f t="shared" si="26"/>
        <v>6.666666666666667</v>
      </c>
      <c r="L140" s="37">
        <f t="shared" si="28"/>
        <v>1.2865398766787486</v>
      </c>
      <c r="M140" s="110">
        <f t="shared" si="27"/>
        <v>-11.760912373409578</v>
      </c>
      <c r="N140" s="110">
        <f t="shared" si="29"/>
        <v>1.3447885034158291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655.5721364906201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34.032409733066004</v>
      </c>
      <c r="K141" s="27">
        <f t="shared" si="26"/>
        <v>6.666666666666667</v>
      </c>
      <c r="L141" s="37">
        <f t="shared" si="28"/>
        <v>1.206677893524418</v>
      </c>
      <c r="M141" s="110">
        <f t="shared" si="27"/>
        <v>-11.760912373409578</v>
      </c>
      <c r="N141" s="110">
        <f t="shared" si="29"/>
        <v>1.3202853044357112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661.5721364906201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34.111544113985467</v>
      </c>
      <c r="K142" s="27">
        <f t="shared" si="26"/>
        <v>6.666666666666667</v>
      </c>
      <c r="L142" s="37">
        <f t="shared" si="28"/>
        <v>1.1275435126049551</v>
      </c>
      <c r="M142" s="110">
        <f t="shared" si="27"/>
        <v>-11.760912373409578</v>
      </c>
      <c r="N142" s="110">
        <f t="shared" si="29"/>
        <v>1.2964457586681848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667.5721364906201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34.189964031057748</v>
      </c>
      <c r="K143" s="27">
        <f t="shared" si="26"/>
        <v>6.666666666666667</v>
      </c>
      <c r="L143" s="37">
        <f t="shared" si="28"/>
        <v>1.0491235955326736</v>
      </c>
      <c r="M143" s="110">
        <f t="shared" si="27"/>
        <v>-11.760912373409578</v>
      </c>
      <c r="N143" s="110">
        <f t="shared" si="29"/>
        <v>1.2732461145506362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673.5721364906201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34.267682269990544</v>
      </c>
      <c r="K144" s="27">
        <f t="shared" si="26"/>
        <v>6.666666666666667</v>
      </c>
      <c r="L144" s="37">
        <f t="shared" si="28"/>
        <v>0.97140535659987748</v>
      </c>
      <c r="M144" s="110">
        <f t="shared" si="27"/>
        <v>-11.760912373409578</v>
      </c>
      <c r="N144" s="110">
        <f t="shared" si="29"/>
        <v>1.2506636736501662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679.5721364906201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34.344711276322563</v>
      </c>
      <c r="K145" s="27">
        <f t="shared" si="26"/>
        <v>6.666666666666667</v>
      </c>
      <c r="L145" s="37">
        <f t="shared" si="28"/>
        <v>0.89437635026785856</v>
      </c>
      <c r="M145" s="110">
        <f t="shared" si="27"/>
        <v>-11.760912373409578</v>
      </c>
      <c r="N145" s="110">
        <f t="shared" si="29"/>
        <v>1.2286767351223364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685.5721364906201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34.421063167384666</v>
      </c>
      <c r="K146" s="27">
        <f t="shared" si="26"/>
        <v>6.666666666666667</v>
      </c>
      <c r="L146" s="37">
        <f t="shared" si="28"/>
        <v>0.81802445920575551</v>
      </c>
      <c r="M146" s="110">
        <f t="shared" si="27"/>
        <v>-11.760912373409578</v>
      </c>
      <c r="N146" s="110">
        <f t="shared" si="29"/>
        <v>1.2072645435575105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691.5721364906201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34.496749743739798</v>
      </c>
      <c r="K147" s="27">
        <f t="shared" si="26"/>
        <v>6.666666666666667</v>
      </c>
      <c r="L147" s="37">
        <f t="shared" si="28"/>
        <v>0.74233788285062374</v>
      </c>
      <c r="M147" s="110">
        <f t="shared" si="27"/>
        <v>-11.760912373409578</v>
      </c>
      <c r="N147" s="110">
        <f t="shared" si="29"/>
        <v>1.1864072399807242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697.5721364906201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34.57178250012884</v>
      </c>
      <c r="K148" s="27">
        <f t="shared" si="26"/>
        <v>6.666666666666667</v>
      </c>
      <c r="L148" s="37">
        <f t="shared" si="28"/>
        <v>0.66730512646158147</v>
      </c>
      <c r="M148" s="110">
        <f t="shared" si="27"/>
        <v>-11.760912373409578</v>
      </c>
      <c r="N148" s="110">
        <f t="shared" si="29"/>
        <v>1.1660858157889997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703.5721364906201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34.646172635947707</v>
      </c>
      <c r="K149" s="27">
        <f t="shared" si="26"/>
        <v>6.666666666666667</v>
      </c>
      <c r="L149" s="37">
        <f t="shared" si="28"/>
        <v>0.59291499064271491</v>
      </c>
      <c r="M149" s="110">
        <f t="shared" si="27"/>
        <v>-11.760912373409578</v>
      </c>
      <c r="N149" s="110">
        <f t="shared" si="29"/>
        <v>1.146282069426581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709.5721364906201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34.719931065279553</v>
      </c>
      <c r="K150" s="27">
        <f t="shared" si="26"/>
        <v>6.666666666666667</v>
      </c>
      <c r="L150" s="37">
        <f t="shared" si="28"/>
        <v>0.51915656131086863</v>
      </c>
      <c r="M150" s="110">
        <f t="shared" si="27"/>
        <v>-11.760912373409578</v>
      </c>
      <c r="N150" s="110">
        <f t="shared" si="29"/>
        <v>1.1269785656136753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715.5721364906201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34.793068426504654</v>
      </c>
      <c r="K151" s="27">
        <f t="shared" si="26"/>
        <v>6.666666666666667</v>
      </c>
      <c r="L151" s="37">
        <f t="shared" si="28"/>
        <v>0.44601920008576812</v>
      </c>
      <c r="M151" s="110">
        <f t="shared" si="27"/>
        <v>-11.760912373409578</v>
      </c>
      <c r="N151" s="110">
        <f t="shared" si="29"/>
        <v>1.1081585969581178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721.5721364906201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34.865595091509014</v>
      </c>
      <c r="K152" s="27">
        <f t="shared" si="26"/>
        <v>6.666666666666667</v>
      </c>
      <c r="L152" s="37">
        <f t="shared" si="28"/>
        <v>0.37349253508140734</v>
      </c>
      <c r="M152" s="110">
        <f t="shared" si="27"/>
        <v>-11.760912373409578</v>
      </c>
      <c r="N152" s="110">
        <f t="shared" si="29"/>
        <v>1.0898061477921304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471.57213649062015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31.170962725498153</v>
      </c>
      <c r="K153" s="27">
        <f t="shared" si="26"/>
        <v>6.666666666666667</v>
      </c>
      <c r="L153" s="37">
        <f t="shared" si="28"/>
        <v>4.0681249010922684</v>
      </c>
      <c r="M153" s="110">
        <f t="shared" si="27"/>
        <v>-11.760912373409578</v>
      </c>
      <c r="N153" s="110">
        <f t="shared" si="29"/>
        <v>2.5515993926775034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471.76758106354902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31.174561874317018</v>
      </c>
      <c r="K154" s="27">
        <f t="shared" si="26"/>
        <v>6.666666666666667</v>
      </c>
      <c r="L154" s="37">
        <f t="shared" si="28"/>
        <v>4.0645257522734042</v>
      </c>
      <c r="M154" s="110">
        <f t="shared" si="27"/>
        <v>-11.760912373409578</v>
      </c>
      <c r="N154" s="110">
        <f t="shared" si="29"/>
        <v>2.5494856698474924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472.35144452856576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31.185304956767151</v>
      </c>
      <c r="K155" s="27">
        <f t="shared" si="26"/>
        <v>6.666666666666667</v>
      </c>
      <c r="L155" s="37">
        <f t="shared" si="28"/>
        <v>4.0537826698232706</v>
      </c>
      <c r="M155" s="110">
        <f t="shared" si="27"/>
        <v>-11.760912373409578</v>
      </c>
      <c r="N155" s="110">
        <f t="shared" si="29"/>
        <v>2.5431868363362882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473.31646965268385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31.203032331271341</v>
      </c>
      <c r="K156" s="27">
        <f t="shared" si="26"/>
        <v>6.666666666666667</v>
      </c>
      <c r="L156" s="37">
        <f t="shared" si="28"/>
        <v>4.0360552953190805</v>
      </c>
      <c r="M156" s="110">
        <f t="shared" si="27"/>
        <v>-11.760912373409578</v>
      </c>
      <c r="N156" s="110">
        <f t="shared" si="29"/>
        <v>2.5328270139897437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474.65105108265789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31.227488938525649</v>
      </c>
      <c r="K157" s="27">
        <f t="shared" si="26"/>
        <v>6.666666666666667</v>
      </c>
      <c r="L157" s="37">
        <f t="shared" si="28"/>
        <v>4.0115986880647725</v>
      </c>
      <c r="M157" s="110">
        <f t="shared" si="27"/>
        <v>-11.760912373409578</v>
      </c>
      <c r="N157" s="110">
        <f t="shared" si="29"/>
        <v>2.5186038842675851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476.33989971784371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31.258339217951129</v>
      </c>
      <c r="K158" s="27">
        <f t="shared" si="26"/>
        <v>6.666666666666667</v>
      </c>
      <c r="L158" s="37">
        <f t="shared" si="28"/>
        <v>3.9807484086392932</v>
      </c>
      <c r="M158" s="110">
        <f t="shared" si="27"/>
        <v>-11.760912373409578</v>
      </c>
      <c r="N158" s="110">
        <f t="shared" si="29"/>
        <v>2.5007762769840123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478.36484877244789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31.295185186119124</v>
      </c>
      <c r="K159" s="27">
        <f t="shared" si="26"/>
        <v>6.666666666666667</v>
      </c>
      <c r="L159" s="37">
        <f t="shared" ref="L159:L190" si="31">F159-J159+M159</f>
        <v>3.9439024404712981</v>
      </c>
      <c r="M159" s="110">
        <f t="shared" si="27"/>
        <v>-11.760912373409578</v>
      </c>
      <c r="N159" s="110">
        <f t="shared" ref="N159:N190" si="32">10^(L159/10)</f>
        <v>2.4796491955526005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480.70571152878438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31.337585645015135</v>
      </c>
      <c r="K160" s="27">
        <f t="shared" ref="K160:K223" si="35">4/60*100</f>
        <v>6.666666666666667</v>
      </c>
      <c r="L160" s="37">
        <f t="shared" si="31"/>
        <v>3.9015019815752865</v>
      </c>
      <c r="M160" s="110">
        <f t="shared" ref="M160:M223" si="36">10*LOG(6.666667/100)</f>
        <v>-11.760912373409578</v>
      </c>
      <c r="N160" s="110">
        <f t="shared" si="32"/>
        <v>2.455558008948282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483.34111065920291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31.38507471399733</v>
      </c>
      <c r="K161" s="27">
        <f t="shared" si="35"/>
        <v>6.666666666666667</v>
      </c>
      <c r="L161" s="37">
        <f t="shared" si="31"/>
        <v>3.8540129125930918</v>
      </c>
      <c r="M161" s="110">
        <f t="shared" si="36"/>
        <v>-11.760912373409578</v>
      </c>
      <c r="N161" s="110">
        <f t="shared" si="32"/>
        <v>2.428853336681863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486.24921931537688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31.437178341285207</v>
      </c>
      <c r="K162" s="27">
        <f t="shared" si="35"/>
        <v>6.666666666666667</v>
      </c>
      <c r="L162" s="37">
        <f t="shared" si="31"/>
        <v>3.8019092853052143</v>
      </c>
      <c r="M162" s="110">
        <f t="shared" si="36"/>
        <v>-11.760912373409578</v>
      </c>
      <c r="N162" s="110">
        <f t="shared" si="32"/>
        <v>2.3998877478381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489.40837823258801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31.493427996230242</v>
      </c>
      <c r="K163" s="27">
        <f t="shared" si="35"/>
        <v>6.666666666666667</v>
      </c>
      <c r="L163" s="37">
        <f t="shared" si="31"/>
        <v>3.7456596303601799</v>
      </c>
      <c r="M163" s="110">
        <f t="shared" si="36"/>
        <v>-11.760912373409578</v>
      </c>
      <c r="N163" s="110">
        <f t="shared" si="32"/>
        <v>2.3690049219651774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492.79757532836544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31.553371246759607</v>
      </c>
      <c r="K164" s="27">
        <f t="shared" si="35"/>
        <v>6.666666666666667</v>
      </c>
      <c r="L164" s="37">
        <f t="shared" si="31"/>
        <v>3.685716379830815</v>
      </c>
      <c r="M164" s="110">
        <f t="shared" si="36"/>
        <v>-11.760912373409578</v>
      </c>
      <c r="N164" s="110">
        <f t="shared" si="32"/>
        <v>2.3365314872644372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496.39679142270199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31.616579313426723</v>
      </c>
      <c r="K165" s="27">
        <f t="shared" si="35"/>
        <v>6.666666666666667</v>
      </c>
      <c r="L165" s="37">
        <f t="shared" si="31"/>
        <v>3.6225083131636993</v>
      </c>
      <c r="M165" s="110">
        <f t="shared" si="36"/>
        <v>-11.760912373409578</v>
      </c>
      <c r="N165" s="110">
        <f t="shared" si="32"/>
        <v>2.3027714231069298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500.18722675713695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31.682651939824023</v>
      </c>
      <c r="K166" s="27">
        <f t="shared" si="35"/>
        <v>6.666666666666667</v>
      </c>
      <c r="L166" s="37">
        <f t="shared" si="31"/>
        <v>3.5564356867663989</v>
      </c>
      <c r="M166" s="110">
        <f t="shared" si="36"/>
        <v>-11.760912373409578</v>
      </c>
      <c r="N166" s="110">
        <f t="shared" si="32"/>
        <v>2.2680027075140012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504.15142850979964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31.751220041949939</v>
      </c>
      <c r="K167" s="27">
        <f t="shared" si="35"/>
        <v>6.666666666666667</v>
      </c>
      <c r="L167" s="37">
        <f t="shared" si="31"/>
        <v>3.4878675846404832</v>
      </c>
      <c r="M167" s="110">
        <f t="shared" si="36"/>
        <v>-11.760912373409578</v>
      </c>
      <c r="N167" s="110">
        <f t="shared" si="32"/>
        <v>2.232475792920571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508.2733408361895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31.821946627209154</v>
      </c>
      <c r="K168" s="27">
        <f t="shared" si="35"/>
        <v>6.666666666666667</v>
      </c>
      <c r="L168" s="37">
        <f t="shared" si="31"/>
        <v>3.4171409993812674</v>
      </c>
      <c r="M168" s="110">
        <f t="shared" si="36"/>
        <v>-11.760912373409578</v>
      </c>
      <c r="N168" s="110">
        <f t="shared" si="32"/>
        <v>2.1964134775049922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512.53829759937742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31.894526440981775</v>
      </c>
      <c r="K169" s="27">
        <f t="shared" si="35"/>
        <v>6.666666666666667</v>
      </c>
      <c r="L169" s="37">
        <f t="shared" si="31"/>
        <v>3.3445611856086472</v>
      </c>
      <c r="M169" s="110">
        <f t="shared" si="36"/>
        <v>-11.760912373409578</v>
      </c>
      <c r="N169" s="110">
        <f t="shared" si="32"/>
        <v>2.1600117745437895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516.93297516016241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31.96868473402213</v>
      </c>
      <c r="K170" s="27">
        <f t="shared" si="35"/>
        <v>6.666666666666667</v>
      </c>
      <c r="L170" s="37">
        <f t="shared" si="31"/>
        <v>3.270402892568292</v>
      </c>
      <c r="M170" s="110">
        <f t="shared" si="36"/>
        <v>-11.760912373409578</v>
      </c>
      <c r="N170" s="110">
        <f t="shared" si="32"/>
        <v>2.1234414433413602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521.4453192983658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32.044175468210923</v>
      </c>
      <c r="K171" s="27">
        <f t="shared" si="35"/>
        <v>6.666666666666667</v>
      </c>
      <c r="L171" s="37">
        <f t="shared" si="31"/>
        <v>3.1949121583794984</v>
      </c>
      <c r="M171" s="110">
        <f t="shared" si="36"/>
        <v>-11.760912373409578</v>
      </c>
      <c r="N171" s="110">
        <f t="shared" si="32"/>
        <v>2.0868499142755472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526.06445710846003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32.120779204423897</v>
      </c>
      <c r="K172" s="27">
        <f t="shared" si="35"/>
        <v>6.666666666666667</v>
      </c>
      <c r="L172" s="37">
        <f t="shared" si="31"/>
        <v>3.1183084221665247</v>
      </c>
      <c r="M172" s="110">
        <f t="shared" si="36"/>
        <v>-11.760912373409578</v>
      </c>
      <c r="N172" s="110">
        <f t="shared" si="32"/>
        <v>2.0503634063376937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530.78060186210655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32.19830085136163</v>
      </c>
      <c r="K173" s="27">
        <f t="shared" si="35"/>
        <v>6.666666666666667</v>
      </c>
      <c r="L173" s="37">
        <f t="shared" si="31"/>
        <v>3.040786775228792</v>
      </c>
      <c r="M173" s="110">
        <f t="shared" si="36"/>
        <v>-11.760912373409578</v>
      </c>
      <c r="N173" s="110">
        <f t="shared" si="32"/>
        <v>2.0140890926001425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535.58495647667132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32.276567400745542</v>
      </c>
      <c r="K174" s="27">
        <f t="shared" si="35"/>
        <v>6.666666666666667</v>
      </c>
      <c r="L174" s="37">
        <f t="shared" si="31"/>
        <v>2.9625202258448802</v>
      </c>
      <c r="M174" s="110">
        <f t="shared" si="36"/>
        <v>-11.760912373409578</v>
      </c>
      <c r="N174" s="110">
        <f t="shared" si="32"/>
        <v>1.9781172153456592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540.4696193795703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32.35542573242364</v>
      </c>
      <c r="K175" s="27">
        <f t="shared" si="35"/>
        <v>6.666666666666667</v>
      </c>
      <c r="L175" s="37">
        <f t="shared" si="31"/>
        <v>2.8836618941667815</v>
      </c>
      <c r="M175" s="110">
        <f t="shared" si="36"/>
        <v>-11.760912373409578</v>
      </c>
      <c r="N175" s="110">
        <f t="shared" si="32"/>
        <v>1.9425230883322178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545.42749516196363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32.434740541424297</v>
      </c>
      <c r="K176" s="27">
        <f t="shared" si="35"/>
        <v>6.666666666666667</v>
      </c>
      <c r="L176" s="37">
        <f t="shared" si="31"/>
        <v>2.8043470851661247</v>
      </c>
      <c r="M176" s="110">
        <f t="shared" si="36"/>
        <v>-11.760912373409578</v>
      </c>
      <c r="N176" s="110">
        <f t="shared" si="32"/>
        <v>1.9073689501188325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550.45221139697082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32.514392416110681</v>
      </c>
      <c r="K177" s="27">
        <f t="shared" si="35"/>
        <v>6.666666666666667</v>
      </c>
      <c r="L177" s="37">
        <f t="shared" si="31"/>
        <v>2.7246952104797408</v>
      </c>
      <c r="M177" s="110">
        <f t="shared" si="36"/>
        <v>-11.760912373409578</v>
      </c>
      <c r="N177" s="110">
        <f t="shared" si="32"/>
        <v>1.8727056512103097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555.53804227921319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32.59427608052404</v>
      </c>
      <c r="K178" s="27">
        <f t="shared" si="35"/>
        <v>6.666666666666667</v>
      </c>
      <c r="L178" s="37">
        <f t="shared" si="31"/>
        <v>2.6448115460663821</v>
      </c>
      <c r="M178" s="110">
        <f t="shared" si="36"/>
        <v>-11.760912373409578</v>
      </c>
      <c r="N178" s="110">
        <f t="shared" si="32"/>
        <v>1.8385741706600431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560.67983925336853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32.674298803138839</v>
      </c>
      <c r="K179" s="27">
        <f t="shared" si="35"/>
        <v>6.666666666666667</v>
      </c>
      <c r="L179" s="37">
        <f t="shared" si="31"/>
        <v>2.5647888234515825</v>
      </c>
      <c r="M179" s="110">
        <f t="shared" si="36"/>
        <v>-11.760912373409578</v>
      </c>
      <c r="N179" s="110">
        <f t="shared" si="32"/>
        <v>1.8050069661779007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565.87296848017411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32.75437896722778</v>
      </c>
      <c r="K180" s="27">
        <f t="shared" si="35"/>
        <v>6.666666666666667</v>
      </c>
      <c r="L180" s="37">
        <f t="shared" si="31"/>
        <v>2.4847086593626422</v>
      </c>
      <c r="M180" s="110">
        <f t="shared" si="36"/>
        <v>-11.760912373409578</v>
      </c>
      <c r="N180" s="110">
        <f t="shared" si="32"/>
        <v>1.7720291669441068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571.11325479162622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32.834444793772107</v>
      </c>
      <c r="K181" s="27">
        <f t="shared" si="35"/>
        <v>6.666666666666667</v>
      </c>
      <c r="L181" s="37">
        <f t="shared" si="31"/>
        <v>2.4046428328183147</v>
      </c>
      <c r="M181" s="110">
        <f t="shared" si="36"/>
        <v>-11.760912373409578</v>
      </c>
      <c r="N181" s="110">
        <f t="shared" si="32"/>
        <v>1.7396596211858961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576.39693167659266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32.914433205522201</v>
      </c>
      <c r="K182" s="27">
        <f t="shared" si="35"/>
        <v>6.666666666666667</v>
      </c>
      <c r="L182" s="37">
        <f t="shared" si="31"/>
        <v>2.324654421068221</v>
      </c>
      <c r="M182" s="110">
        <f t="shared" si="36"/>
        <v>-11.760912373409578</v>
      </c>
      <c r="N182" s="110">
        <f t="shared" si="32"/>
        <v>1.7079118118574852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581.7205967865126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32.994288819799849</v>
      </c>
      <c r="K183" s="27">
        <f t="shared" si="35"/>
        <v>6.666666666666667</v>
      </c>
      <c r="L183" s="37">
        <f t="shared" si="31"/>
        <v>2.2447988067905733</v>
      </c>
      <c r="M183" s="110">
        <f t="shared" si="36"/>
        <v>-11.760912373409578</v>
      </c>
      <c r="N183" s="110">
        <f t="shared" si="32"/>
        <v>1.6767946540080902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587.0811724384555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33.073963057486928</v>
      </c>
      <c r="K184" s="27">
        <f t="shared" si="35"/>
        <v>6.666666666666667</v>
      </c>
      <c r="L184" s="37">
        <f t="shared" si="31"/>
        <v>2.1651245691034937</v>
      </c>
      <c r="M184" s="110">
        <f t="shared" si="36"/>
        <v>-11.760912373409578</v>
      </c>
      <c r="N184" s="110">
        <f t="shared" si="32"/>
        <v>1.6463131870103895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592.47587060536034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33.153413356045128</v>
      </c>
      <c r="K185" s="27">
        <f t="shared" si="35"/>
        <v>6.666666666666667</v>
      </c>
      <c r="L185" s="37">
        <f t="shared" si="31"/>
        <v>2.0856742705452938</v>
      </c>
      <c r="M185" s="110">
        <f t="shared" si="36"/>
        <v>-11.760912373409578</v>
      </c>
      <c r="N185" s="110">
        <f t="shared" si="32"/>
        <v>1.6164691740212764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597.90216191085415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33.232602475135131</v>
      </c>
      <c r="K186" s="27">
        <f t="shared" si="35"/>
        <v>6.666666666666667</v>
      </c>
      <c r="L186" s="37">
        <f t="shared" si="31"/>
        <v>2.0064851514552906</v>
      </c>
      <c r="M186" s="110">
        <f t="shared" si="36"/>
        <v>-11.760912373409578</v>
      </c>
      <c r="N186" s="110">
        <f t="shared" si="32"/>
        <v>1.5872616200411624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603.35774818180994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33.311497884297758</v>
      </c>
      <c r="K187" s="27">
        <f t="shared" si="35"/>
        <v>6.666666666666667</v>
      </c>
      <c r="L187" s="37">
        <f t="shared" si="31"/>
        <v>1.927589742292664</v>
      </c>
      <c r="M187" s="110">
        <f t="shared" si="36"/>
        <v>-11.760912373409578</v>
      </c>
      <c r="N187" s="110">
        <f t="shared" si="32"/>
        <v>1.5586872188499794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608.8405381512066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33.3900712231233</v>
      </c>
      <c r="K188" s="27">
        <f t="shared" si="35"/>
        <v>6.666666666666667</v>
      </c>
      <c r="L188" s="37">
        <f t="shared" si="31"/>
        <v>1.8490164034671217</v>
      </c>
      <c r="M188" s="110">
        <f t="shared" si="36"/>
        <v>-11.760912373409578</v>
      </c>
      <c r="N188" s="110">
        <f t="shared" si="32"/>
        <v>1.5307407380055733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614.34862594388721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33.468297825301804</v>
      </c>
      <c r="K189" s="27">
        <f t="shared" si="35"/>
        <v>6.666666666666667</v>
      </c>
      <c r="L189" s="37">
        <f t="shared" si="31"/>
        <v>1.7707898012886183</v>
      </c>
      <c r="M189" s="110">
        <f t="shared" si="36"/>
        <v>-11.760912373409578</v>
      </c>
      <c r="N189" s="110">
        <f t="shared" si="32"/>
        <v>1.5034153500420397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619.88027201665682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33.54615629887725</v>
      </c>
      <c r="K190" s="27">
        <f t="shared" si="35"/>
        <v>6.666666666666667</v>
      </c>
      <c r="L190" s="37">
        <f t="shared" si="31"/>
        <v>1.6929313277131719</v>
      </c>
      <c r="M190" s="110">
        <f t="shared" si="36"/>
        <v>-11.760912373409578</v>
      </c>
      <c r="N190" s="110">
        <f t="shared" si="32"/>
        <v>1.4767029170286672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625.43388626068906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33.623628155898004</v>
      </c>
      <c r="K191" s="27">
        <f t="shared" si="35"/>
        <v>6.666666666666667</v>
      </c>
      <c r="L191" s="37">
        <f t="shared" ref="L191:L222" si="37">F191-J191+M191</f>
        <v>1.6154594706924179</v>
      </c>
      <c r="M191" s="110">
        <f t="shared" si="36"/>
        <v>-11.760912373409578</v>
      </c>
      <c r="N191" s="110">
        <f t="shared" ref="N191:N222" si="38">10^(L191/10)</f>
        <v>1.4505942347585177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631.00801300787452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33.700697485453446</v>
      </c>
      <c r="K192" s="27">
        <f t="shared" si="35"/>
        <v>6.666666666666667</v>
      </c>
      <c r="L192" s="37">
        <f t="shared" si="37"/>
        <v>1.5383901411369756</v>
      </c>
      <c r="M192" s="110">
        <f t="shared" si="36"/>
        <v>-11.760912373409578</v>
      </c>
      <c r="N192" s="110">
        <f t="shared" si="38"/>
        <v>1.425079242033525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636.6013177132977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33.777350664808132</v>
      </c>
      <c r="K193" s="27">
        <f t="shared" si="35"/>
        <v>6.666666666666667</v>
      </c>
      <c r="L193" s="37">
        <f t="shared" si="37"/>
        <v>1.4617369617822895</v>
      </c>
      <c r="M193" s="110">
        <f t="shared" si="36"/>
        <v>-11.760912373409578</v>
      </c>
      <c r="N193" s="110">
        <f t="shared" si="38"/>
        <v>1.4001471997992156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642.21257511346437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33.853576103990491</v>
      </c>
      <c r="K194" s="27">
        <f t="shared" si="35"/>
        <v>6.666666666666667</v>
      </c>
      <c r="L194" s="37">
        <f t="shared" si="37"/>
        <v>1.3855115225999306</v>
      </c>
      <c r="M194" s="110">
        <f t="shared" si="36"/>
        <v>-11.760912373409578</v>
      </c>
      <c r="N194" s="110">
        <f t="shared" si="38"/>
        <v>1.3757868442522543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647.84065868433561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33.929364019766922</v>
      </c>
      <c r="K195" s="27">
        <f t="shared" si="35"/>
        <v>6.666666666666667</v>
      </c>
      <c r="L195" s="37">
        <f t="shared" si="37"/>
        <v>1.3097236068234999</v>
      </c>
      <c r="M195" s="110">
        <f t="shared" si="36"/>
        <v>-11.760912373409578</v>
      </c>
      <c r="N195" s="110">
        <f t="shared" si="38"/>
        <v>1.3519865174914598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653.48453124485536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34.004706235438775</v>
      </c>
      <c r="K196" s="27">
        <f t="shared" si="35"/>
        <v>6.666666666666667</v>
      </c>
      <c r="L196" s="37">
        <f t="shared" si="37"/>
        <v>1.234381391151647</v>
      </c>
      <c r="M196" s="110">
        <f t="shared" si="36"/>
        <v>-11.760912373409578</v>
      </c>
      <c r="N196" s="110">
        <f t="shared" si="38"/>
        <v>1.3287342788006669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659.14323657072498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34.079596003345586</v>
      </c>
      <c r="K197" s="27">
        <f t="shared" si="35"/>
        <v>6.666666666666667</v>
      </c>
      <c r="L197" s="37">
        <f t="shared" si="37"/>
        <v>1.1594916232448362</v>
      </c>
      <c r="M197" s="110">
        <f t="shared" si="36"/>
        <v>-11.760912373409578</v>
      </c>
      <c r="N197" s="110">
        <f t="shared" si="38"/>
        <v>1.3060179992322294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664.81589189991917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34.154027847348729</v>
      </c>
      <c r="K198" s="27">
        <f t="shared" si="35"/>
        <v>6.666666666666667</v>
      </c>
      <c r="L198" s="37">
        <f t="shared" si="37"/>
        <v>1.0850597792416927</v>
      </c>
      <c r="M198" s="110">
        <f t="shared" si="36"/>
        <v>-11.760912373409578</v>
      </c>
      <c r="N198" s="110">
        <f t="shared" si="38"/>
        <v>1.2838254417960553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670.50168122611103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34.227997422911415</v>
      </c>
      <c r="K199" s="27">
        <f t="shared" si="35"/>
        <v>6.666666666666667</v>
      </c>
      <c r="L199" s="37">
        <f t="shared" si="37"/>
        <v>1.0110902036790073</v>
      </c>
      <c r="M199" s="110">
        <f t="shared" si="36"/>
        <v>-11.760912373409578</v>
      </c>
      <c r="N199" s="110">
        <f t="shared" si="38"/>
        <v>1.2621443292440537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676.19984928900317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34.301501392689609</v>
      </c>
      <c r="K200" s="27">
        <f t="shared" si="35"/>
        <v>6.666666666666667</v>
      </c>
      <c r="L200" s="37">
        <f t="shared" si="37"/>
        <v>0.93758623390081297</v>
      </c>
      <c r="M200" s="110">
        <f t="shared" si="36"/>
        <v>-11.760912373409578</v>
      </c>
      <c r="N200" s="110">
        <f t="shared" si="38"/>
        <v>1.2409624011675322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681.90969618177064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34.374537315808638</v>
      </c>
      <c r="K201" s="27">
        <f t="shared" si="35"/>
        <v>6.666666666666667</v>
      </c>
      <c r="L201" s="37">
        <f t="shared" si="37"/>
        <v>0.86455031078178379</v>
      </c>
      <c r="M201" s="110">
        <f t="shared" si="36"/>
        <v>-11.760912373409578</v>
      </c>
      <c r="N201" s="110">
        <f t="shared" si="38"/>
        <v>1.2202674618900304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687.63057250560746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34.447103549227478</v>
      </c>
      <c r="K202" s="27">
        <f t="shared" si="35"/>
        <v>6.666666666666667</v>
      </c>
      <c r="L202" s="37">
        <f t="shared" si="37"/>
        <v>0.79198407736294385</v>
      </c>
      <c r="M202" s="110">
        <f t="shared" si="36"/>
        <v>-11.760912373409578</v>
      </c>
      <c r="N202" s="110">
        <f t="shared" si="38"/>
        <v>1.2000474204351341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693.36187500990309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34.519199159790155</v>
      </c>
      <c r="K203" s="27">
        <f t="shared" si="35"/>
        <v>6.666666666666667</v>
      </c>
      <c r="L203" s="37">
        <f t="shared" si="37"/>
        <v>0.71988846680026697</v>
      </c>
      <c r="M203" s="110">
        <f t="shared" si="36"/>
        <v>-11.760912373409578</v>
      </c>
      <c r="N203" s="110">
        <f t="shared" si="38"/>
        <v>1.1802903236739617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699.10304266402932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34.590823845736296</v>
      </c>
      <c r="K204" s="27">
        <f t="shared" si="35"/>
        <v>6.666666666666667</v>
      </c>
      <c r="L204" s="37">
        <f t="shared" si="37"/>
        <v>0.64826378085412628</v>
      </c>
      <c r="M204" s="110">
        <f t="shared" si="36"/>
        <v>-11.760912373409578</v>
      </c>
      <c r="N204" s="110">
        <f t="shared" si="38"/>
        <v>1.1609843836060787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704.85355311321177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34.6619778665928</v>
      </c>
      <c r="K205" s="27">
        <f t="shared" si="35"/>
        <v>6.666666666666667</v>
      </c>
      <c r="L205" s="37">
        <f t="shared" si="37"/>
        <v>0.57710975999762226</v>
      </c>
      <c r="M205" s="110">
        <f t="shared" si="36"/>
        <v>-11.760912373409578</v>
      </c>
      <c r="N205" s="110">
        <f t="shared" si="38"/>
        <v>1.1421179995975947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710.61291947664438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34.732661980499643</v>
      </c>
      <c r="K206" s="27">
        <f t="shared" si="35"/>
        <v>6.666666666666667</v>
      </c>
      <c r="L206" s="37">
        <f t="shared" si="37"/>
        <v>0.50642564609077922</v>
      </c>
      <c r="M206" s="110">
        <f t="shared" si="36"/>
        <v>-11.760912373409578</v>
      </c>
      <c r="N206" s="110">
        <f t="shared" si="38"/>
        <v>1.1236797762880064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716.38068745095427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34.802877388136864</v>
      </c>
      <c r="K207" s="27">
        <f t="shared" si="35"/>
        <v>6.666666666666667</v>
      </c>
      <c r="L207" s="37">
        <f t="shared" si="37"/>
        <v>0.43621023845355822</v>
      </c>
      <c r="M207" s="110">
        <f t="shared" si="36"/>
        <v>-11.760912373409578</v>
      </c>
      <c r="N207" s="110">
        <f t="shared" si="38"/>
        <v>1.1056585377806489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722.15643268646159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34.872625682519626</v>
      </c>
      <c r="K208" s="27">
        <f t="shared" si="35"/>
        <v>6.666666666666667</v>
      </c>
      <c r="L208" s="37">
        <f t="shared" si="37"/>
        <v>0.36646194407079591</v>
      </c>
      <c r="M208" s="110">
        <f t="shared" si="36"/>
        <v>-11.760912373409578</v>
      </c>
      <c r="N208" s="110">
        <f t="shared" si="38"/>
        <v>1.0880433386481103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727.93975840746816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34.941908804014943</v>
      </c>
      <c r="K209" s="27">
        <f t="shared" si="35"/>
        <v>6.666666666666667</v>
      </c>
      <c r="L209" s="37">
        <f t="shared" si="37"/>
        <v>0.29717882257547856</v>
      </c>
      <c r="M209" s="110">
        <f t="shared" si="36"/>
        <v>-11.760912373409578</v>
      </c>
      <c r="N209" s="110">
        <f t="shared" si="38"/>
        <v>1.0708234722120167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733.73029325112736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35.010729000010201</v>
      </c>
      <c r="K210" s="27">
        <f t="shared" si="35"/>
        <v>6.666666666666667</v>
      </c>
      <c r="L210" s="37">
        <f t="shared" si="37"/>
        <v>0.22835862658022066</v>
      </c>
      <c r="M210" s="110">
        <f t="shared" si="36"/>
        <v>-11.760912373409578</v>
      </c>
      <c r="N210" s="110">
        <f t="shared" si="38"/>
        <v>1.0539884764942786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563.5721364906201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32.718990261226629</v>
      </c>
      <c r="K211" s="27">
        <f t="shared" si="35"/>
        <v>6.666666666666667</v>
      </c>
      <c r="L211" s="37">
        <f t="shared" si="37"/>
        <v>2.5200973653637924</v>
      </c>
      <c r="M211" s="110">
        <f t="shared" si="36"/>
        <v>-11.760912373409578</v>
      </c>
      <c r="N211" s="110">
        <f t="shared" si="38"/>
        <v>1.7865276269295511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563.66993658611284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32.720497445634422</v>
      </c>
      <c r="K212" s="27">
        <f t="shared" si="35"/>
        <v>6.666666666666667</v>
      </c>
      <c r="L212" s="37">
        <f t="shared" si="37"/>
        <v>2.5185901809560001</v>
      </c>
      <c r="M212" s="110">
        <f t="shared" si="36"/>
        <v>-11.760912373409578</v>
      </c>
      <c r="N212" s="110">
        <f t="shared" si="38"/>
        <v>1.7859077343169762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563.96302563647794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32.725012636814895</v>
      </c>
      <c r="K213" s="27">
        <f t="shared" si="35"/>
        <v>6.666666666666667</v>
      </c>
      <c r="L213" s="37">
        <f t="shared" si="37"/>
        <v>2.5140749897755263</v>
      </c>
      <c r="M213" s="110">
        <f t="shared" si="36"/>
        <v>-11.760912373409578</v>
      </c>
      <c r="N213" s="110">
        <f t="shared" si="38"/>
        <v>1.7840519602112563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564.4504748648061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32.732516854839403</v>
      </c>
      <c r="K214" s="27">
        <f t="shared" si="35"/>
        <v>6.666666666666667</v>
      </c>
      <c r="L214" s="37">
        <f t="shared" si="37"/>
        <v>2.5065707717510186</v>
      </c>
      <c r="M214" s="110">
        <f t="shared" si="36"/>
        <v>-11.760912373409578</v>
      </c>
      <c r="N214" s="110">
        <f t="shared" si="38"/>
        <v>1.7809719406538818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565.13075256651132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32.742978816513542</v>
      </c>
      <c r="K215" s="27">
        <f t="shared" si="35"/>
        <v>6.666666666666667</v>
      </c>
      <c r="L215" s="37">
        <f t="shared" si="37"/>
        <v>2.4961088100768798</v>
      </c>
      <c r="M215" s="110">
        <f t="shared" si="36"/>
        <v>-11.760912373409578</v>
      </c>
      <c r="N215" s="110">
        <f t="shared" si="38"/>
        <v>1.7766868215501901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566.0017478725033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32.75635544674109</v>
      </c>
      <c r="K216" s="27">
        <f t="shared" si="35"/>
        <v>6.666666666666667</v>
      </c>
      <c r="L216" s="37">
        <f t="shared" si="37"/>
        <v>2.4827321798493323</v>
      </c>
      <c r="M216" s="110">
        <f t="shared" si="36"/>
        <v>-11.760912373409578</v>
      </c>
      <c r="N216" s="110">
        <f t="shared" si="38"/>
        <v>1.7712228977779811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567.0608028147476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32.772592568023065</v>
      </c>
      <c r="K217" s="27">
        <f t="shared" si="35"/>
        <v>6.666666666666667</v>
      </c>
      <c r="L217" s="37">
        <f t="shared" si="37"/>
        <v>2.4664950585673573</v>
      </c>
      <c r="M217" s="110">
        <f t="shared" si="36"/>
        <v>-11.760912373409578</v>
      </c>
      <c r="N217" s="110">
        <f t="shared" si="38"/>
        <v>1.7646131279214663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568.30475158403738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32.791625743738209</v>
      </c>
      <c r="K218" s="27">
        <f t="shared" si="35"/>
        <v>6.666666666666667</v>
      </c>
      <c r="L218" s="37">
        <f t="shared" si="37"/>
        <v>2.4474618828522132</v>
      </c>
      <c r="M218" s="110">
        <f t="shared" si="36"/>
        <v>-11.760912373409578</v>
      </c>
      <c r="N218" s="110">
        <f t="shared" si="38"/>
        <v>1.7568965429930734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569.72996567469556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32.81338124659959</v>
      </c>
      <c r="K219" s="27">
        <f t="shared" si="35"/>
        <v>6.666666666666667</v>
      </c>
      <c r="L219" s="37">
        <f t="shared" si="37"/>
        <v>2.4257063799908316</v>
      </c>
      <c r="M219" s="110">
        <f t="shared" si="36"/>
        <v>-11.760912373409578</v>
      </c>
      <c r="N219" s="110">
        <f t="shared" si="38"/>
        <v>1.7481175706255354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571.33240349085145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32.837777121091733</v>
      </c>
      <c r="K220" s="27">
        <f t="shared" si="35"/>
        <v>6.666666666666667</v>
      </c>
      <c r="L220" s="37">
        <f t="shared" si="37"/>
        <v>2.4013105054986887</v>
      </c>
      <c r="M220" s="110">
        <f t="shared" si="36"/>
        <v>-11.760912373409578</v>
      </c>
      <c r="N220" s="110">
        <f t="shared" si="38"/>
        <v>1.7383252980390569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573.1076629450672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32.864724307787299</v>
      </c>
      <c r="K221" s="27">
        <f t="shared" si="35"/>
        <v>6.666666666666667</v>
      </c>
      <c r="L221" s="37">
        <f t="shared" si="37"/>
        <v>2.3743633188031232</v>
      </c>
      <c r="M221" s="110">
        <f t="shared" si="36"/>
        <v>-11.760912373409578</v>
      </c>
      <c r="N221" s="110">
        <f t="shared" si="38"/>
        <v>1.7275726976026233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575.05103560763484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32.89412779811267</v>
      </c>
      <c r="K222" s="27">
        <f t="shared" si="35"/>
        <v>6.666666666666667</v>
      </c>
      <c r="L222" s="37">
        <f t="shared" si="37"/>
        <v>2.3449598284777515</v>
      </c>
      <c r="M222" s="110">
        <f t="shared" si="36"/>
        <v>-11.760912373409578</v>
      </c>
      <c r="N222" s="110">
        <f t="shared" si="38"/>
        <v>1.7159158381095045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577.15756105427567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32.925887790163237</v>
      </c>
      <c r="K223" s="27">
        <f t="shared" si="35"/>
        <v>6.666666666666667</v>
      </c>
      <c r="L223" s="37">
        <f t="shared" ref="L223:L254" si="40">F223-J223+M223</f>
        <v>2.3131998364271844</v>
      </c>
      <c r="M223" s="110">
        <f t="shared" si="36"/>
        <v>-11.760912373409578</v>
      </c>
      <c r="N223" s="110">
        <f t="shared" ref="N223:N254" si="41">10^(L223/10)</f>
        <v>1.7034131031525546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579.42208019839302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32.95990081927436</v>
      </c>
      <c r="K224" s="27">
        <f t="shared" ref="K224:K268" si="44">4/60*100</f>
        <v>6.666666666666667</v>
      </c>
      <c r="L224" s="37">
        <f t="shared" si="40"/>
        <v>2.2791868073160622</v>
      </c>
      <c r="M224" s="110">
        <f t="shared" ref="M224:M268" si="45">10*LOG(6.666667/100)</f>
        <v>-11.760912373409578</v>
      </c>
      <c r="N224" s="110">
        <f t="shared" si="41"/>
        <v>1.6901244354487912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581.83928656694866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32.996060840909138</v>
      </c>
      <c r="K225" s="27">
        <f t="shared" si="44"/>
        <v>6.666666666666667</v>
      </c>
      <c r="L225" s="37">
        <f t="shared" si="40"/>
        <v>2.243026785681284</v>
      </c>
      <c r="M225" s="110">
        <f t="shared" si="45"/>
        <v>-11.760912373409578</v>
      </c>
      <c r="N225" s="110">
        <f t="shared" si="41"/>
        <v>1.6761106228848264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584.40377467183475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33.034260247704275</v>
      </c>
      <c r="K226" s="27">
        <f t="shared" si="44"/>
        <v>6.666666666666667</v>
      </c>
      <c r="L226" s="37">
        <f t="shared" si="40"/>
        <v>2.2048273788861472</v>
      </c>
      <c r="M226" s="110">
        <f t="shared" si="45"/>
        <v>-11.760912373409578</v>
      </c>
      <c r="N226" s="110">
        <f t="shared" si="41"/>
        <v>1.6614326386930631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587.11008482778573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33.074390806921087</v>
      </c>
      <c r="K227" s="27">
        <f t="shared" si="44"/>
        <v>6.666666666666667</v>
      </c>
      <c r="L227" s="37">
        <f t="shared" si="40"/>
        <v>2.1646968196693344</v>
      </c>
      <c r="M227" s="110">
        <f t="shared" si="45"/>
        <v>-11.760912373409578</v>
      </c>
      <c r="N227" s="110">
        <f t="shared" si="41"/>
        <v>1.6461510447578771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589.95274396193622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33.116344508825676</v>
      </c>
      <c r="K228" s="27">
        <f t="shared" si="44"/>
        <v>6.666666666666667</v>
      </c>
      <c r="L228" s="37">
        <f t="shared" si="40"/>
        <v>2.1227431177647453</v>
      </c>
      <c r="M228" s="110">
        <f t="shared" si="45"/>
        <v>-11.760912373409578</v>
      </c>
      <c r="N228" s="110">
        <f t="shared" si="41"/>
        <v>1.630325463787079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592.92630214013354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33.160014320475256</v>
      </c>
      <c r="K229" s="27">
        <f t="shared" si="44"/>
        <v>6.666666666666667</v>
      </c>
      <c r="L229" s="37">
        <f t="shared" si="40"/>
        <v>2.0790733061151663</v>
      </c>
      <c r="M229" s="110">
        <f t="shared" si="45"/>
        <v>-11.760912373409578</v>
      </c>
      <c r="N229" s="110">
        <f t="shared" si="41"/>
        <v>1.6140141231145952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596.02536469477513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33.205294842877798</v>
      </c>
      <c r="K230" s="27">
        <f t="shared" si="44"/>
        <v>6.666666666666667</v>
      </c>
      <c r="L230" s="37">
        <f t="shared" si="40"/>
        <v>2.0337927837126237</v>
      </c>
      <c r="M230" s="110">
        <f t="shared" si="45"/>
        <v>-11.760912373409578</v>
      </c>
      <c r="N230" s="110">
        <f t="shared" si="41"/>
        <v>1.5972734703256422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599.24461997455592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33.25208287244169</v>
      </c>
      <c r="K231" s="27">
        <f t="shared" si="44"/>
        <v>6.666666666666667</v>
      </c>
      <c r="L231" s="37">
        <f t="shared" si="40"/>
        <v>1.9870047541487317</v>
      </c>
      <c r="M231" s="110">
        <f t="shared" si="45"/>
        <v>-11.760912373409578</v>
      </c>
      <c r="N231" s="110">
        <f t="shared" si="41"/>
        <v>1.5801578587684995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602.57886284657559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33.300277870009424</v>
      </c>
      <c r="K232" s="27">
        <f t="shared" si="44"/>
        <v>6.666666666666667</v>
      </c>
      <c r="L232" s="37">
        <f t="shared" si="40"/>
        <v>1.9388097565809979</v>
      </c>
      <c r="M232" s="110">
        <f t="shared" si="45"/>
        <v>-11.760912373409578</v>
      </c>
      <c r="N232" s="110">
        <f t="shared" si="41"/>
        <v>1.5627192993522263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606.02301416611067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33.349782342585229</v>
      </c>
      <c r="K233" s="27">
        <f t="shared" si="44"/>
        <v>6.666666666666667</v>
      </c>
      <c r="L233" s="37">
        <f t="shared" si="40"/>
        <v>1.8893052840051929</v>
      </c>
      <c r="M233" s="110">
        <f t="shared" si="45"/>
        <v>-11.760912373409578</v>
      </c>
      <c r="N233" s="110">
        <f t="shared" si="41"/>
        <v>1.5450072738104017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609.5721364906201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33.400502144159319</v>
      </c>
      <c r="K234" s="27">
        <f t="shared" si="44"/>
        <v>6.666666666666667</v>
      </c>
      <c r="L234" s="37">
        <f t="shared" si="40"/>
        <v>1.8385854824311032</v>
      </c>
      <c r="M234" s="110">
        <f t="shared" si="45"/>
        <v>-11.760912373409578</v>
      </c>
      <c r="N234" s="110">
        <f t="shared" si="41"/>
        <v>1.5270686037989927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613.22144635478389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33.452346702859629</v>
      </c>
      <c r="K235" s="27">
        <f t="shared" si="44"/>
        <v>6.666666666666667</v>
      </c>
      <c r="L235" s="37">
        <f t="shared" si="40"/>
        <v>1.7867409237307932</v>
      </c>
      <c r="M235" s="110">
        <f t="shared" si="45"/>
        <v>-11.760912373409578</v>
      </c>
      <c r="N235" s="110">
        <f t="shared" si="41"/>
        <v>1.508947369739353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616.96632344556645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33.505229182093885</v>
      </c>
      <c r="K236" s="27">
        <f t="shared" si="44"/>
        <v>6.666666666666667</v>
      </c>
      <c r="L236" s="37">
        <f t="shared" si="40"/>
        <v>1.733858444496537</v>
      </c>
      <c r="M236" s="110">
        <f t="shared" si="45"/>
        <v>-11.760912373409578</v>
      </c>
      <c r="N236" s="110">
        <f t="shared" si="41"/>
        <v>1.4906848731563276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620.80231702365381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33.55906658345333</v>
      </c>
      <c r="K237" s="27">
        <f t="shared" si="44"/>
        <v>6.666666666666667</v>
      </c>
      <c r="L237" s="37">
        <f t="shared" si="40"/>
        <v>1.6800210431370921</v>
      </c>
      <c r="M237" s="110">
        <f t="shared" si="45"/>
        <v>-11.760912373409578</v>
      </c>
      <c r="N237" s="110">
        <f t="shared" si="41"/>
        <v>1.4723196363361375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624.72514993324535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33.6137797990027</v>
      </c>
      <c r="K238" s="27">
        <f t="shared" si="44"/>
        <v>6.666666666666667</v>
      </c>
      <c r="L238" s="37">
        <f t="shared" si="40"/>
        <v>1.6253078275877222</v>
      </c>
      <c r="M238" s="110">
        <f t="shared" si="45"/>
        <v>-11.760912373409578</v>
      </c>
      <c r="N238" s="110">
        <f t="shared" si="41"/>
        <v>1.4538874333827143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628.73072052897919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33.669293620245824</v>
      </c>
      <c r="K239" s="27">
        <f t="shared" si="44"/>
        <v>6.666666666666667</v>
      </c>
      <c r="L239" s="37">
        <f t="shared" si="40"/>
        <v>1.5697940063445976</v>
      </c>
      <c r="M239" s="110">
        <f t="shared" si="45"/>
        <v>-11.760912373409578</v>
      </c>
      <c r="N239" s="110">
        <f t="shared" si="41"/>
        <v>1.4354213471321475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632.81510282927286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33.725536710587093</v>
      </c>
      <c r="K240" s="27">
        <f t="shared" si="44"/>
        <v>6.666666666666667</v>
      </c>
      <c r="L240" s="37">
        <f t="shared" si="40"/>
        <v>1.5135509160033287</v>
      </c>
      <c r="M240" s="110">
        <f t="shared" si="45"/>
        <v>-11.760912373409578</v>
      </c>
      <c r="N240" s="110">
        <f t="shared" si="41"/>
        <v>1.416951846849289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636.97454518175891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33.782441547555202</v>
      </c>
      <c r="K241" s="27">
        <f t="shared" si="44"/>
        <v>6.666666666666667</v>
      </c>
      <c r="L241" s="37">
        <f t="shared" si="40"/>
        <v>1.4566460790352203</v>
      </c>
      <c r="M241" s="110">
        <f t="shared" si="45"/>
        <v>-11.760912373409578</v>
      </c>
      <c r="N241" s="110">
        <f t="shared" si="41"/>
        <v>1.3985068821411535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641.20546770054079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33.839944340455908</v>
      </c>
      <c r="K242" s="27">
        <f t="shared" si="44"/>
        <v>6.666666666666667</v>
      </c>
      <c r="L242" s="37">
        <f t="shared" si="40"/>
        <v>1.3991432861345139</v>
      </c>
      <c r="M242" s="110">
        <f t="shared" si="45"/>
        <v>-11.760912373409578</v>
      </c>
      <c r="N242" s="110">
        <f t="shared" si="41"/>
        <v>1.3801119890494293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645.50445870813473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33.897984928505849</v>
      </c>
      <c r="K243" s="27">
        <f t="shared" si="44"/>
        <v>6.666666666666667</v>
      </c>
      <c r="L243" s="37">
        <f t="shared" si="40"/>
        <v>1.3411026980845726</v>
      </c>
      <c r="M243" s="110">
        <f t="shared" si="45"/>
        <v>-11.760912373409578</v>
      </c>
      <c r="N243" s="110">
        <f t="shared" si="41"/>
        <v>1.361790404806847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649.86827038823992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33.956506663892995</v>
      </c>
      <c r="K244" s="27">
        <f t="shared" si="44"/>
        <v>6.666666666666667</v>
      </c>
      <c r="L244" s="37">
        <f t="shared" si="40"/>
        <v>1.2825809626974269</v>
      </c>
      <c r="M244" s="110">
        <f t="shared" si="45"/>
        <v>-11.760912373409578</v>
      </c>
      <c r="N244" s="110">
        <f t="shared" si="41"/>
        <v>1.34356318824314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654.2938138297045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34.015456283628147</v>
      </c>
      <c r="K245" s="27">
        <f t="shared" si="44"/>
        <v>6.666666666666667</v>
      </c>
      <c r="L245" s="37">
        <f t="shared" si="40"/>
        <v>1.2236313429622747</v>
      </c>
      <c r="M245" s="110">
        <f t="shared" si="45"/>
        <v>-11.760912373409578</v>
      </c>
      <c r="N245" s="110">
        <f t="shared" si="41"/>
        <v>1.3254493432947492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658.77815361775879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34.074783773507114</v>
      </c>
      <c r="K246" s="27">
        <f t="shared" si="44"/>
        <v>6.666666666666667</v>
      </c>
      <c r="L246" s="37">
        <f t="shared" si="40"/>
        <v>1.1643038530833074</v>
      </c>
      <c r="M246" s="110">
        <f t="shared" si="45"/>
        <v>-11.760912373409578</v>
      </c>
      <c r="N246" s="110">
        <f t="shared" si="41"/>
        <v>1.3074659435014817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663.31850210611128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34.134442227002367</v>
      </c>
      <c r="K247" s="27">
        <f t="shared" si="44"/>
        <v>6.666666666666667</v>
      </c>
      <c r="L247" s="37">
        <f t="shared" si="40"/>
        <v>1.1046453995880547</v>
      </c>
      <c r="M247" s="110">
        <f t="shared" si="45"/>
        <v>-11.760912373409578</v>
      </c>
      <c r="N247" s="110">
        <f t="shared" si="41"/>
        <v>1.2896282557593861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667.9122134830493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34.194387701449081</v>
      </c>
      <c r="K248" s="27">
        <f t="shared" si="44"/>
        <v>6.666666666666667</v>
      </c>
      <c r="L248" s="37">
        <f t="shared" si="40"/>
        <v>1.0446999251413409</v>
      </c>
      <c r="M248" s="110">
        <f t="shared" si="45"/>
        <v>-11.760912373409578</v>
      </c>
      <c r="N248" s="110">
        <f t="shared" si="41"/>
        <v>1.2719498619412846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672.55677772629997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34.254579073484869</v>
      </c>
      <c r="K249" s="27">
        <f t="shared" si="44"/>
        <v>6.666666666666667</v>
      </c>
      <c r="L249" s="37">
        <f t="shared" si="40"/>
        <v>0.98450855310555241</v>
      </c>
      <c r="M249" s="110">
        <f t="shared" si="45"/>
        <v>-11.760912373409578</v>
      </c>
      <c r="N249" s="110">
        <f t="shared" si="41"/>
        <v>1.2544427772954676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677.24981452510087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34.314977895344839</v>
      </c>
      <c r="K250" s="27">
        <f t="shared" si="44"/>
        <v>6.666666666666667</v>
      </c>
      <c r="L250" s="37">
        <f t="shared" si="40"/>
        <v>0.92410973124558282</v>
      </c>
      <c r="M250" s="110">
        <f t="shared" si="45"/>
        <v>-11.760912373409578</v>
      </c>
      <c r="N250" s="110">
        <f t="shared" si="41"/>
        <v>1.2371175647909436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681.989067233593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34.375548253300266</v>
      </c>
      <c r="K251" s="27">
        <f t="shared" si="44"/>
        <v>6.666666666666667</v>
      </c>
      <c r="L251" s="37">
        <f t="shared" si="40"/>
        <v>0.86353937329015551</v>
      </c>
      <c r="M251" s="110">
        <f t="shared" si="45"/>
        <v>-11.760912373409578</v>
      </c>
      <c r="N251" s="110">
        <f t="shared" si="41"/>
        <v>1.2199834447976878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686.77239690717647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34.436256629259098</v>
      </c>
      <c r="K252" s="27">
        <f t="shared" si="44"/>
        <v>6.666666666666667</v>
      </c>
      <c r="L252" s="37">
        <f t="shared" si="40"/>
        <v>0.80283099733132346</v>
      </c>
      <c r="M252" s="110">
        <f t="shared" si="45"/>
        <v>-11.760912373409578</v>
      </c>
      <c r="N252" s="110">
        <f t="shared" si="41"/>
        <v>1.203048399675398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691.59777646272244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34.497071766314093</v>
      </c>
      <c r="K253" s="27">
        <f t="shared" si="44"/>
        <v>6.666666666666667</v>
      </c>
      <c r="L253" s="37">
        <f t="shared" si="40"/>
        <v>0.74201586027632871</v>
      </c>
      <c r="M253" s="110">
        <f t="shared" si="45"/>
        <v>-11.760912373409578</v>
      </c>
      <c r="N253" s="110">
        <f t="shared" si="41"/>
        <v>1.1863192729984926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696.46328499432957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34.557964538828003</v>
      </c>
      <c r="K254" s="27">
        <f t="shared" si="44"/>
        <v>6.666666666666667</v>
      </c>
      <c r="L254" s="37">
        <f t="shared" si="40"/>
        <v>0.68112308776241903</v>
      </c>
      <c r="M254" s="110">
        <f t="shared" si="45"/>
        <v>-11.760912373409578</v>
      </c>
      <c r="N254" s="110">
        <f t="shared" si="41"/>
        <v>1.1698018632715506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701.3671022685204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34.618907827478893</v>
      </c>
      <c r="K255" s="27">
        <f t="shared" si="44"/>
        <v>6.666666666666667</v>
      </c>
      <c r="L255" s="37">
        <f t="shared" ref="L255:L268" si="46">F255-J255+M255</f>
        <v>0.62017979911152921</v>
      </c>
      <c r="M255" s="110">
        <f t="shared" si="45"/>
        <v>-11.760912373409578</v>
      </c>
      <c r="N255" s="110">
        <f t="shared" ref="N255:N268" si="47">10^(L255/10)</f>
        <v>1.1535010120921334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706.30750341621024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34.679876399551063</v>
      </c>
      <c r="K256" s="27">
        <f t="shared" si="44"/>
        <v>6.666666666666667</v>
      </c>
      <c r="L256" s="37">
        <f t="shared" si="46"/>
        <v>0.55921122703935922</v>
      </c>
      <c r="M256" s="110">
        <f t="shared" si="45"/>
        <v>-11.760912373409578</v>
      </c>
      <c r="N256" s="110">
        <f t="shared" si="47"/>
        <v>1.1374206867996339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711.28285383330717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34.740846794642181</v>
      </c>
      <c r="K257" s="27">
        <f t="shared" si="44"/>
        <v>6.666666666666667</v>
      </c>
      <c r="L257" s="37">
        <f t="shared" si="46"/>
        <v>0.49824083194824098</v>
      </c>
      <c r="M257" s="110">
        <f t="shared" si="45"/>
        <v>-11.760912373409578</v>
      </c>
      <c r="N257" s="110">
        <f t="shared" si="47"/>
        <v>1.1215640577131143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716.29160429727972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34.801797215864561</v>
      </c>
      <c r="K258" s="27">
        <f t="shared" si="44"/>
        <v>6.666666666666667</v>
      </c>
      <c r="L258" s="37">
        <f t="shared" si="46"/>
        <v>0.43729041072586128</v>
      </c>
      <c r="M258" s="110">
        <f t="shared" si="45"/>
        <v>-11.760912373409578</v>
      </c>
      <c r="N258" s="110">
        <f t="shared" si="47"/>
        <v>1.1059335701100725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721.33228630332133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34.862707426542677</v>
      </c>
      <c r="K259" s="27">
        <f t="shared" si="44"/>
        <v>6.666666666666667</v>
      </c>
      <c r="L259" s="37">
        <f t="shared" si="46"/>
        <v>0.37638020004774475</v>
      </c>
      <c r="M259" s="110">
        <f t="shared" si="45"/>
        <v>-11.760912373409578</v>
      </c>
      <c r="N259" s="110">
        <f t="shared" si="47"/>
        <v>1.0905310111347504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726.40350762074149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34.923558652349087</v>
      </c>
      <c r="K260" s="27">
        <f t="shared" si="44"/>
        <v>6.666666666666667</v>
      </c>
      <c r="L260" s="37">
        <f t="shared" si="46"/>
        <v>0.31552897424133519</v>
      </c>
      <c r="M260" s="110">
        <f t="shared" si="45"/>
        <v>-11.760912373409578</v>
      </c>
      <c r="N260" s="110">
        <f t="shared" si="47"/>
        <v>1.0753575718506809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731.50394806780628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34.9843334887737</v>
      </c>
      <c r="K261" s="27">
        <f t="shared" si="44"/>
        <v>6.666666666666667</v>
      </c>
      <c r="L261" s="37">
        <f t="shared" si="46"/>
        <v>0.25475413781672174</v>
      </c>
      <c r="M261" s="110">
        <f t="shared" si="45"/>
        <v>-11.760912373409578</v>
      </c>
      <c r="N261" s="110">
        <f t="shared" si="47"/>
        <v>1.0604139046697223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736.63235550136346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35.04501581378527</v>
      </c>
      <c r="K262" s="27">
        <f t="shared" si="44"/>
        <v>6.666666666666667</v>
      </c>
      <c r="L262" s="37">
        <f t="shared" si="46"/>
        <v>0.19407181280515218</v>
      </c>
      <c r="M262" s="110">
        <f t="shared" si="45"/>
        <v>-11.760912373409578</v>
      </c>
      <c r="N262" s="110">
        <f t="shared" si="47"/>
        <v>1.0457001764003415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741.78754201611684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35.105590705516732</v>
      </c>
      <c r="K263" s="27">
        <f t="shared" si="44"/>
        <v>6.666666666666667</v>
      </c>
      <c r="L263" s="37">
        <f t="shared" si="46"/>
        <v>0.13349692107368938</v>
      </c>
      <c r="M263" s="110">
        <f t="shared" si="45"/>
        <v>-11.760912373409578</v>
      </c>
      <c r="N263" s="110">
        <f t="shared" si="47"/>
        <v>1.0312161171628669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746.96838034730411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35.166044364786458</v>
      </c>
      <c r="K264" s="27">
        <f t="shared" si="44"/>
        <v>6.666666666666667</v>
      </c>
      <c r="L264" s="37">
        <f t="shared" si="46"/>
        <v>7.3043261803963588E-2</v>
      </c>
      <c r="M264" s="110">
        <f t="shared" si="45"/>
        <v>-11.760912373409578</v>
      </c>
      <c r="N264" s="110">
        <f t="shared" si="47"/>
        <v>1.0169610654199097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752.17380046972801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35.226364042254424</v>
      </c>
      <c r="K265" s="27">
        <f t="shared" si="44"/>
        <v>6.666666666666667</v>
      </c>
      <c r="L265" s="37">
        <f t="shared" si="46"/>
        <v>1.2723584335997629E-2</v>
      </c>
      <c r="M265" s="110">
        <f t="shared" si="45"/>
        <v>-11.760912373409578</v>
      </c>
      <c r="N265" s="110">
        <f t="shared" si="47"/>
        <v>1.0029340093670651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757.40278638551683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35.286537970003742</v>
      </c>
      <c r="K266" s="27">
        <f t="shared" si="44"/>
        <v>6.666666666666667</v>
      </c>
      <c r="L266" s="37">
        <f t="shared" si="46"/>
        <v>-4.7450343413320439E-2</v>
      </c>
      <c r="M266" s="110">
        <f t="shared" si="45"/>
        <v>-11.760912373409578</v>
      </c>
      <c r="N266" s="110">
        <f t="shared" si="47"/>
        <v>0.98913362492341173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762.65437309263234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35.346555297334262</v>
      </c>
      <c r="K267" s="27">
        <f t="shared" si="44"/>
        <v>6.666666666666667</v>
      </c>
      <c r="L267" s="37">
        <f t="shared" si="46"/>
        <v>-0.10746767074384067</v>
      </c>
      <c r="M267" s="110">
        <f t="shared" si="45"/>
        <v>-11.760912373409578</v>
      </c>
      <c r="N267" s="110">
        <f t="shared" si="47"/>
        <v>0.97555831055354114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767.92764372593672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35.406406030553804</v>
      </c>
      <c r="K268" s="40">
        <f t="shared" si="44"/>
        <v>6.666666666666667</v>
      </c>
      <c r="L268" s="41">
        <f t="shared" si="46"/>
        <v>-0.16731840396338171</v>
      </c>
      <c r="M268" s="110">
        <f t="shared" si="45"/>
        <v>-11.760912373409578</v>
      </c>
      <c r="N268" s="110">
        <f t="shared" si="47"/>
        <v>0.96220621914381765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24.926474116595053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1" max="268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18CE4-21D8-4775-839F-C831CC319496}">
  <sheetPr codeName="Sheet37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179</v>
      </c>
      <c r="B2" s="29" t="s">
        <v>119</v>
      </c>
      <c r="C2" s="29">
        <f>NSAs!B37</f>
        <v>253764.83</v>
      </c>
      <c r="D2" s="30">
        <f>NSAs!C37</f>
        <v>4258874.59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35 (dBA)</v>
      </c>
      <c r="V5" s="143" t="str">
        <f>INDEX(A7:A45,MATCH(W5,H7:H45,0))</f>
        <v>A-2</v>
      </c>
      <c r="W5" s="144">
        <f>MAX(H7:H45)</f>
        <v>41.307419411683298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A-3</v>
      </c>
      <c r="W6" s="146">
        <f>LARGE(H7:H45,2)</f>
        <v>31.27302187928187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1248.8269847340136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39.6300454883784</v>
      </c>
      <c r="H7" s="36">
        <f>C7-G7</f>
        <v>29.380254468261413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867.01267556199821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316.33265560163642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27.702880544956514</v>
      </c>
      <c r="H8" s="37">
        <f t="shared" ref="H8:H44" si="2">C8-G8</f>
        <v>41.307419411683298</v>
      </c>
      <c r="O8" s="147" t="s">
        <v>6</v>
      </c>
      <c r="P8" s="10" t="s">
        <v>6</v>
      </c>
      <c r="Q8" s="7">
        <v>253456.84</v>
      </c>
      <c r="R8" s="8">
        <v>4258802.42</v>
      </c>
      <c r="U8">
        <f t="shared" si="0"/>
        <v>13512.693970519358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1004.3010202124841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37.737278077357942</v>
      </c>
      <c r="H9" s="37">
        <f t="shared" si="2"/>
        <v>31.27302187928187</v>
      </c>
      <c r="O9" s="147" t="s">
        <v>7</v>
      </c>
      <c r="P9" s="10" t="s">
        <v>7</v>
      </c>
      <c r="Q9" s="7">
        <v>254597.27</v>
      </c>
      <c r="R9" s="8">
        <v>4258312.75</v>
      </c>
      <c r="U9">
        <f t="shared" si="0"/>
        <v>1340.6091768234976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1892.4849974833614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43.240648907051025</v>
      </c>
      <c r="H10" s="37">
        <f t="shared" si="2"/>
        <v>25.769651049588788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377.54185467115082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2245.2528597242604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44.725305164239053</v>
      </c>
      <c r="H11" s="37">
        <f t="shared" si="2"/>
        <v>24.284994792400759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268.22513913349144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2646.8993779514672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46.154748637654876</v>
      </c>
      <c r="H12" s="37">
        <f t="shared" si="2"/>
        <v>22.855551318984936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192.99903249740589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1306.6000468775831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40.022853388704156</v>
      </c>
      <c r="H13" s="37">
        <f t="shared" si="2"/>
        <v>28.987446567935656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792.03551670148477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1507.6003270429483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41.26572445977704</v>
      </c>
      <c r="H14" s="37">
        <f t="shared" si="2"/>
        <v>27.744575496862772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594.91860332462068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2054.8680483425137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43.955678784907356</v>
      </c>
      <c r="H15" s="37">
        <f t="shared" si="2"/>
        <v>25.054621171732457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320.23007507720342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2372.3745676009012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45.203665192997377</v>
      </c>
      <c r="H16" s="37">
        <f t="shared" si="2"/>
        <v>23.806634763642435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240.25004426877848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2719.0238617010305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46.388260378006819</v>
      </c>
      <c r="H17" s="37">
        <f t="shared" si="2"/>
        <v>22.622039578632993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182.89589490885578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2993.8926931505653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47.224724606795739</v>
      </c>
      <c r="H18" s="37">
        <f t="shared" si="2"/>
        <v>21.785575349844073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150.85424477958111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3358.2010608657401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48.22213388970637</v>
      </c>
      <c r="H19" s="37">
        <f t="shared" si="2"/>
        <v>20.788166066933442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119.89928870820017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3641.6949461616932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48.926071268786131</v>
      </c>
      <c r="H20" s="37">
        <f t="shared" si="2"/>
        <v>20.084228687853681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101.95836646967464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3967.5186794392462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49.670379602593378</v>
      </c>
      <c r="H21" s="37">
        <f t="shared" si="2"/>
        <v>19.339920354046434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85.899776806468978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1676.5395393189226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42.188276004751444</v>
      </c>
      <c r="H22" s="37">
        <f t="shared" si="2"/>
        <v>26.822023951888369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481.06348726643768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1962.5088654319538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43.556232546047518</v>
      </c>
      <c r="H23" s="37">
        <f t="shared" si="2"/>
        <v>25.454067410592295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351.0805265661952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2227.685191336629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44.657076357275528</v>
      </c>
      <c r="H24" s="37">
        <f t="shared" si="2"/>
        <v>24.353223599364284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272.47230137990869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2560.118965458596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45.865202937813237</v>
      </c>
      <c r="H25" s="37">
        <f t="shared" si="2"/>
        <v>23.145097018826576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206.30497541110253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2845.7313979362129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46.783878112440831</v>
      </c>
      <c r="H26" s="37">
        <f t="shared" si="2"/>
        <v>22.226421844198981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166.97143684048905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3141.1584460673657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47.641796871982805</v>
      </c>
      <c r="H27" s="37">
        <f t="shared" si="2"/>
        <v>21.368503084657007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137.0409335493957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3435.1786820046736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48.418986639209194</v>
      </c>
      <c r="H28" s="37">
        <f t="shared" si="2"/>
        <v>20.591313317430618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114.58593998209336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3737.4822051748497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49.151582671665018</v>
      </c>
      <c r="H29" s="37">
        <f t="shared" si="2"/>
        <v>19.858717284974794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96.799191176854436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4081.5492182380931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49.916500758006507</v>
      </c>
      <c r="H30" s="37">
        <f t="shared" si="2"/>
        <v>19.093799198633306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81.16707952074394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2333.6883707984503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45.060857240883941</v>
      </c>
      <c r="H31" s="37">
        <f t="shared" si="2"/>
        <v>23.949442715755872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248.28144914903794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2628.7760536988321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46.095071799833832</v>
      </c>
      <c r="H32" s="37">
        <f t="shared" si="2"/>
        <v>22.915228156805981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195.66935602210717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3017.8365916828488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47.293914402285438</v>
      </c>
      <c r="H33" s="37">
        <f t="shared" si="2"/>
        <v>21.716385554354375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148.4699476620861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3846.0083029029711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49.400204349484753</v>
      </c>
      <c r="H34" s="37">
        <f t="shared" si="2"/>
        <v>19.61009560715506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91.41333653106517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4076.3888943277993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49.90551219463643</v>
      </c>
      <c r="H35" s="37">
        <f t="shared" si="2"/>
        <v>19.104787762003383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81.372709328568803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5107.2088401591309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51.863672341267076</v>
      </c>
      <c r="H36" s="37">
        <f t="shared" si="2"/>
        <v>17.146627615372736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51.839733656287819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3135.2423017844089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47.625422203248888</v>
      </c>
      <c r="H37" s="37">
        <f t="shared" si="2"/>
        <v>21.384877753390924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137.55860892902029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4227.3900817049853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50.221446482558946</v>
      </c>
      <c r="H38" s="37">
        <f t="shared" si="2"/>
        <v>18.788853474080867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75.663311951430558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4380.6624659862773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50.530795833675889</v>
      </c>
      <c r="H39" s="37">
        <f t="shared" si="2"/>
        <v>18.479504122963924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70.461261177136734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966.93375579718236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37.407934435595678</v>
      </c>
      <c r="H40" s="37">
        <f t="shared" si="2"/>
        <v>28.592065564404322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723.11364464225301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1550.6554175572269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41.510306015850922</v>
      </c>
      <c r="H41" s="37">
        <f t="shared" si="2"/>
        <v>24.489693984149078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281.17027031038049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2571.2634182630491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45.902931421910878</v>
      </c>
      <c r="H42" s="37">
        <f t="shared" si="2"/>
        <v>20.097068578089122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102.26025180808004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1774.7686983096842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42.682835208741849</v>
      </c>
      <c r="H43" s="37">
        <f t="shared" si="2"/>
        <v>23.317164791258151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214.64287615369312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4500.0897432161946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50.764423495928867</v>
      </c>
      <c r="H44" s="37">
        <f t="shared" si="2"/>
        <v>3.2355765040711333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2.1064815052527304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26.016445878395459</v>
      </c>
      <c r="O45" s="108"/>
      <c r="P45" s="108"/>
      <c r="Q45" s="109"/>
      <c r="R45" s="109"/>
      <c r="U45">
        <f t="shared" ref="U45" si="4">10^(H45/10)</f>
        <v>399.6175821688413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43.780188700455142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43.780188700455142</v>
      </c>
      <c r="D51" s="77">
        <f>10*LOG10(SUM(U7:U44))</f>
        <v>43.706894504505897</v>
      </c>
      <c r="E51" s="77">
        <f>P85</f>
        <v>43.75284812770176</v>
      </c>
      <c r="F51" s="78">
        <f>S85</f>
        <v>50.127221714401088</v>
      </c>
    </row>
    <row r="52" spans="1:19" ht="14.45" customHeight="1" thickBot="1" x14ac:dyDescent="0.3">
      <c r="B52" s="72" t="s">
        <v>141</v>
      </c>
      <c r="C52" s="79">
        <f>10*LOG10(10^(C50/10)+10^(C51/10))</f>
        <v>45.299325102284286</v>
      </c>
      <c r="D52" s="79">
        <f>10*LOG10(10^(D50/10)+10^(D51/10))</f>
        <v>44.148299938100457</v>
      </c>
      <c r="E52" s="79">
        <f>J85</f>
        <v>44.902570585276621</v>
      </c>
      <c r="F52" s="80">
        <f>M85</f>
        <v>50.742395243149389</v>
      </c>
    </row>
    <row r="53" spans="1:19" ht="16.149999999999999" customHeight="1" thickBot="1" x14ac:dyDescent="0.3">
      <c r="B53" s="74" t="s">
        <v>145</v>
      </c>
      <c r="C53" s="81">
        <f>C52-C50</f>
        <v>5.2993251022842855</v>
      </c>
      <c r="D53" s="81">
        <f>D52-D50</f>
        <v>10.148299938100457</v>
      </c>
      <c r="E53" s="81">
        <f>E52-E50</f>
        <v>6.3340995153052475</v>
      </c>
      <c r="F53" s="82">
        <f>F52-F50</f>
        <v>8.7918233133365646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35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44.148299938100457</v>
      </c>
      <c r="J61" s="62">
        <f>10^(I61/10)</f>
        <v>25991.419202280995</v>
      </c>
      <c r="K61" s="63"/>
      <c r="L61" s="152">
        <f>I61+10</f>
        <v>54.148299938100457</v>
      </c>
      <c r="M61" s="62">
        <f>10^(L61/10)</f>
        <v>259914.19202280976</v>
      </c>
      <c r="N61" s="62"/>
      <c r="O61" s="62">
        <f>D51</f>
        <v>43.706894504505897</v>
      </c>
      <c r="P61" s="62">
        <f>10^(O61/10)</f>
        <v>23479.532770771388</v>
      </c>
      <c r="Q61" s="62"/>
      <c r="R61" s="62">
        <f>O61+10</f>
        <v>53.706894504505897</v>
      </c>
      <c r="S61" s="63">
        <f>10^(R61/10)</f>
        <v>234795.32770771417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44.148299938100457</v>
      </c>
      <c r="J62" s="26">
        <f t="shared" ref="J62:J84" si="9">10^(I62/10)</f>
        <v>25991.419202280995</v>
      </c>
      <c r="K62" s="64"/>
      <c r="L62" s="155">
        <f t="shared" ref="L62:L67" si="10">I62+10</f>
        <v>54.148299938100457</v>
      </c>
      <c r="M62" s="26">
        <f t="shared" ref="M62:M84" si="11">10^(L62/10)</f>
        <v>259914.19202280976</v>
      </c>
      <c r="N62" s="26"/>
      <c r="O62" s="26">
        <f>O61</f>
        <v>43.706894504505897</v>
      </c>
      <c r="P62" s="26">
        <f t="shared" ref="P62:P84" si="12">10^(O62/10)</f>
        <v>23479.532770771388</v>
      </c>
      <c r="Q62" s="26"/>
      <c r="R62" s="26">
        <f t="shared" ref="R62:R67" si="13">O62+10</f>
        <v>53.706894504505897</v>
      </c>
      <c r="S62" s="64">
        <f t="shared" ref="S62:S84" si="14">10^(R62/10)</f>
        <v>234795.32770771417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44.148299938100457</v>
      </c>
      <c r="J63" s="26">
        <f t="shared" si="9"/>
        <v>25991.419202280995</v>
      </c>
      <c r="K63" s="64"/>
      <c r="L63" s="155">
        <f t="shared" si="10"/>
        <v>54.148299938100457</v>
      </c>
      <c r="M63" s="26">
        <f t="shared" si="11"/>
        <v>259914.19202280976</v>
      </c>
      <c r="N63" s="26"/>
      <c r="O63" s="26">
        <f t="shared" ref="O63:O84" si="16">O62</f>
        <v>43.706894504505897</v>
      </c>
      <c r="P63" s="26">
        <f t="shared" si="12"/>
        <v>23479.532770771388</v>
      </c>
      <c r="Q63" s="26"/>
      <c r="R63" s="26">
        <f t="shared" si="13"/>
        <v>53.706894504505897</v>
      </c>
      <c r="S63" s="64">
        <f t="shared" si="14"/>
        <v>234795.32770771417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44.148299938100457</v>
      </c>
      <c r="J64" s="26">
        <f t="shared" si="9"/>
        <v>25991.419202280995</v>
      </c>
      <c r="K64" s="64"/>
      <c r="L64" s="155">
        <f t="shared" si="10"/>
        <v>54.148299938100457</v>
      </c>
      <c r="M64" s="26">
        <f t="shared" si="11"/>
        <v>259914.19202280976</v>
      </c>
      <c r="N64" s="26"/>
      <c r="O64" s="26">
        <f t="shared" si="16"/>
        <v>43.706894504505897</v>
      </c>
      <c r="P64" s="26">
        <f t="shared" si="12"/>
        <v>23479.532770771388</v>
      </c>
      <c r="Q64" s="26"/>
      <c r="R64" s="26">
        <f t="shared" si="13"/>
        <v>53.706894504505897</v>
      </c>
      <c r="S64" s="64">
        <f t="shared" si="14"/>
        <v>234795.32770771417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44.148299938100457</v>
      </c>
      <c r="J65" s="26">
        <f t="shared" si="9"/>
        <v>25991.419202280995</v>
      </c>
      <c r="K65" s="64"/>
      <c r="L65" s="155">
        <f t="shared" si="10"/>
        <v>54.148299938100457</v>
      </c>
      <c r="M65" s="26">
        <f t="shared" si="11"/>
        <v>259914.19202280976</v>
      </c>
      <c r="N65" s="26"/>
      <c r="O65" s="26">
        <f t="shared" si="16"/>
        <v>43.706894504505897</v>
      </c>
      <c r="P65" s="26">
        <f t="shared" si="12"/>
        <v>23479.532770771388</v>
      </c>
      <c r="Q65" s="26"/>
      <c r="R65" s="26">
        <f t="shared" si="13"/>
        <v>53.706894504505897</v>
      </c>
      <c r="S65" s="64">
        <f t="shared" si="14"/>
        <v>234795.32770771417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44.148299938100457</v>
      </c>
      <c r="J66" s="26">
        <f t="shared" si="9"/>
        <v>25991.419202280995</v>
      </c>
      <c r="K66" s="64"/>
      <c r="L66" s="155">
        <f t="shared" si="10"/>
        <v>54.148299938100457</v>
      </c>
      <c r="M66" s="26">
        <f t="shared" si="11"/>
        <v>259914.19202280976</v>
      </c>
      <c r="N66" s="26"/>
      <c r="O66" s="26">
        <f t="shared" si="16"/>
        <v>43.706894504505897</v>
      </c>
      <c r="P66" s="26">
        <f t="shared" si="12"/>
        <v>23479.532770771388</v>
      </c>
      <c r="Q66" s="26"/>
      <c r="R66" s="26">
        <f t="shared" si="13"/>
        <v>53.706894504505897</v>
      </c>
      <c r="S66" s="64">
        <f t="shared" si="14"/>
        <v>234795.32770771417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44.148299938100457</v>
      </c>
      <c r="J67" s="26">
        <f t="shared" si="9"/>
        <v>25991.419202280995</v>
      </c>
      <c r="K67" s="64"/>
      <c r="L67" s="155">
        <f t="shared" si="10"/>
        <v>54.148299938100457</v>
      </c>
      <c r="M67" s="26">
        <f t="shared" si="11"/>
        <v>259914.19202280976</v>
      </c>
      <c r="N67" s="26"/>
      <c r="O67" s="26">
        <f t="shared" si="16"/>
        <v>43.706894504505897</v>
      </c>
      <c r="P67" s="26">
        <f t="shared" si="12"/>
        <v>23479.532770771388</v>
      </c>
      <c r="Q67" s="26"/>
      <c r="R67" s="26">
        <f t="shared" si="13"/>
        <v>53.706894504505897</v>
      </c>
      <c r="S67" s="64">
        <f t="shared" si="14"/>
        <v>234795.32770771417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45.299325102284286</v>
      </c>
      <c r="J68" s="26">
        <f t="shared" si="9"/>
        <v>33879.150352940342</v>
      </c>
      <c r="K68" s="64"/>
      <c r="L68" s="155">
        <f>I68</f>
        <v>45.299325102284286</v>
      </c>
      <c r="M68" s="26">
        <f t="shared" si="11"/>
        <v>33879.150352940342</v>
      </c>
      <c r="N68" s="26"/>
      <c r="O68" s="26">
        <f>H46</f>
        <v>43.780188700455142</v>
      </c>
      <c r="P68" s="26">
        <f t="shared" si="12"/>
        <v>23879.15035294028</v>
      </c>
      <c r="Q68" s="26"/>
      <c r="R68" s="26">
        <f>O68</f>
        <v>43.780188700455142</v>
      </c>
      <c r="S68" s="64">
        <f t="shared" si="14"/>
        <v>23879.15035294028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45.299325102284286</v>
      </c>
      <c r="J69" s="26">
        <f t="shared" si="9"/>
        <v>33879.150352940342</v>
      </c>
      <c r="K69" s="64"/>
      <c r="L69" s="155">
        <f t="shared" ref="L69:L82" si="19">I69</f>
        <v>45.299325102284286</v>
      </c>
      <c r="M69" s="26">
        <f t="shared" si="11"/>
        <v>33879.150352940342</v>
      </c>
      <c r="N69" s="26"/>
      <c r="O69" s="26">
        <f t="shared" si="16"/>
        <v>43.780188700455142</v>
      </c>
      <c r="P69" s="26">
        <f t="shared" si="12"/>
        <v>23879.15035294028</v>
      </c>
      <c r="Q69" s="26"/>
      <c r="R69" s="26">
        <f t="shared" ref="R69:R82" si="20">O69</f>
        <v>43.780188700455142</v>
      </c>
      <c r="S69" s="64">
        <f t="shared" si="14"/>
        <v>23879.15035294028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45.299325102284286</v>
      </c>
      <c r="J70" s="26">
        <f t="shared" si="9"/>
        <v>33879.150352940342</v>
      </c>
      <c r="K70" s="64"/>
      <c r="L70" s="155">
        <f t="shared" si="19"/>
        <v>45.299325102284286</v>
      </c>
      <c r="M70" s="26">
        <f t="shared" si="11"/>
        <v>33879.150352940342</v>
      </c>
      <c r="N70" s="26"/>
      <c r="O70" s="26">
        <f t="shared" si="16"/>
        <v>43.780188700455142</v>
      </c>
      <c r="P70" s="26">
        <f t="shared" si="12"/>
        <v>23879.15035294028</v>
      </c>
      <c r="Q70" s="26"/>
      <c r="R70" s="26">
        <f t="shared" si="20"/>
        <v>43.780188700455142</v>
      </c>
      <c r="S70" s="64">
        <f t="shared" si="14"/>
        <v>23879.15035294028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45.299325102284286</v>
      </c>
      <c r="J71" s="26">
        <f t="shared" si="9"/>
        <v>33879.150352940342</v>
      </c>
      <c r="K71" s="64"/>
      <c r="L71" s="155">
        <f t="shared" si="19"/>
        <v>45.299325102284286</v>
      </c>
      <c r="M71" s="26">
        <f t="shared" si="11"/>
        <v>33879.150352940342</v>
      </c>
      <c r="N71" s="26"/>
      <c r="O71" s="26">
        <f t="shared" si="16"/>
        <v>43.780188700455142</v>
      </c>
      <c r="P71" s="26">
        <f t="shared" si="12"/>
        <v>23879.15035294028</v>
      </c>
      <c r="Q71" s="26"/>
      <c r="R71" s="26">
        <f t="shared" si="20"/>
        <v>43.780188700455142</v>
      </c>
      <c r="S71" s="64">
        <f t="shared" si="14"/>
        <v>23879.15035294028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45.299325102284286</v>
      </c>
      <c r="J72" s="26">
        <f t="shared" si="9"/>
        <v>33879.150352940342</v>
      </c>
      <c r="K72" s="64"/>
      <c r="L72" s="155">
        <f t="shared" si="19"/>
        <v>45.299325102284286</v>
      </c>
      <c r="M72" s="26">
        <f t="shared" si="11"/>
        <v>33879.150352940342</v>
      </c>
      <c r="N72" s="26"/>
      <c r="O72" s="26">
        <f t="shared" si="16"/>
        <v>43.780188700455142</v>
      </c>
      <c r="P72" s="26">
        <f t="shared" si="12"/>
        <v>23879.15035294028</v>
      </c>
      <c r="Q72" s="26"/>
      <c r="R72" s="26">
        <f t="shared" si="20"/>
        <v>43.780188700455142</v>
      </c>
      <c r="S72" s="64">
        <f t="shared" si="14"/>
        <v>23879.15035294028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45.299325102284286</v>
      </c>
      <c r="J73" s="26">
        <f t="shared" si="9"/>
        <v>33879.150352940342</v>
      </c>
      <c r="K73" s="64"/>
      <c r="L73" s="155">
        <f t="shared" si="19"/>
        <v>45.299325102284286</v>
      </c>
      <c r="M73" s="26">
        <f t="shared" si="11"/>
        <v>33879.150352940342</v>
      </c>
      <c r="N73" s="26"/>
      <c r="O73" s="26">
        <f t="shared" si="16"/>
        <v>43.780188700455142</v>
      </c>
      <c r="P73" s="26">
        <f t="shared" si="12"/>
        <v>23879.15035294028</v>
      </c>
      <c r="Q73" s="26"/>
      <c r="R73" s="26">
        <f t="shared" si="20"/>
        <v>43.780188700455142</v>
      </c>
      <c r="S73" s="64">
        <f t="shared" si="14"/>
        <v>23879.15035294028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45.299325102284286</v>
      </c>
      <c r="J74" s="26">
        <f t="shared" si="9"/>
        <v>33879.150352940342</v>
      </c>
      <c r="K74" s="64"/>
      <c r="L74" s="155">
        <f t="shared" si="19"/>
        <v>45.299325102284286</v>
      </c>
      <c r="M74" s="26">
        <f t="shared" si="11"/>
        <v>33879.150352940342</v>
      </c>
      <c r="N74" s="26"/>
      <c r="O74" s="26">
        <f t="shared" si="16"/>
        <v>43.780188700455142</v>
      </c>
      <c r="P74" s="26">
        <f t="shared" si="12"/>
        <v>23879.15035294028</v>
      </c>
      <c r="Q74" s="26"/>
      <c r="R74" s="26">
        <f t="shared" si="20"/>
        <v>43.780188700455142</v>
      </c>
      <c r="S74" s="64">
        <f t="shared" si="14"/>
        <v>23879.15035294028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45.299325102284286</v>
      </c>
      <c r="J75" s="26">
        <f t="shared" si="9"/>
        <v>33879.150352940342</v>
      </c>
      <c r="K75" s="64"/>
      <c r="L75" s="155">
        <f t="shared" si="19"/>
        <v>45.299325102284286</v>
      </c>
      <c r="M75" s="26">
        <f t="shared" si="11"/>
        <v>33879.150352940342</v>
      </c>
      <c r="N75" s="26"/>
      <c r="O75" s="26">
        <f t="shared" si="16"/>
        <v>43.780188700455142</v>
      </c>
      <c r="P75" s="26">
        <f t="shared" si="12"/>
        <v>23879.15035294028</v>
      </c>
      <c r="Q75" s="26"/>
      <c r="R75" s="26">
        <f t="shared" si="20"/>
        <v>43.780188700455142</v>
      </c>
      <c r="S75" s="64">
        <f t="shared" si="14"/>
        <v>23879.15035294028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45.299325102284286</v>
      </c>
      <c r="J76" s="26">
        <f t="shared" si="9"/>
        <v>33879.150352940342</v>
      </c>
      <c r="K76" s="64"/>
      <c r="L76" s="155">
        <f t="shared" si="19"/>
        <v>45.299325102284286</v>
      </c>
      <c r="M76" s="26">
        <f t="shared" si="11"/>
        <v>33879.150352940342</v>
      </c>
      <c r="N76" s="26"/>
      <c r="O76" s="26">
        <f t="shared" si="16"/>
        <v>43.780188700455142</v>
      </c>
      <c r="P76" s="26">
        <f t="shared" si="12"/>
        <v>23879.15035294028</v>
      </c>
      <c r="Q76" s="26"/>
      <c r="R76" s="26">
        <f t="shared" si="20"/>
        <v>43.780188700455142</v>
      </c>
      <c r="S76" s="64">
        <f t="shared" si="14"/>
        <v>23879.15035294028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45.299325102284286</v>
      </c>
      <c r="J77" s="26">
        <f t="shared" si="9"/>
        <v>33879.150352940342</v>
      </c>
      <c r="K77" s="64"/>
      <c r="L77" s="155">
        <f t="shared" si="19"/>
        <v>45.299325102284286</v>
      </c>
      <c r="M77" s="26">
        <f t="shared" si="11"/>
        <v>33879.150352940342</v>
      </c>
      <c r="N77" s="26"/>
      <c r="O77" s="26">
        <f t="shared" si="16"/>
        <v>43.780188700455142</v>
      </c>
      <c r="P77" s="26">
        <f t="shared" si="12"/>
        <v>23879.15035294028</v>
      </c>
      <c r="Q77" s="26"/>
      <c r="R77" s="26">
        <f t="shared" si="20"/>
        <v>43.780188700455142</v>
      </c>
      <c r="S77" s="64">
        <f t="shared" si="14"/>
        <v>23879.15035294028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45.299325102284286</v>
      </c>
      <c r="J78" s="26">
        <f t="shared" si="9"/>
        <v>33879.150352940342</v>
      </c>
      <c r="K78" s="64"/>
      <c r="L78" s="155">
        <f t="shared" si="19"/>
        <v>45.299325102284286</v>
      </c>
      <c r="M78" s="26">
        <f t="shared" si="11"/>
        <v>33879.150352940342</v>
      </c>
      <c r="N78" s="26"/>
      <c r="O78" s="26">
        <f t="shared" si="16"/>
        <v>43.780188700455142</v>
      </c>
      <c r="P78" s="26">
        <f t="shared" si="12"/>
        <v>23879.15035294028</v>
      </c>
      <c r="Q78" s="26"/>
      <c r="R78" s="26">
        <f t="shared" si="20"/>
        <v>43.780188700455142</v>
      </c>
      <c r="S78" s="64">
        <f t="shared" si="14"/>
        <v>23879.15035294028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45.299325102284286</v>
      </c>
      <c r="J79" s="26">
        <f t="shared" si="9"/>
        <v>33879.150352940342</v>
      </c>
      <c r="K79" s="64"/>
      <c r="L79" s="155">
        <f t="shared" si="19"/>
        <v>45.299325102284286</v>
      </c>
      <c r="M79" s="26">
        <f t="shared" si="11"/>
        <v>33879.150352940342</v>
      </c>
      <c r="N79" s="26"/>
      <c r="O79" s="26">
        <f t="shared" si="16"/>
        <v>43.780188700455142</v>
      </c>
      <c r="P79" s="26">
        <f t="shared" si="12"/>
        <v>23879.15035294028</v>
      </c>
      <c r="Q79" s="26"/>
      <c r="R79" s="26">
        <f t="shared" si="20"/>
        <v>43.780188700455142</v>
      </c>
      <c r="S79" s="64">
        <f t="shared" si="14"/>
        <v>23879.15035294028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45.299325102284286</v>
      </c>
      <c r="J80" s="26">
        <f t="shared" si="9"/>
        <v>33879.150352940342</v>
      </c>
      <c r="K80" s="64"/>
      <c r="L80" s="155">
        <f t="shared" si="19"/>
        <v>45.299325102284286</v>
      </c>
      <c r="M80" s="26">
        <f t="shared" si="11"/>
        <v>33879.150352940342</v>
      </c>
      <c r="N80" s="26"/>
      <c r="O80" s="26">
        <f t="shared" si="16"/>
        <v>43.780188700455142</v>
      </c>
      <c r="P80" s="26">
        <f t="shared" si="12"/>
        <v>23879.15035294028</v>
      </c>
      <c r="Q80" s="26"/>
      <c r="R80" s="26">
        <f t="shared" si="20"/>
        <v>43.780188700455142</v>
      </c>
      <c r="S80" s="64">
        <f t="shared" si="14"/>
        <v>23879.15035294028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45.299325102284286</v>
      </c>
      <c r="J81" s="26">
        <f t="shared" si="9"/>
        <v>33879.150352940342</v>
      </c>
      <c r="K81" s="64"/>
      <c r="L81" s="155">
        <f t="shared" si="19"/>
        <v>45.299325102284286</v>
      </c>
      <c r="M81" s="26">
        <f t="shared" si="11"/>
        <v>33879.150352940342</v>
      </c>
      <c r="N81" s="26"/>
      <c r="O81" s="26">
        <f t="shared" si="16"/>
        <v>43.780188700455142</v>
      </c>
      <c r="P81" s="26">
        <f t="shared" si="12"/>
        <v>23879.15035294028</v>
      </c>
      <c r="Q81" s="26"/>
      <c r="R81" s="26">
        <f t="shared" si="20"/>
        <v>43.780188700455142</v>
      </c>
      <c r="S81" s="64">
        <f t="shared" si="14"/>
        <v>23879.15035294028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45.299325102284286</v>
      </c>
      <c r="J82" s="26">
        <f t="shared" si="9"/>
        <v>33879.150352940342</v>
      </c>
      <c r="K82" s="64"/>
      <c r="L82" s="155">
        <f t="shared" si="19"/>
        <v>45.299325102284286</v>
      </c>
      <c r="M82" s="26">
        <f t="shared" si="11"/>
        <v>33879.150352940342</v>
      </c>
      <c r="N82" s="26"/>
      <c r="O82" s="26">
        <f t="shared" si="16"/>
        <v>43.780188700455142</v>
      </c>
      <c r="P82" s="26">
        <f t="shared" si="12"/>
        <v>23879.15035294028</v>
      </c>
      <c r="Q82" s="26"/>
      <c r="R82" s="26">
        <f t="shared" si="20"/>
        <v>43.780188700455142</v>
      </c>
      <c r="S82" s="64">
        <f t="shared" si="14"/>
        <v>23879.15035294028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44.148299938100457</v>
      </c>
      <c r="J83" s="26">
        <f t="shared" si="9"/>
        <v>25991.419202280995</v>
      </c>
      <c r="K83" s="64"/>
      <c r="L83" s="155">
        <f>I83+10</f>
        <v>54.148299938100457</v>
      </c>
      <c r="M83" s="26">
        <f t="shared" si="11"/>
        <v>259914.19202280976</v>
      </c>
      <c r="N83" s="26"/>
      <c r="O83" s="26">
        <f>D51</f>
        <v>43.706894504505897</v>
      </c>
      <c r="P83" s="26">
        <f t="shared" si="12"/>
        <v>23479.532770771388</v>
      </c>
      <c r="Q83" s="26"/>
      <c r="R83" s="26">
        <f>O83+10</f>
        <v>53.706894504505897</v>
      </c>
      <c r="S83" s="64">
        <f t="shared" si="14"/>
        <v>234795.32770771417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44.148299938100457</v>
      </c>
      <c r="J84" s="65">
        <f t="shared" si="9"/>
        <v>25991.419202280995</v>
      </c>
      <c r="K84" s="66"/>
      <c r="L84" s="158">
        <f>I84+10</f>
        <v>54.148299938100457</v>
      </c>
      <c r="M84" s="65">
        <f t="shared" si="11"/>
        <v>259914.19202280976</v>
      </c>
      <c r="N84" s="65"/>
      <c r="O84" s="65">
        <f t="shared" si="16"/>
        <v>43.706894504505897</v>
      </c>
      <c r="P84" s="65">
        <f t="shared" si="12"/>
        <v>23479.532770771388</v>
      </c>
      <c r="Q84" s="65"/>
      <c r="R84" s="65">
        <f>O84+10</f>
        <v>53.706894504505897</v>
      </c>
      <c r="S84" s="66">
        <f t="shared" si="14"/>
        <v>234795.32770771417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44.902570585276621</v>
      </c>
      <c r="K85" s="67"/>
      <c r="L85" s="67" t="s">
        <v>134</v>
      </c>
      <c r="M85" s="67">
        <f>10*LOG10(SUM(M61:M84)/24)</f>
        <v>50.742395243149389</v>
      </c>
      <c r="N85" s="67"/>
      <c r="O85" s="67" t="s">
        <v>135</v>
      </c>
      <c r="P85" s="67">
        <f>10*LOG10(SUM(P61:P84)/24)</f>
        <v>43.75284812770176</v>
      </c>
      <c r="Q85" s="67"/>
      <c r="R85" s="67" t="s">
        <v>134</v>
      </c>
      <c r="S85" s="68">
        <f>10*LOG10(SUM(S61:S84)/24)</f>
        <v>50.127221714401088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35</v>
      </c>
      <c r="C89" s="22">
        <f>C2</f>
        <v>253764.83</v>
      </c>
      <c r="D89" s="23">
        <f>D2</f>
        <v>4258874.59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43.780188700455142</v>
      </c>
      <c r="J89" s="86">
        <f>D51</f>
        <v>43.706894504505897</v>
      </c>
      <c r="K89" s="86">
        <f>E51</f>
        <v>43.75284812770176</v>
      </c>
      <c r="L89" s="87">
        <f>F51</f>
        <v>50.127221714401088</v>
      </c>
      <c r="M89" s="89">
        <f>C52</f>
        <v>45.299325102284286</v>
      </c>
      <c r="N89" s="86">
        <f>D52</f>
        <v>44.148299938100457</v>
      </c>
      <c r="O89" s="86">
        <f>E52</f>
        <v>44.902570585276621</v>
      </c>
      <c r="P89" s="87">
        <f>F52</f>
        <v>50.742395243149389</v>
      </c>
      <c r="Q89" s="89">
        <f>C53</f>
        <v>5.2993251022842855</v>
      </c>
      <c r="R89" s="86">
        <f>D53</f>
        <v>10.148299938100457</v>
      </c>
      <c r="S89" s="86">
        <f>E53</f>
        <v>6.3340995153052475</v>
      </c>
      <c r="T89" s="87">
        <f>F53</f>
        <v>8.7918233133365646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35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316.33265560163642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24.043181204884878</v>
      </c>
      <c r="K95" s="35">
        <f>4/60*100</f>
        <v>6.666666666666667</v>
      </c>
      <c r="L95" s="36">
        <f t="shared" ref="L95:L126" si="22">F95-J95+M95</f>
        <v>11.195906421705544</v>
      </c>
      <c r="M95" s="110">
        <f>10*LOG(6.666667/100)</f>
        <v>-11.760912373409578</v>
      </c>
      <c r="N95" s="110">
        <f t="shared" ref="N95:N126" si="23">10^(L95/10)</f>
        <v>13.170147599155364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322.33265560163642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27.866086124467675</v>
      </c>
      <c r="K96" s="27">
        <f t="shared" ref="K96:K159" si="26">4/60*100</f>
        <v>6.666666666666667</v>
      </c>
      <c r="L96" s="37">
        <f t="shared" si="22"/>
        <v>7.3730015021227473</v>
      </c>
      <c r="M96" s="110">
        <f t="shared" ref="M96:M159" si="27">10*LOG(6.666667/100)</f>
        <v>-11.760912373409578</v>
      </c>
      <c r="N96" s="110">
        <f t="shared" si="23"/>
        <v>5.4613517640103879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328.33265560163642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28.026281586496651</v>
      </c>
      <c r="K97" s="27">
        <f t="shared" si="26"/>
        <v>6.666666666666667</v>
      </c>
      <c r="L97" s="37">
        <f t="shared" si="22"/>
        <v>7.2128060400937706</v>
      </c>
      <c r="M97" s="110">
        <f t="shared" si="27"/>
        <v>-11.760912373409578</v>
      </c>
      <c r="N97" s="110">
        <f t="shared" si="23"/>
        <v>5.2635724365143135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334.33265560163642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28.183575958710954</v>
      </c>
      <c r="K98" s="27">
        <f t="shared" si="26"/>
        <v>6.666666666666667</v>
      </c>
      <c r="L98" s="37">
        <f t="shared" si="22"/>
        <v>7.0555116678794683</v>
      </c>
      <c r="M98" s="110">
        <f t="shared" si="27"/>
        <v>-11.760912373409578</v>
      </c>
      <c r="N98" s="110">
        <f t="shared" si="23"/>
        <v>5.076345429179165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340.33265560163642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28.338072450453911</v>
      </c>
      <c r="K99" s="27">
        <f t="shared" si="26"/>
        <v>6.666666666666667</v>
      </c>
      <c r="L99" s="37">
        <f t="shared" si="22"/>
        <v>6.9010151761365108</v>
      </c>
      <c r="M99" s="110">
        <f t="shared" si="27"/>
        <v>-11.760912373409578</v>
      </c>
      <c r="N99" s="110">
        <f t="shared" si="23"/>
        <v>4.8989331999122596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346.33265560163642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28.48986885951695</v>
      </c>
      <c r="K100" s="27">
        <f t="shared" si="26"/>
        <v>6.666666666666667</v>
      </c>
      <c r="L100" s="37">
        <f t="shared" si="22"/>
        <v>6.7492187670734722</v>
      </c>
      <c r="M100" s="110">
        <f t="shared" si="27"/>
        <v>-11.760912373409578</v>
      </c>
      <c r="N100" s="110">
        <f t="shared" si="23"/>
        <v>4.7306615355177382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352.33265560163642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28.639057943973672</v>
      </c>
      <c r="K101" s="27">
        <f t="shared" si="26"/>
        <v>6.666666666666667</v>
      </c>
      <c r="L101" s="37">
        <f t="shared" si="22"/>
        <v>6.6000296826167499</v>
      </c>
      <c r="M101" s="110">
        <f t="shared" si="27"/>
        <v>-11.760912373409578</v>
      </c>
      <c r="N101" s="110">
        <f t="shared" si="23"/>
        <v>4.5709131367481222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358.33265560163642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28.785727762616098</v>
      </c>
      <c r="K102" s="27">
        <f t="shared" si="26"/>
        <v>6.666666666666667</v>
      </c>
      <c r="L102" s="37">
        <f t="shared" si="22"/>
        <v>6.4533598639743239</v>
      </c>
      <c r="M102" s="110">
        <f t="shared" si="27"/>
        <v>-11.760912373409578</v>
      </c>
      <c r="N102" s="110">
        <f t="shared" si="23"/>
        <v>4.4191219488606279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364.33265560163642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28.929961987121761</v>
      </c>
      <c r="K103" s="27">
        <f t="shared" si="26"/>
        <v>6.666666666666667</v>
      </c>
      <c r="L103" s="37">
        <f t="shared" si="22"/>
        <v>6.309125639468661</v>
      </c>
      <c r="M103" s="110">
        <f t="shared" si="27"/>
        <v>-11.760912373409578</v>
      </c>
      <c r="N103" s="110">
        <f t="shared" si="23"/>
        <v>4.2747681402826991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370.33265560163642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29.071840188722636</v>
      </c>
      <c r="K104" s="27">
        <f t="shared" si="26"/>
        <v>6.666666666666667</v>
      </c>
      <c r="L104" s="37">
        <f t="shared" si="22"/>
        <v>6.1672474378677862</v>
      </c>
      <c r="M104" s="110">
        <f t="shared" si="27"/>
        <v>-11.760912373409578</v>
      </c>
      <c r="N104" s="110">
        <f t="shared" si="23"/>
        <v>4.1373736460755559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376.33265560163642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29.211438101835011</v>
      </c>
      <c r="K105" s="27">
        <f t="shared" si="26"/>
        <v>6.666666666666667</v>
      </c>
      <c r="L105" s="37">
        <f t="shared" si="22"/>
        <v>6.0276495247554109</v>
      </c>
      <c r="M105" s="110">
        <f t="shared" si="27"/>
        <v>-11.760912373409578</v>
      </c>
      <c r="N105" s="110">
        <f t="shared" si="23"/>
        <v>4.0064982047416686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382.33265560163642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29.348827866837141</v>
      </c>
      <c r="K106" s="27">
        <f t="shared" si="26"/>
        <v>6.666666666666667</v>
      </c>
      <c r="L106" s="37">
        <f t="shared" si="22"/>
        <v>5.8902597597532811</v>
      </c>
      <c r="M106" s="110">
        <f t="shared" si="27"/>
        <v>-11.760912373409578</v>
      </c>
      <c r="N106" s="110">
        <f t="shared" si="23"/>
        <v>3.8817358269333733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388.33265560163642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29.484078253943146</v>
      </c>
      <c r="K107" s="27">
        <f t="shared" si="26"/>
        <v>6.666666666666667</v>
      </c>
      <c r="L107" s="37">
        <f t="shared" si="22"/>
        <v>5.755009372647276</v>
      </c>
      <c r="M107" s="110">
        <f t="shared" si="27"/>
        <v>-11.760912373409578</v>
      </c>
      <c r="N107" s="110">
        <f t="shared" si="23"/>
        <v>3.762711643096504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394.33265560163642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29.617254869912315</v>
      </c>
      <c r="K108" s="27">
        <f t="shared" si="26"/>
        <v>6.666666666666667</v>
      </c>
      <c r="L108" s="37">
        <f t="shared" si="22"/>
        <v>5.6218327566781063</v>
      </c>
      <c r="M108" s="110">
        <f t="shared" si="27"/>
        <v>-11.760912373409578</v>
      </c>
      <c r="N108" s="110">
        <f t="shared" si="23"/>
        <v>3.6490790842800269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400.33265560163642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29.748420349149367</v>
      </c>
      <c r="K109" s="27">
        <f t="shared" si="26"/>
        <v>6.666666666666667</v>
      </c>
      <c r="L109" s="37">
        <f t="shared" si="22"/>
        <v>5.4906672774410552</v>
      </c>
      <c r="M109" s="110">
        <f t="shared" si="27"/>
        <v>-11.760912373409578</v>
      </c>
      <c r="N109" s="110">
        <f t="shared" si="23"/>
        <v>3.5405173564689565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406.33265560163642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29.87763453058891</v>
      </c>
      <c r="K110" s="27">
        <f t="shared" si="26"/>
        <v>6.666666666666667</v>
      </c>
      <c r="L110" s="37">
        <f t="shared" si="22"/>
        <v>5.3614530960015117</v>
      </c>
      <c r="M110" s="110">
        <f t="shared" si="27"/>
        <v>-11.760912373409578</v>
      </c>
      <c r="N110" s="110">
        <f t="shared" si="23"/>
        <v>3.4367291740268695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412.33265560163642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30.00495462161464</v>
      </c>
      <c r="K111" s="27">
        <f t="shared" si="26"/>
        <v>6.666666666666667</v>
      </c>
      <c r="L111" s="37">
        <f t="shared" si="22"/>
        <v>5.2341330049757815</v>
      </c>
      <c r="M111" s="110">
        <f t="shared" si="27"/>
        <v>-11.760912373409578</v>
      </c>
      <c r="N111" s="110">
        <f t="shared" si="23"/>
        <v>3.3374387223075845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418.33265560163642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30.130435350137152</v>
      </c>
      <c r="K112" s="27">
        <f t="shared" si="26"/>
        <v>6.666666666666667</v>
      </c>
      <c r="L112" s="37">
        <f t="shared" si="22"/>
        <v>5.1086522764532702</v>
      </c>
      <c r="M112" s="110">
        <f t="shared" si="27"/>
        <v>-11.760912373409578</v>
      </c>
      <c r="N112" s="110">
        <f t="shared" si="23"/>
        <v>3.2423898233323634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424.33265560163642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30.254129105842249</v>
      </c>
      <c r="K113" s="27">
        <f t="shared" si="26"/>
        <v>6.666666666666667</v>
      </c>
      <c r="L113" s="37">
        <f t="shared" si="22"/>
        <v>4.9849585207481724</v>
      </c>
      <c r="M113" s="110">
        <f t="shared" si="27"/>
        <v>-11.760912373409578</v>
      </c>
      <c r="N113" s="110">
        <f t="shared" si="23"/>
        <v>3.1513442817269222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430.33265560163642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30.376086071522241</v>
      </c>
      <c r="K114" s="27">
        <f t="shared" si="26"/>
        <v>6.666666666666667</v>
      </c>
      <c r="L114" s="37">
        <f t="shared" si="22"/>
        <v>4.8630015550681804</v>
      </c>
      <c r="M114" s="110">
        <f t="shared" si="27"/>
        <v>-11.760912373409578</v>
      </c>
      <c r="N114" s="110">
        <f t="shared" si="23"/>
        <v>3.0640803909540124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436.33265560163642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30.496354345314085</v>
      </c>
      <c r="K115" s="27">
        <f t="shared" si="26"/>
        <v>6.666666666666667</v>
      </c>
      <c r="L115" s="37">
        <f t="shared" si="22"/>
        <v>4.7427332812763368</v>
      </c>
      <c r="M115" s="110">
        <f t="shared" si="27"/>
        <v>-11.760912373409578</v>
      </c>
      <c r="N115" s="110">
        <f t="shared" si="23"/>
        <v>2.9803915823308533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442.33265560163642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30.614980054589733</v>
      </c>
      <c r="K116" s="27">
        <f t="shared" si="26"/>
        <v>6.666666666666667</v>
      </c>
      <c r="L116" s="37">
        <f t="shared" si="22"/>
        <v>4.624107572000689</v>
      </c>
      <c r="M116" s="110">
        <f t="shared" si="27"/>
        <v>-11.760912373409578</v>
      </c>
      <c r="N116" s="110">
        <f t="shared" si="23"/>
        <v>2.9000852014435412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448.33265560163642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30.73200746217341</v>
      </c>
      <c r="K117" s="27">
        <f t="shared" si="26"/>
        <v>6.666666666666667</v>
      </c>
      <c r="L117" s="37">
        <f t="shared" si="22"/>
        <v>4.5070801644170118</v>
      </c>
      <c r="M117" s="110">
        <f t="shared" si="27"/>
        <v>-11.760912373409578</v>
      </c>
      <c r="N117" s="110">
        <f t="shared" si="23"/>
        <v>2.8229813984115588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454.33265560163642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30.84747906549806</v>
      </c>
      <c r="K118" s="27">
        <f t="shared" si="26"/>
        <v>6.666666666666667</v>
      </c>
      <c r="L118" s="37">
        <f t="shared" si="22"/>
        <v>4.3916085610923616</v>
      </c>
      <c r="M118" s="110">
        <f t="shared" si="27"/>
        <v>-11.760912373409578</v>
      </c>
      <c r="N118" s="110">
        <f t="shared" si="23"/>
        <v>2.7489121200546154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460.33265560163642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30.961435689256735</v>
      </c>
      <c r="K119" s="27">
        <f t="shared" si="26"/>
        <v>6.666666666666667</v>
      </c>
      <c r="L119" s="37">
        <f t="shared" si="22"/>
        <v>4.2776519373336868</v>
      </c>
      <c r="M119" s="110">
        <f t="shared" si="27"/>
        <v>-11.760912373409578</v>
      </c>
      <c r="N119" s="110">
        <f t="shared" si="23"/>
        <v>2.67772019340648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466.33265560163642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31.073916572054454</v>
      </c>
      <c r="K120" s="27">
        <f t="shared" si="26"/>
        <v>6.666666666666667</v>
      </c>
      <c r="L120" s="37">
        <f t="shared" si="22"/>
        <v>4.1651710545359677</v>
      </c>
      <c r="M120" s="110">
        <f t="shared" si="27"/>
        <v>-11.760912373409578</v>
      </c>
      <c r="N120" s="110">
        <f t="shared" si="23"/>
        <v>2.6092584912346615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472.33265560163642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31.184959447520786</v>
      </c>
      <c r="K121" s="27">
        <f t="shared" si="26"/>
        <v>6.666666666666667</v>
      </c>
      <c r="L121" s="37">
        <f t="shared" si="22"/>
        <v>4.054128179069636</v>
      </c>
      <c r="M121" s="110">
        <f t="shared" si="27"/>
        <v>-11.760912373409578</v>
      </c>
      <c r="N121" s="110">
        <f t="shared" si="23"/>
        <v>2.5433891712858765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478.33265560163642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31.294600620302663</v>
      </c>
      <c r="K122" s="27">
        <f t="shared" si="26"/>
        <v>6.666666666666667</v>
      </c>
      <c r="L122" s="37">
        <f t="shared" si="22"/>
        <v>3.9444870062877584</v>
      </c>
      <c r="M122" s="110">
        <f t="shared" si="27"/>
        <v>-11.760912373409578</v>
      </c>
      <c r="N122" s="110">
        <f t="shared" si="23"/>
        <v>2.4799829819060535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484.33265560163642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31.402875037320431</v>
      </c>
      <c r="K123" s="27">
        <f t="shared" si="26"/>
        <v>6.666666666666667</v>
      </c>
      <c r="L123" s="37">
        <f t="shared" si="22"/>
        <v>3.8362125892699908</v>
      </c>
      <c r="M123" s="110">
        <f t="shared" si="27"/>
        <v>-11.760912373409578</v>
      </c>
      <c r="N123" s="110">
        <f t="shared" si="23"/>
        <v>2.4189186274980634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490.33265560163642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31.509816354637042</v>
      </c>
      <c r="K124" s="27">
        <f t="shared" si="26"/>
        <v>6.666666666666667</v>
      </c>
      <c r="L124" s="37">
        <f t="shared" si="22"/>
        <v>3.7292712719533796</v>
      </c>
      <c r="M124" s="110">
        <f t="shared" si="27"/>
        <v>-11.760912373409578</v>
      </c>
      <c r="N124" s="110">
        <f t="shared" si="23"/>
        <v>2.3600821879958063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496.33265560163642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31.615457000260594</v>
      </c>
      <c r="K125" s="27">
        <f t="shared" si="26"/>
        <v>6.666666666666667</v>
      </c>
      <c r="L125" s="37">
        <f t="shared" si="22"/>
        <v>3.6236306263298275</v>
      </c>
      <c r="M125" s="110">
        <f t="shared" si="27"/>
        <v>-11.760912373409578</v>
      </c>
      <c r="N125" s="110">
        <f t="shared" si="23"/>
        <v>2.3033665871627225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502.33265560163642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31.719828233173384</v>
      </c>
      <c r="K126" s="27">
        <f t="shared" si="26"/>
        <v>6.666666666666667</v>
      </c>
      <c r="L126" s="37">
        <f t="shared" si="22"/>
        <v>3.5192593934170375</v>
      </c>
      <c r="M126" s="110">
        <f t="shared" si="27"/>
        <v>-11.760912373409578</v>
      </c>
      <c r="N126" s="110">
        <f t="shared" si="23"/>
        <v>2.2486711050775869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508.33265560163642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31.822960198856318</v>
      </c>
      <c r="K127" s="27">
        <f t="shared" si="26"/>
        <v>6.666666666666667</v>
      </c>
      <c r="L127" s="37">
        <f t="shared" ref="L127:L158" si="28">F127-J127+M127</f>
        <v>3.4161274277341036</v>
      </c>
      <c r="M127" s="110">
        <f t="shared" si="27"/>
        <v>-11.760912373409578</v>
      </c>
      <c r="N127" s="110">
        <f t="shared" ref="N127:N158" si="29">10^(L127/10)</f>
        <v>2.1959009306600694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514.33265560163636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31.924881981555519</v>
      </c>
      <c r="K128" s="27">
        <f t="shared" si="26"/>
        <v>6.666666666666667</v>
      </c>
      <c r="L128" s="37">
        <f t="shared" si="28"/>
        <v>3.3142056450349031</v>
      </c>
      <c r="M128" s="110">
        <f t="shared" si="27"/>
        <v>-11.760912373409578</v>
      </c>
      <c r="N128" s="110">
        <f t="shared" si="29"/>
        <v>2.1449667505213847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520.33265560163636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32.02562165351771</v>
      </c>
      <c r="K129" s="27">
        <f t="shared" si="26"/>
        <v>6.666666666666667</v>
      </c>
      <c r="L129" s="37">
        <f t="shared" si="28"/>
        <v>3.2134659730727115</v>
      </c>
      <c r="M129" s="110">
        <f t="shared" si="27"/>
        <v>-11.760912373409578</v>
      </c>
      <c r="N129" s="110">
        <f t="shared" si="29"/>
        <v>2.095784370808714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526.33265560163636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32.125206321403077</v>
      </c>
      <c r="K130" s="27">
        <f t="shared" si="26"/>
        <v>6.666666666666667</v>
      </c>
      <c r="L130" s="37">
        <f t="shared" si="28"/>
        <v>3.1138813051873449</v>
      </c>
      <c r="M130" s="110">
        <f t="shared" si="27"/>
        <v>-11.760912373409578</v>
      </c>
      <c r="N130" s="110">
        <f t="shared" si="29"/>
        <v>2.0482743690517329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532.33265560163636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32.223662170067449</v>
      </c>
      <c r="K131" s="27">
        <f t="shared" si="26"/>
        <v>6.666666666666667</v>
      </c>
      <c r="L131" s="37">
        <f t="shared" si="28"/>
        <v>3.0154254565229728</v>
      </c>
      <c r="M131" s="110">
        <f t="shared" si="27"/>
        <v>-11.760912373409578</v>
      </c>
      <c r="N131" s="110">
        <f t="shared" si="29"/>
        <v>2.0023617733214731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538.33265560163636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32.321014503890808</v>
      </c>
      <c r="K132" s="27">
        <f t="shared" si="26"/>
        <v>6.666666666666667</v>
      </c>
      <c r="L132" s="37">
        <f t="shared" si="28"/>
        <v>2.9180731226996137</v>
      </c>
      <c r="M132" s="110">
        <f t="shared" si="27"/>
        <v>-11.760912373409578</v>
      </c>
      <c r="N132" s="110">
        <f t="shared" si="29"/>
        <v>1.9579757662799264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544.33265560163636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32.417287785815212</v>
      </c>
      <c r="K133" s="27">
        <f t="shared" si="26"/>
        <v>6.666666666666667</v>
      </c>
      <c r="L133" s="37">
        <f t="shared" si="28"/>
        <v>2.8217998407752098</v>
      </c>
      <c r="M133" s="110">
        <f t="shared" si="27"/>
        <v>-11.760912373409578</v>
      </c>
      <c r="N133" s="110">
        <f t="shared" si="29"/>
        <v>1.9150494119377672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550.33265560163636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32.512505674242973</v>
      </c>
      <c r="K134" s="27">
        <f t="shared" si="26"/>
        <v>6.666666666666667</v>
      </c>
      <c r="L134" s="37">
        <f t="shared" si="28"/>
        <v>2.7265819523474484</v>
      </c>
      <c r="M134" s="110">
        <f t="shared" si="27"/>
        <v>-11.760912373409578</v>
      </c>
      <c r="N134" s="110">
        <f t="shared" si="29"/>
        <v>1.8735194031504421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556.33265560163636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32.606691057934093</v>
      </c>
      <c r="K135" s="27">
        <f t="shared" si="26"/>
        <v>6.666666666666667</v>
      </c>
      <c r="L135" s="37">
        <f t="shared" si="28"/>
        <v>2.6323965686563291</v>
      </c>
      <c r="M135" s="110">
        <f t="shared" si="27"/>
        <v>-11.760912373409578</v>
      </c>
      <c r="N135" s="110">
        <f t="shared" si="29"/>
        <v>1.8333258280731863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562.33265560163636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32.699866089031929</v>
      </c>
      <c r="K136" s="27">
        <f t="shared" si="26"/>
        <v>6.666666666666667</v>
      </c>
      <c r="L136" s="37">
        <f t="shared" si="28"/>
        <v>2.5392215375584932</v>
      </c>
      <c r="M136" s="110">
        <f t="shared" si="27"/>
        <v>-11.760912373409578</v>
      </c>
      <c r="N136" s="110">
        <f t="shared" si="29"/>
        <v>1.7944119539653023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568.33265560163636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32.792052214336202</v>
      </c>
      <c r="K137" s="27">
        <f t="shared" si="26"/>
        <v>6.666666666666667</v>
      </c>
      <c r="L137" s="37">
        <f t="shared" si="28"/>
        <v>2.4470354122542197</v>
      </c>
      <c r="M137" s="110">
        <f t="shared" si="27"/>
        <v>-11.760912373409578</v>
      </c>
      <c r="N137" s="110">
        <f t="shared" si="29"/>
        <v>1.7567240268862847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574.33265560163636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32.88327020493378</v>
      </c>
      <c r="K138" s="27">
        <f t="shared" si="26"/>
        <v>6.666666666666667</v>
      </c>
      <c r="L138" s="37">
        <f t="shared" si="28"/>
        <v>2.3558174216566421</v>
      </c>
      <c r="M138" s="110">
        <f t="shared" si="27"/>
        <v>-11.760912373409578</v>
      </c>
      <c r="N138" s="110">
        <f t="shared" si="29"/>
        <v>1.7202110859626445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580.33265560163636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32.973540184289689</v>
      </c>
      <c r="K139" s="27">
        <f t="shared" si="26"/>
        <v>6.666666666666667</v>
      </c>
      <c r="L139" s="37">
        <f t="shared" si="28"/>
        <v>2.2655474423007327</v>
      </c>
      <c r="M139" s="110">
        <f t="shared" si="27"/>
        <v>-11.760912373409578</v>
      </c>
      <c r="N139" s="110">
        <f t="shared" si="29"/>
        <v>1.6848247910265461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586.33265560163636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33.062881654893346</v>
      </c>
      <c r="K140" s="27">
        <f t="shared" si="26"/>
        <v>6.666666666666667</v>
      </c>
      <c r="L140" s="37">
        <f t="shared" si="28"/>
        <v>2.1762059716970761</v>
      </c>
      <c r="M140" s="110">
        <f t="shared" si="27"/>
        <v>-11.760912373409578</v>
      </c>
      <c r="N140" s="110">
        <f t="shared" si="29"/>
        <v>1.6505192625372618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592.33265560163636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33.151313523548311</v>
      </c>
      <c r="K141" s="27">
        <f t="shared" si="26"/>
        <v>6.666666666666667</v>
      </c>
      <c r="L141" s="37">
        <f t="shared" si="28"/>
        <v>2.0877741030421113</v>
      </c>
      <c r="M141" s="110">
        <f t="shared" si="27"/>
        <v>-11.760912373409578</v>
      </c>
      <c r="N141" s="110">
        <f t="shared" si="29"/>
        <v>1.6172509327951692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598.33265560163636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33.238854125387562</v>
      </c>
      <c r="K142" s="27">
        <f t="shared" si="26"/>
        <v>6.666666666666667</v>
      </c>
      <c r="L142" s="37">
        <f t="shared" si="28"/>
        <v>2.0002335012028603</v>
      </c>
      <c r="M142" s="110">
        <f t="shared" si="27"/>
        <v>-11.760912373409578</v>
      </c>
      <c r="N142" s="110">
        <f t="shared" si="29"/>
        <v>1.5849784075469802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604.33265560163636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33.325521246690627</v>
      </c>
      <c r="K143" s="27">
        <f t="shared" si="26"/>
        <v>6.666666666666667</v>
      </c>
      <c r="L143" s="37">
        <f t="shared" si="28"/>
        <v>1.9135663798997946</v>
      </c>
      <c r="M143" s="110">
        <f t="shared" si="27"/>
        <v>-11.760912373409578</v>
      </c>
      <c r="N143" s="110">
        <f t="shared" si="29"/>
        <v>1.5536623371609848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610.33265560163636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33.411332146573521</v>
      </c>
      <c r="K144" s="27">
        <f t="shared" si="26"/>
        <v>6.666666666666667</v>
      </c>
      <c r="L144" s="37">
        <f t="shared" si="28"/>
        <v>1.8277554800169007</v>
      </c>
      <c r="M144" s="110">
        <f t="shared" si="27"/>
        <v>-11.760912373409578</v>
      </c>
      <c r="N144" s="110">
        <f t="shared" si="29"/>
        <v>1.5232652966234388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616.33265560163636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33.496303577617752</v>
      </c>
      <c r="K145" s="27">
        <f t="shared" si="26"/>
        <v>6.666666666666667</v>
      </c>
      <c r="L145" s="37">
        <f t="shared" si="28"/>
        <v>1.7427840489726698</v>
      </c>
      <c r="M145" s="110">
        <f t="shared" si="27"/>
        <v>-11.760912373409578</v>
      </c>
      <c r="N145" s="110">
        <f t="shared" si="29"/>
        <v>1.4937516736724434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622.33265560163636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33.580451805500054</v>
      </c>
      <c r="K146" s="27">
        <f t="shared" si="26"/>
        <v>6.666666666666667</v>
      </c>
      <c r="L146" s="37">
        <f t="shared" si="28"/>
        <v>1.6586358210903676</v>
      </c>
      <c r="M146" s="110">
        <f t="shared" si="27"/>
        <v>-11.760912373409578</v>
      </c>
      <c r="N146" s="110">
        <f t="shared" si="29"/>
        <v>1.4650875644447439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628.33265560163636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33.66379262768028</v>
      </c>
      <c r="K147" s="27">
        <f t="shared" si="26"/>
        <v>6.666666666666667</v>
      </c>
      <c r="L147" s="37">
        <f t="shared" si="28"/>
        <v>1.5752949989101417</v>
      </c>
      <c r="M147" s="110">
        <f t="shared" si="27"/>
        <v>-11.760912373409578</v>
      </c>
      <c r="N147" s="110">
        <f t="shared" si="29"/>
        <v>1.437240676064313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634.33265560163636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33.746341391201284</v>
      </c>
      <c r="K148" s="27">
        <f t="shared" si="26"/>
        <v>6.666666666666667</v>
      </c>
      <c r="L148" s="37">
        <f t="shared" si="28"/>
        <v>1.4927462353891379</v>
      </c>
      <c r="M148" s="110">
        <f t="shared" si="27"/>
        <v>-11.760912373409578</v>
      </c>
      <c r="N148" s="110">
        <f t="shared" si="29"/>
        <v>1.4101802356499058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640.33265560163636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33.82811300965087</v>
      </c>
      <c r="K149" s="27">
        <f t="shared" si="26"/>
        <v>6.666666666666667</v>
      </c>
      <c r="L149" s="37">
        <f t="shared" si="28"/>
        <v>1.4109746169395514</v>
      </c>
      <c r="M149" s="110">
        <f t="shared" si="27"/>
        <v>-11.760912373409578</v>
      </c>
      <c r="N149" s="110">
        <f t="shared" si="29"/>
        <v>1.3838769052627118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646.33265560163636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33.909121979332781</v>
      </c>
      <c r="K150" s="27">
        <f t="shared" si="26"/>
        <v>6.666666666666667</v>
      </c>
      <c r="L150" s="37">
        <f t="shared" si="28"/>
        <v>1.3299656472576409</v>
      </c>
      <c r="M150" s="110">
        <f t="shared" si="27"/>
        <v>-11.760912373409578</v>
      </c>
      <c r="N150" s="110">
        <f t="shared" si="29"/>
        <v>1.3583027023550096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652.33265560163636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33.989382394690466</v>
      </c>
      <c r="K151" s="27">
        <f t="shared" si="26"/>
        <v>6.666666666666667</v>
      </c>
      <c r="L151" s="37">
        <f t="shared" si="28"/>
        <v>1.2497052318999557</v>
      </c>
      <c r="M151" s="110">
        <f t="shared" si="27"/>
        <v>-11.760912373409578</v>
      </c>
      <c r="N151" s="110">
        <f t="shared" si="29"/>
        <v>1.3334309253169585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658.33265560163636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34.068907963024806</v>
      </c>
      <c r="K152" s="27">
        <f t="shared" si="26"/>
        <v>6.666666666666667</v>
      </c>
      <c r="L152" s="37">
        <f t="shared" si="28"/>
        <v>1.1701796635656159</v>
      </c>
      <c r="M152" s="110">
        <f t="shared" si="27"/>
        <v>-11.760912373409578</v>
      </c>
      <c r="N152" s="110">
        <f t="shared" si="29"/>
        <v>1.3092360837514889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408.33265560163642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29.92028226319098</v>
      </c>
      <c r="K153" s="27">
        <f t="shared" si="26"/>
        <v>6.666666666666667</v>
      </c>
      <c r="L153" s="37">
        <f t="shared" si="28"/>
        <v>5.3188053633994414</v>
      </c>
      <c r="M153" s="110">
        <f t="shared" si="27"/>
        <v>-11.760912373409578</v>
      </c>
      <c r="N153" s="110">
        <f t="shared" si="29"/>
        <v>3.4031456471311659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408.52810017456528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29.924438687676325</v>
      </c>
      <c r="K154" s="27">
        <f t="shared" si="26"/>
        <v>6.666666666666667</v>
      </c>
      <c r="L154" s="37">
        <f t="shared" si="28"/>
        <v>5.3146489389140967</v>
      </c>
      <c r="M154" s="110">
        <f t="shared" si="27"/>
        <v>-11.760912373409578</v>
      </c>
      <c r="N154" s="110">
        <f t="shared" si="29"/>
        <v>3.3998902174789034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409.11196363958203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29.936843594694135</v>
      </c>
      <c r="K155" s="27">
        <f t="shared" si="26"/>
        <v>6.666666666666667</v>
      </c>
      <c r="L155" s="37">
        <f t="shared" si="28"/>
        <v>5.3022440318962865</v>
      </c>
      <c r="M155" s="110">
        <f t="shared" si="27"/>
        <v>-11.760912373409578</v>
      </c>
      <c r="N155" s="110">
        <f t="shared" si="29"/>
        <v>3.3901928467664182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410.07698876370011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29.957307995682118</v>
      </c>
      <c r="K156" s="27">
        <f t="shared" si="26"/>
        <v>6.666666666666667</v>
      </c>
      <c r="L156" s="37">
        <f t="shared" si="28"/>
        <v>5.2817796309083036</v>
      </c>
      <c r="M156" s="110">
        <f t="shared" si="27"/>
        <v>-11.760912373409578</v>
      </c>
      <c r="N156" s="110">
        <f t="shared" si="29"/>
        <v>3.3742554894153969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411.41157019367415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29.985530025278575</v>
      </c>
      <c r="K157" s="27">
        <f t="shared" si="26"/>
        <v>6.666666666666667</v>
      </c>
      <c r="L157" s="37">
        <f t="shared" si="28"/>
        <v>5.2535576013118472</v>
      </c>
      <c r="M157" s="110">
        <f t="shared" si="27"/>
        <v>-11.760912373409578</v>
      </c>
      <c r="N157" s="110">
        <f t="shared" si="29"/>
        <v>3.352399445358901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413.10041882885997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30.021112705872586</v>
      </c>
      <c r="K158" s="27">
        <f t="shared" si="26"/>
        <v>6.666666666666667</v>
      </c>
      <c r="L158" s="37">
        <f t="shared" si="28"/>
        <v>5.2179749207178361</v>
      </c>
      <c r="M158" s="110">
        <f t="shared" si="27"/>
        <v>-11.760912373409578</v>
      </c>
      <c r="N158" s="110">
        <f t="shared" si="29"/>
        <v>3.3250447305228876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415.12536788346415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30.063585469554315</v>
      </c>
      <c r="K159" s="27">
        <f t="shared" si="26"/>
        <v>6.666666666666667</v>
      </c>
      <c r="L159" s="37">
        <f t="shared" ref="L159:L190" si="31">F159-J159+M159</f>
        <v>5.1755021570361066</v>
      </c>
      <c r="M159" s="110">
        <f t="shared" si="27"/>
        <v>-11.760912373409578</v>
      </c>
      <c r="N159" s="110">
        <f t="shared" ref="N159:N190" si="32">10^(L159/10)</f>
        <v>3.2926852311182895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417.46623063980064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30.112427012442947</v>
      </c>
      <c r="K160" s="27">
        <f t="shared" ref="K160:K223" si="35">4/60*100</f>
        <v>6.666666666666667</v>
      </c>
      <c r="L160" s="37">
        <f t="shared" si="31"/>
        <v>5.1266606141474753</v>
      </c>
      <c r="M160" s="110">
        <f t="shared" ref="M160:M223" si="36">10*LOG(6.666667/100)</f>
        <v>-11.760912373409578</v>
      </c>
      <c r="N160" s="110">
        <f t="shared" si="32"/>
        <v>3.2558625429080479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420.10162977021918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30.167087327443486</v>
      </c>
      <c r="K161" s="27">
        <f t="shared" si="35"/>
        <v>6.666666666666667</v>
      </c>
      <c r="L161" s="37">
        <f t="shared" si="31"/>
        <v>5.0720002991469357</v>
      </c>
      <c r="M161" s="110">
        <f t="shared" si="36"/>
        <v>-11.760912373409578</v>
      </c>
      <c r="N161" s="110">
        <f t="shared" si="32"/>
        <v>3.215141046295225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423.00973842639314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30.227007314222416</v>
      </c>
      <c r="K162" s="27">
        <f t="shared" si="35"/>
        <v>6.666666666666667</v>
      </c>
      <c r="L162" s="37">
        <f t="shared" si="31"/>
        <v>5.0120803123680062</v>
      </c>
      <c r="M162" s="110">
        <f t="shared" si="36"/>
        <v>-11.760912373409578</v>
      </c>
      <c r="N162" s="110">
        <f t="shared" si="32"/>
        <v>3.1710860800515772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426.16889734360427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30.291635017139303</v>
      </c>
      <c r="K163" s="27">
        <f t="shared" si="35"/>
        <v>6.666666666666667</v>
      </c>
      <c r="L163" s="37">
        <f t="shared" si="31"/>
        <v>4.9474526094511191</v>
      </c>
      <c r="M163" s="110">
        <f t="shared" si="36"/>
        <v>-11.760912373409578</v>
      </c>
      <c r="N163" s="110">
        <f t="shared" si="32"/>
        <v>3.1242462768269577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429.5580944393817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30.360438142776527</v>
      </c>
      <c r="K164" s="27">
        <f t="shared" si="35"/>
        <v>6.666666666666667</v>
      </c>
      <c r="L164" s="37">
        <f t="shared" si="31"/>
        <v>4.878649483813895</v>
      </c>
      <c r="M164" s="110">
        <f t="shared" si="36"/>
        <v>-11.760912373409578</v>
      </c>
      <c r="N164" s="110">
        <f t="shared" si="32"/>
        <v>3.0751403962623201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433.15731053371826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30.432912970459977</v>
      </c>
      <c r="K165" s="27">
        <f t="shared" si="35"/>
        <v>6.666666666666667</v>
      </c>
      <c r="L165" s="37">
        <f t="shared" si="31"/>
        <v>4.8061746561304446</v>
      </c>
      <c r="M165" s="110">
        <f t="shared" si="36"/>
        <v>-11.760912373409578</v>
      </c>
      <c r="N165" s="110">
        <f t="shared" si="32"/>
        <v>3.0242484421951756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436.94774586815322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30.508590064899483</v>
      </c>
      <c r="K166" s="27">
        <f t="shared" si="35"/>
        <v>6.666666666666667</v>
      </c>
      <c r="L166" s="37">
        <f t="shared" si="31"/>
        <v>4.7304975616909388</v>
      </c>
      <c r="M166" s="110">
        <f t="shared" si="36"/>
        <v>-11.760912373409578</v>
      </c>
      <c r="N166" s="110">
        <f t="shared" si="32"/>
        <v>2.9720065085204306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440.91194762081591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30.587037345793401</v>
      </c>
      <c r="K167" s="27">
        <f t="shared" si="35"/>
        <v>6.666666666666667</v>
      </c>
      <c r="L167" s="37">
        <f t="shared" si="31"/>
        <v>4.6520502807970203</v>
      </c>
      <c r="M167" s="110">
        <f t="shared" si="36"/>
        <v>-11.760912373409578</v>
      </c>
      <c r="N167" s="110">
        <f t="shared" si="32"/>
        <v>2.9188046406997517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445.03385994720577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30.667861101811898</v>
      </c>
      <c r="K168" s="27">
        <f t="shared" si="35"/>
        <v>6.666666666666667</v>
      </c>
      <c r="L168" s="37">
        <f t="shared" si="31"/>
        <v>4.571226524778524</v>
      </c>
      <c r="M168" s="110">
        <f t="shared" si="36"/>
        <v>-11.760912373409578</v>
      </c>
      <c r="N168" s="110">
        <f t="shared" si="32"/>
        <v>2.8649869788873592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449.29881671039368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30.750705496417677</v>
      </c>
      <c r="K169" s="27">
        <f t="shared" si="35"/>
        <v>6.666666666666667</v>
      </c>
      <c r="L169" s="37">
        <f t="shared" si="31"/>
        <v>4.4883821301727451</v>
      </c>
      <c r="M169" s="110">
        <f t="shared" si="36"/>
        <v>-11.760912373409578</v>
      </c>
      <c r="N169" s="110">
        <f t="shared" si="32"/>
        <v>2.810853512867646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453.69349427117862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30.835251035071924</v>
      </c>
      <c r="K170" s="27">
        <f t="shared" si="35"/>
        <v>6.666666666666667</v>
      </c>
      <c r="L170" s="37">
        <f t="shared" si="31"/>
        <v>4.4038365915184983</v>
      </c>
      <c r="M170" s="110">
        <f t="shared" si="36"/>
        <v>-11.760912373409578</v>
      </c>
      <c r="N170" s="110">
        <f t="shared" si="32"/>
        <v>2.7566628856079758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458.20583840938201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30.921212372441797</v>
      </c>
      <c r="K171" s="27">
        <f t="shared" si="35"/>
        <v>6.666666666666667</v>
      </c>
      <c r="L171" s="37">
        <f t="shared" si="31"/>
        <v>4.3178752541486247</v>
      </c>
      <c r="M171" s="110">
        <f t="shared" si="36"/>
        <v>-11.760912373409578</v>
      </c>
      <c r="N171" s="110">
        <f t="shared" si="32"/>
        <v>2.702635800874488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462.8249762194763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31.008335749829907</v>
      </c>
      <c r="K172" s="27">
        <f t="shared" si="35"/>
        <v>6.666666666666667</v>
      </c>
      <c r="L172" s="37">
        <f t="shared" si="31"/>
        <v>4.2307518767605146</v>
      </c>
      <c r="M172" s="110">
        <f t="shared" si="36"/>
        <v>-11.760912373409578</v>
      </c>
      <c r="N172" s="110">
        <f t="shared" si="32"/>
        <v>2.6489587025936387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467.54112097312282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31.096396275351406</v>
      </c>
      <c r="K173" s="27">
        <f t="shared" si="35"/>
        <v>6.666666666666667</v>
      </c>
      <c r="L173" s="37">
        <f t="shared" si="31"/>
        <v>4.1426913512390158</v>
      </c>
      <c r="M173" s="110">
        <f t="shared" si="36"/>
        <v>-11.760912373409578</v>
      </c>
      <c r="N173" s="110">
        <f t="shared" si="32"/>
        <v>2.5957874902269911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472.34547558768759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31.185195195508026</v>
      </c>
      <c r="K174" s="27">
        <f t="shared" si="35"/>
        <v>6.666666666666667</v>
      </c>
      <c r="L174" s="37">
        <f t="shared" si="31"/>
        <v>4.0538924310823958</v>
      </c>
      <c r="M174" s="110">
        <f t="shared" si="36"/>
        <v>-11.760912373409578</v>
      </c>
      <c r="N174" s="110">
        <f t="shared" si="32"/>
        <v>2.5432511122892349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477.23013849058657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31.274557256832896</v>
      </c>
      <c r="K175" s="27">
        <f t="shared" si="35"/>
        <v>6.666666666666667</v>
      </c>
      <c r="L175" s="37">
        <f t="shared" si="31"/>
        <v>3.9645303697575258</v>
      </c>
      <c r="M175" s="110">
        <f t="shared" si="36"/>
        <v>-11.760912373409578</v>
      </c>
      <c r="N175" s="110">
        <f t="shared" si="32"/>
        <v>2.4914549398193091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482.1880142729799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31.364328218721678</v>
      </c>
      <c r="K176" s="27">
        <f t="shared" si="35"/>
        <v>6.666666666666667</v>
      </c>
      <c r="L176" s="37">
        <f t="shared" si="31"/>
        <v>3.8747594078687442</v>
      </c>
      <c r="M176" s="110">
        <f t="shared" si="36"/>
        <v>-11.760912373409578</v>
      </c>
      <c r="N176" s="110">
        <f t="shared" si="32"/>
        <v>2.4404838654310477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487.21273050798703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31.454372551328003</v>
      </c>
      <c r="K177" s="27">
        <f t="shared" si="35"/>
        <v>6.666666666666667</v>
      </c>
      <c r="L177" s="37">
        <f t="shared" si="31"/>
        <v>3.7847150752624188</v>
      </c>
      <c r="M177" s="110">
        <f t="shared" si="36"/>
        <v>-11.760912373409578</v>
      </c>
      <c r="N177" s="110">
        <f t="shared" si="32"/>
        <v>2.3904051044573564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492.29856139022945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31.544571333322349</v>
      </c>
      <c r="K178" s="27">
        <f t="shared" si="35"/>
        <v>6.666666666666667</v>
      </c>
      <c r="L178" s="37">
        <f t="shared" si="31"/>
        <v>3.6945162932680731</v>
      </c>
      <c r="M178" s="110">
        <f t="shared" si="36"/>
        <v>-11.760912373409578</v>
      </c>
      <c r="N178" s="110">
        <f t="shared" si="32"/>
        <v>2.3412706955570473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497.44035836438479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31.634820351445288</v>
      </c>
      <c r="K179" s="27">
        <f t="shared" si="35"/>
        <v>6.666666666666667</v>
      </c>
      <c r="L179" s="37">
        <f t="shared" si="31"/>
        <v>3.6042672751451335</v>
      </c>
      <c r="M179" s="110">
        <f t="shared" si="36"/>
        <v>-11.760912373409578</v>
      </c>
      <c r="N179" s="110">
        <f t="shared" si="32"/>
        <v>2.2931197115189823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502.63348759119037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31.72502839550047</v>
      </c>
      <c r="K180" s="27">
        <f t="shared" si="35"/>
        <v>6.666666666666667</v>
      </c>
      <c r="L180" s="37">
        <f t="shared" si="31"/>
        <v>3.5140592310899521</v>
      </c>
      <c r="M180" s="110">
        <f t="shared" si="36"/>
        <v>-11.760912373409578</v>
      </c>
      <c r="N180" s="110">
        <f t="shared" si="32"/>
        <v>2.2459801989567367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507.87377390264248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31.81511573743671</v>
      </c>
      <c r="K181" s="27">
        <f t="shared" si="35"/>
        <v>6.666666666666667</v>
      </c>
      <c r="L181" s="37">
        <f t="shared" si="31"/>
        <v>3.4239718891537123</v>
      </c>
      <c r="M181" s="110">
        <f t="shared" si="36"/>
        <v>-11.760912373409578</v>
      </c>
      <c r="N181" s="110">
        <f t="shared" si="32"/>
        <v>2.1998708697635601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513.15745078760892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31.905012780471228</v>
      </c>
      <c r="K182" s="27">
        <f t="shared" si="35"/>
        <v>6.666666666666667</v>
      </c>
      <c r="L182" s="37">
        <f t="shared" si="31"/>
        <v>3.3340748461191936</v>
      </c>
      <c r="M182" s="110">
        <f t="shared" si="36"/>
        <v>-11.760912373409578</v>
      </c>
      <c r="N182" s="110">
        <f t="shared" si="32"/>
        <v>2.1548025688157653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518.48111589752887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31.994658863070139</v>
      </c>
      <c r="K183" s="27">
        <f t="shared" si="35"/>
        <v>6.666666666666667</v>
      </c>
      <c r="L183" s="37">
        <f t="shared" si="31"/>
        <v>3.2444287635202826</v>
      </c>
      <c r="M183" s="110">
        <f t="shared" si="36"/>
        <v>-11.760912373409578</v>
      </c>
      <c r="N183" s="110">
        <f t="shared" si="32"/>
        <v>2.1107795423667812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523.84169154947176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32.084001202491841</v>
      </c>
      <c r="K184" s="27">
        <f t="shared" si="35"/>
        <v>6.666666666666667</v>
      </c>
      <c r="L184" s="37">
        <f t="shared" si="31"/>
        <v>3.155086424098581</v>
      </c>
      <c r="M184" s="110">
        <f t="shared" si="36"/>
        <v>-11.760912373409578</v>
      </c>
      <c r="N184" s="110">
        <f t="shared" si="32"/>
        <v>2.067800530500925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529.23638971637661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32.172993963131646</v>
      </c>
      <c r="K185" s="27">
        <f t="shared" si="35"/>
        <v>6.666666666666667</v>
      </c>
      <c r="L185" s="37">
        <f t="shared" si="31"/>
        <v>3.0660936634587763</v>
      </c>
      <c r="M185" s="110">
        <f t="shared" si="36"/>
        <v>-11.760912373409578</v>
      </c>
      <c r="N185" s="110">
        <f t="shared" si="32"/>
        <v>2.0258597053583172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534.66268102187041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32.261597435816775</v>
      </c>
      <c r="K186" s="27">
        <f t="shared" si="35"/>
        <v>6.666666666666667</v>
      </c>
      <c r="L186" s="37">
        <f t="shared" si="31"/>
        <v>2.9774901907736471</v>
      </c>
      <c r="M186" s="110">
        <f t="shared" si="36"/>
        <v>-11.760912373409578</v>
      </c>
      <c r="N186" s="110">
        <f t="shared" si="32"/>
        <v>1.9849474748992881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540.1182672928262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32.349777315307819</v>
      </c>
      <c r="K187" s="27">
        <f t="shared" si="35"/>
        <v>6.666666666666667</v>
      </c>
      <c r="L187" s="37">
        <f t="shared" si="31"/>
        <v>2.8893103112826033</v>
      </c>
      <c r="M187" s="110">
        <f t="shared" si="36"/>
        <v>-11.760912373409578</v>
      </c>
      <c r="N187" s="110">
        <f t="shared" si="32"/>
        <v>1.9450511699449413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545.60105726222287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32.437504064445889</v>
      </c>
      <c r="K188" s="27">
        <f t="shared" si="35"/>
        <v>6.666666666666667</v>
      </c>
      <c r="L188" s="37">
        <f t="shared" si="31"/>
        <v>2.8015835621445326</v>
      </c>
      <c r="M188" s="110">
        <f t="shared" si="36"/>
        <v>-11.760912373409578</v>
      </c>
      <c r="N188" s="110">
        <f t="shared" si="32"/>
        <v>1.9061556302339675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551.10914505490348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32.524752354565983</v>
      </c>
      <c r="K189" s="27">
        <f t="shared" si="35"/>
        <v>6.666666666666667</v>
      </c>
      <c r="L189" s="37">
        <f t="shared" si="31"/>
        <v>2.7143352720244387</v>
      </c>
      <c r="M189" s="110">
        <f t="shared" si="36"/>
        <v>-11.760912373409578</v>
      </c>
      <c r="N189" s="110">
        <f t="shared" si="32"/>
        <v>1.8682437033483921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556.64079112767308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32.611500572930112</v>
      </c>
      <c r="K190" s="27">
        <f t="shared" si="35"/>
        <v>6.666666666666667</v>
      </c>
      <c r="L190" s="37">
        <f t="shared" si="31"/>
        <v>2.6275870536603101</v>
      </c>
      <c r="M190" s="110">
        <f t="shared" si="36"/>
        <v>-11.760912373409578</v>
      </c>
      <c r="N190" s="110">
        <f t="shared" si="32"/>
        <v>1.8312966686219685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562.19440537170533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32.697730388989946</v>
      </c>
      <c r="K191" s="27">
        <f t="shared" si="35"/>
        <v>6.666666666666667</v>
      </c>
      <c r="L191" s="37">
        <f t="shared" ref="L191:L222" si="37">F191-J191+M191</f>
        <v>2.5413572376004758</v>
      </c>
      <c r="M191" s="110">
        <f t="shared" si="36"/>
        <v>-11.760912373409578</v>
      </c>
      <c r="N191" s="110">
        <f t="shared" ref="N191:N222" si="38">10^(L191/10)</f>
        <v>1.7952945965725247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567.76853211889079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32.783426372256237</v>
      </c>
      <c r="K192" s="27">
        <f t="shared" si="35"/>
        <v>6.666666666666667</v>
      </c>
      <c r="L192" s="37">
        <f t="shared" si="37"/>
        <v>2.4556612543341849</v>
      </c>
      <c r="M192" s="110">
        <f t="shared" si="36"/>
        <v>-11.760912373409578</v>
      </c>
      <c r="N192" s="110">
        <f t="shared" si="38"/>
        <v>1.7602166529960466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573.36183682431397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32.868575655425651</v>
      </c>
      <c r="K193" s="27">
        <f t="shared" si="35"/>
        <v>6.666666666666667</v>
      </c>
      <c r="L193" s="37">
        <f t="shared" si="37"/>
        <v>2.3705119711647704</v>
      </c>
      <c r="M193" s="110">
        <f t="shared" si="36"/>
        <v>-11.760912373409578</v>
      </c>
      <c r="N193" s="110">
        <f t="shared" si="38"/>
        <v>1.7260413556203715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578.97309422448063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32.953167637196536</v>
      </c>
      <c r="K194" s="27">
        <f t="shared" si="35"/>
        <v>6.666666666666667</v>
      </c>
      <c r="L194" s="37">
        <f t="shared" si="37"/>
        <v>2.2859199893938857</v>
      </c>
      <c r="M194" s="110">
        <f t="shared" si="36"/>
        <v>-11.760912373409578</v>
      </c>
      <c r="N194" s="110">
        <f t="shared" si="38"/>
        <v>1.6927467901291213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584.60117779535187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33.037193719898312</v>
      </c>
      <c r="K195" s="27">
        <f t="shared" si="35"/>
        <v>6.666666666666667</v>
      </c>
      <c r="L195" s="37">
        <f t="shared" si="37"/>
        <v>2.2018939066921099</v>
      </c>
      <c r="M195" s="110">
        <f t="shared" si="36"/>
        <v>-11.760912373409578</v>
      </c>
      <c r="N195" s="110">
        <f t="shared" si="38"/>
        <v>1.660310791418516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590.24505035587163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33.120647077670263</v>
      </c>
      <c r="K196" s="27">
        <f t="shared" si="35"/>
        <v>6.666666666666667</v>
      </c>
      <c r="L196" s="37">
        <f t="shared" si="37"/>
        <v>2.1184405489201588</v>
      </c>
      <c r="M196" s="110">
        <f t="shared" si="36"/>
        <v>-11.760912373409578</v>
      </c>
      <c r="N196" s="110">
        <f t="shared" si="38"/>
        <v>1.6287110951271999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595.90375568174125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33.203522451463222</v>
      </c>
      <c r="K197" s="27">
        <f t="shared" si="35"/>
        <v>6.666666666666667</v>
      </c>
      <c r="L197" s="37">
        <f t="shared" si="37"/>
        <v>2.0355651751271999</v>
      </c>
      <c r="M197" s="110">
        <f t="shared" si="36"/>
        <v>-11.760912373409578</v>
      </c>
      <c r="N197" s="110">
        <f t="shared" si="38"/>
        <v>1.5979254637674227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601.57641101093543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33.285815967608002</v>
      </c>
      <c r="K198" s="27">
        <f t="shared" si="35"/>
        <v>6.666666666666667</v>
      </c>
      <c r="L198" s="37">
        <f t="shared" si="37"/>
        <v>1.9532716589824197</v>
      </c>
      <c r="M198" s="110">
        <f t="shared" si="36"/>
        <v>-11.760912373409578</v>
      </c>
      <c r="N198" s="110">
        <f t="shared" si="38"/>
        <v>1.5679317911721371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607.2622003371273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33.367524977105845</v>
      </c>
      <c r="K199" s="27">
        <f t="shared" si="35"/>
        <v>6.666666666666667</v>
      </c>
      <c r="L199" s="37">
        <f t="shared" si="37"/>
        <v>1.8715626494845772</v>
      </c>
      <c r="M199" s="110">
        <f t="shared" si="36"/>
        <v>-11.760912373409578</v>
      </c>
      <c r="N199" s="110">
        <f t="shared" si="38"/>
        <v>1.5387081884439773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612.96036840001943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33.448647913154872</v>
      </c>
      <c r="K200" s="27">
        <f t="shared" si="35"/>
        <v>6.666666666666667</v>
      </c>
      <c r="L200" s="37">
        <f t="shared" si="37"/>
        <v>1.7904397134355499</v>
      </c>
      <c r="M200" s="110">
        <f t="shared" si="36"/>
        <v>-11.760912373409578</v>
      </c>
      <c r="N200" s="110">
        <f t="shared" si="38"/>
        <v>1.5102330541377222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618.67021529278691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33.529184164739561</v>
      </c>
      <c r="K201" s="27">
        <f t="shared" si="35"/>
        <v>6.666666666666667</v>
      </c>
      <c r="L201" s="37">
        <f t="shared" si="37"/>
        <v>1.7099034618508604</v>
      </c>
      <c r="M201" s="110">
        <f t="shared" si="36"/>
        <v>-11.760912373409578</v>
      </c>
      <c r="N201" s="110">
        <f t="shared" si="38"/>
        <v>1.4824851310175227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624.39109161662373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33.609133964382167</v>
      </c>
      <c r="K202" s="27">
        <f t="shared" si="35"/>
        <v>6.666666666666667</v>
      </c>
      <c r="L202" s="37">
        <f t="shared" si="37"/>
        <v>1.6299536622082549</v>
      </c>
      <c r="M202" s="110">
        <f t="shared" si="36"/>
        <v>-11.760912373409578</v>
      </c>
      <c r="N202" s="110">
        <f t="shared" si="38"/>
        <v>1.4554435513954844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630.12239412091935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33.688498288392651</v>
      </c>
      <c r="K203" s="27">
        <f t="shared" si="35"/>
        <v>6.666666666666667</v>
      </c>
      <c r="L203" s="37">
        <f t="shared" si="37"/>
        <v>1.5505893381977707</v>
      </c>
      <c r="M203" s="110">
        <f t="shared" si="36"/>
        <v>-11.760912373409578</v>
      </c>
      <c r="N203" s="110">
        <f t="shared" si="38"/>
        <v>1.4290878727708172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635.86356177504558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33.767278768159656</v>
      </c>
      <c r="K204" s="27">
        <f t="shared" si="35"/>
        <v>6.666666666666667</v>
      </c>
      <c r="L204" s="37">
        <f t="shared" si="37"/>
        <v>1.4718088584307658</v>
      </c>
      <c r="M204" s="110">
        <f t="shared" si="36"/>
        <v>-11.760912373409578</v>
      </c>
      <c r="N204" s="110">
        <f t="shared" si="38"/>
        <v>1.403398105242696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641.61407222422804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33.845477611205112</v>
      </c>
      <c r="K205" s="27">
        <f t="shared" si="35"/>
        <v>6.666666666666667</v>
      </c>
      <c r="L205" s="37">
        <f t="shared" si="37"/>
        <v>1.3936100153853097</v>
      </c>
      <c r="M205" s="110">
        <f t="shared" si="36"/>
        <v>-11.760912373409578</v>
      </c>
      <c r="N205" s="110">
        <f t="shared" si="38"/>
        <v>1.3783547319587584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647.37343858766064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33.923097530881456</v>
      </c>
      <c r="K206" s="27">
        <f t="shared" si="35"/>
        <v>6.666666666666667</v>
      </c>
      <c r="L206" s="37">
        <f t="shared" si="37"/>
        <v>1.3159900957089654</v>
      </c>
      <c r="M206" s="110">
        <f t="shared" si="36"/>
        <v>-11.760912373409578</v>
      </c>
      <c r="N206" s="110">
        <f t="shared" si="38"/>
        <v>1.3539387236802674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653.14120656197053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34.000141683726831</v>
      </c>
      <c r="K207" s="27">
        <f t="shared" si="35"/>
        <v>6.666666666666667</v>
      </c>
      <c r="L207" s="37">
        <f t="shared" si="37"/>
        <v>1.2389459428635909</v>
      </c>
      <c r="M207" s="110">
        <f t="shared" si="36"/>
        <v>-11.760912373409578</v>
      </c>
      <c r="N207" s="110">
        <f t="shared" si="38"/>
        <v>1.3301315483898313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658.91695179747785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34.076613613612778</v>
      </c>
      <c r="K208" s="27">
        <f t="shared" si="35"/>
        <v>6.666666666666667</v>
      </c>
      <c r="L208" s="37">
        <f t="shared" si="37"/>
        <v>1.1624740129776434</v>
      </c>
      <c r="M208" s="110">
        <f t="shared" si="36"/>
        <v>-11.760912373409578</v>
      </c>
      <c r="N208" s="110">
        <f t="shared" si="38"/>
        <v>1.3069151767344758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664.70027751848443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34.15251720192245</v>
      </c>
      <c r="K209" s="27">
        <f t="shared" si="35"/>
        <v>6.666666666666667</v>
      </c>
      <c r="L209" s="37">
        <f t="shared" si="37"/>
        <v>1.0865704246679719</v>
      </c>
      <c r="M209" s="110">
        <f t="shared" si="36"/>
        <v>-11.760912373409578</v>
      </c>
      <c r="N209" s="110">
        <f t="shared" si="38"/>
        <v>1.2842720839828774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670.49081236214363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34.227856623088357</v>
      </c>
      <c r="K210" s="27">
        <f t="shared" si="35"/>
        <v>6.666666666666667</v>
      </c>
      <c r="L210" s="37">
        <f t="shared" si="37"/>
        <v>1.0112310035020649</v>
      </c>
      <c r="M210" s="110">
        <f t="shared" si="36"/>
        <v>-11.760912373409578</v>
      </c>
      <c r="N210" s="110">
        <f t="shared" si="38"/>
        <v>1.2621852490775705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500.33265560163642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31.685176984902451</v>
      </c>
      <c r="K211" s="27">
        <f t="shared" si="35"/>
        <v>6.666666666666667</v>
      </c>
      <c r="L211" s="37">
        <f t="shared" si="37"/>
        <v>3.5539106416879704</v>
      </c>
      <c r="M211" s="110">
        <f t="shared" si="36"/>
        <v>-11.760912373409578</v>
      </c>
      <c r="N211" s="110">
        <f t="shared" si="38"/>
        <v>2.2666844442583804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500.4304556971291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31.686874651071708</v>
      </c>
      <c r="K212" s="27">
        <f t="shared" si="35"/>
        <v>6.666666666666667</v>
      </c>
      <c r="L212" s="37">
        <f t="shared" si="37"/>
        <v>3.5522129755187137</v>
      </c>
      <c r="M212" s="110">
        <f t="shared" si="36"/>
        <v>-11.760912373409578</v>
      </c>
      <c r="N212" s="110">
        <f t="shared" si="38"/>
        <v>2.2657985657483519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500.7235447474942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31.691960260712566</v>
      </c>
      <c r="K213" s="27">
        <f t="shared" si="35"/>
        <v>6.666666666666667</v>
      </c>
      <c r="L213" s="37">
        <f t="shared" si="37"/>
        <v>3.5471273658778557</v>
      </c>
      <c r="M213" s="110">
        <f t="shared" si="36"/>
        <v>-11.760912373409578</v>
      </c>
      <c r="N213" s="110">
        <f t="shared" si="38"/>
        <v>2.2631468574219973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501.21099397582236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31.700411772007616</v>
      </c>
      <c r="K214" s="27">
        <f t="shared" si="35"/>
        <v>6.666666666666667</v>
      </c>
      <c r="L214" s="37">
        <f t="shared" si="37"/>
        <v>3.5386758545828059</v>
      </c>
      <c r="M214" s="110">
        <f t="shared" si="36"/>
        <v>-11.760912373409578</v>
      </c>
      <c r="N214" s="110">
        <f t="shared" si="38"/>
        <v>2.2587469828670628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501.89127167752764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31.712192859835707</v>
      </c>
      <c r="K215" s="27">
        <f t="shared" si="35"/>
        <v>6.666666666666667</v>
      </c>
      <c r="L215" s="37">
        <f t="shared" si="37"/>
        <v>3.5268947667547152</v>
      </c>
      <c r="M215" s="110">
        <f t="shared" si="36"/>
        <v>-11.760912373409578</v>
      </c>
      <c r="N215" s="110">
        <f t="shared" si="38"/>
        <v>2.2526279928226995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502.76226698351962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31.727253516484833</v>
      </c>
      <c r="K216" s="27">
        <f t="shared" si="35"/>
        <v>6.666666666666667</v>
      </c>
      <c r="L216" s="37">
        <f t="shared" si="37"/>
        <v>3.511834110105589</v>
      </c>
      <c r="M216" s="110">
        <f t="shared" si="36"/>
        <v>-11.760912373409578</v>
      </c>
      <c r="N216" s="110">
        <f t="shared" si="38"/>
        <v>2.2448297589129602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503.82132192576387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31.745530861445797</v>
      </c>
      <c r="K217" s="27">
        <f t="shared" si="35"/>
        <v>6.666666666666667</v>
      </c>
      <c r="L217" s="37">
        <f t="shared" si="37"/>
        <v>3.4935567651446249</v>
      </c>
      <c r="M217" s="110">
        <f t="shared" si="36"/>
        <v>-11.760912373409578</v>
      </c>
      <c r="N217" s="110">
        <f t="shared" si="38"/>
        <v>2.2354022128809543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505.0652706950537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31.766950131520144</v>
      </c>
      <c r="K218" s="27">
        <f t="shared" si="35"/>
        <v>6.666666666666667</v>
      </c>
      <c r="L218" s="37">
        <f t="shared" si="37"/>
        <v>3.4721374950702781</v>
      </c>
      <c r="M218" s="110">
        <f t="shared" si="36"/>
        <v>-11.760912373409578</v>
      </c>
      <c r="N218" s="110">
        <f t="shared" si="38"/>
        <v>2.2244044207017217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506.49048478571183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31.79142581746493</v>
      </c>
      <c r="K219" s="27">
        <f t="shared" si="35"/>
        <v>6.666666666666667</v>
      </c>
      <c r="L219" s="37">
        <f t="shared" si="37"/>
        <v>3.447661809125492</v>
      </c>
      <c r="M219" s="110">
        <f t="shared" si="36"/>
        <v>-11.760912373409578</v>
      </c>
      <c r="N219" s="110">
        <f t="shared" si="38"/>
        <v>2.2119035258956008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508.09292260186771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31.818862910354621</v>
      </c>
      <c r="K220" s="27">
        <f t="shared" si="35"/>
        <v>6.666666666666667</v>
      </c>
      <c r="L220" s="37">
        <f t="shared" si="37"/>
        <v>3.4202247162358006</v>
      </c>
      <c r="M220" s="110">
        <f t="shared" si="36"/>
        <v>-11.760912373409578</v>
      </c>
      <c r="N220" s="110">
        <f t="shared" si="38"/>
        <v>2.1979735992068696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509.86818205608353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31.84915821979185</v>
      </c>
      <c r="K221" s="27">
        <f t="shared" si="35"/>
        <v>6.666666666666667</v>
      </c>
      <c r="L221" s="37">
        <f t="shared" si="37"/>
        <v>3.3899294067985721</v>
      </c>
      <c r="M221" s="110">
        <f t="shared" si="36"/>
        <v>-11.760912373409578</v>
      </c>
      <c r="N221" s="110">
        <f t="shared" si="38"/>
        <v>2.1826944325434829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511.81155471865111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31.882201726916431</v>
      </c>
      <c r="K222" s="27">
        <f t="shared" si="35"/>
        <v>6.666666666666667</v>
      </c>
      <c r="L222" s="37">
        <f t="shared" si="37"/>
        <v>3.3568858996739905</v>
      </c>
      <c r="M222" s="110">
        <f t="shared" si="36"/>
        <v>-11.760912373409578</v>
      </c>
      <c r="N222" s="110">
        <f t="shared" si="38"/>
        <v>2.1661503138504137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513.91808016529194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31.917877937587239</v>
      </c>
      <c r="K223" s="27">
        <f t="shared" si="35"/>
        <v>6.666666666666667</v>
      </c>
      <c r="L223" s="37">
        <f t="shared" ref="L223:L254" si="40">F223-J223+M223</f>
        <v>3.321209689003183</v>
      </c>
      <c r="M223" s="110">
        <f t="shared" si="36"/>
        <v>-11.760912373409578</v>
      </c>
      <c r="N223" s="110">
        <f t="shared" ref="N223:N254" si="41">10^(L223/10)</f>
        <v>2.1484288167070469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516.18259930940928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31.956067204804878</v>
      </c>
      <c r="K224" s="27">
        <f t="shared" ref="K224:K268" si="44">4/60*100</f>
        <v>6.666666666666667</v>
      </c>
      <c r="L224" s="37">
        <f t="shared" si="40"/>
        <v>3.2830204217855439</v>
      </c>
      <c r="M224" s="110">
        <f t="shared" ref="M224:M268" si="45">10*LOG(6.666667/100)</f>
        <v>-11.760912373409578</v>
      </c>
      <c r="N224" s="110">
        <f t="shared" si="41"/>
        <v>2.1296196342808567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518.59980567796492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31.996646994019397</v>
      </c>
      <c r="K225" s="27">
        <f t="shared" si="44"/>
        <v>6.666666666666667</v>
      </c>
      <c r="L225" s="37">
        <f t="shared" si="40"/>
        <v>3.2424406325710251</v>
      </c>
      <c r="M225" s="110">
        <f t="shared" si="45"/>
        <v>-11.760912373409578</v>
      </c>
      <c r="N225" s="110">
        <f t="shared" si="41"/>
        <v>2.1098134822601495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521.16429378285102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32.039493070040542</v>
      </c>
      <c r="K226" s="27">
        <f t="shared" si="44"/>
        <v>6.666666666666667</v>
      </c>
      <c r="L226" s="37">
        <f t="shared" si="40"/>
        <v>3.1995945565498793</v>
      </c>
      <c r="M226" s="110">
        <f t="shared" si="45"/>
        <v>-11.760912373409578</v>
      </c>
      <c r="N226" s="110">
        <f t="shared" si="41"/>
        <v>2.0891010899480946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523.87060393880199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32.084480589483945</v>
      </c>
      <c r="K227" s="27">
        <f t="shared" si="44"/>
        <v>6.666666666666667</v>
      </c>
      <c r="L227" s="37">
        <f t="shared" si="40"/>
        <v>3.1546070371064765</v>
      </c>
      <c r="M227" s="110">
        <f t="shared" si="45"/>
        <v>-11.760912373409578</v>
      </c>
      <c r="N227" s="110">
        <f t="shared" si="41"/>
        <v>2.0675722932080531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526.71326307295249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32.131485087744792</v>
      </c>
      <c r="K228" s="27">
        <f t="shared" si="44"/>
        <v>6.666666666666667</v>
      </c>
      <c r="L228" s="37">
        <f t="shared" si="40"/>
        <v>3.1076025388456294</v>
      </c>
      <c r="M228" s="110">
        <f t="shared" si="45"/>
        <v>-11.760912373409578</v>
      </c>
      <c r="N228" s="110">
        <f t="shared" si="41"/>
        <v>2.0453152377210442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529.68682125114981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32.180383354158288</v>
      </c>
      <c r="K229" s="27">
        <f t="shared" si="44"/>
        <v>6.666666666666667</v>
      </c>
      <c r="L229" s="37">
        <f t="shared" si="40"/>
        <v>3.0587042724321343</v>
      </c>
      <c r="M229" s="110">
        <f t="shared" si="45"/>
        <v>-11.760912373409578</v>
      </c>
      <c r="N229" s="110">
        <f t="shared" si="41"/>
        <v>2.0224156962865956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532.7858838057914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32.231054193122347</v>
      </c>
      <c r="K230" s="27">
        <f t="shared" si="44"/>
        <v>6.666666666666667</v>
      </c>
      <c r="L230" s="37">
        <f t="shared" si="40"/>
        <v>3.0080334334680749</v>
      </c>
      <c r="M230" s="110">
        <f t="shared" si="45"/>
        <v>-11.760912373409578</v>
      </c>
      <c r="N230" s="110">
        <f t="shared" si="41"/>
        <v>1.9989564998242462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536.00513908557218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32.283379072430279</v>
      </c>
      <c r="K231" s="27">
        <f t="shared" si="44"/>
        <v>6.666666666666667</v>
      </c>
      <c r="L231" s="37">
        <f t="shared" si="40"/>
        <v>2.9557085541601431</v>
      </c>
      <c r="M231" s="110">
        <f t="shared" si="45"/>
        <v>-11.760912373409578</v>
      </c>
      <c r="N231" s="110">
        <f t="shared" si="41"/>
        <v>1.975017078395213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539.33938195759185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32.33724266285278</v>
      </c>
      <c r="K232" s="27">
        <f t="shared" si="44"/>
        <v>6.666666666666667</v>
      </c>
      <c r="L232" s="37">
        <f t="shared" si="40"/>
        <v>2.9018449637376413</v>
      </c>
      <c r="M232" s="110">
        <f t="shared" si="45"/>
        <v>-11.760912373409578</v>
      </c>
      <c r="N232" s="110">
        <f t="shared" si="41"/>
        <v>1.9506731059809834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542.78353327712693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32.392533275135136</v>
      </c>
      <c r="K233" s="27">
        <f t="shared" si="44"/>
        <v>6.666666666666667</v>
      </c>
      <c r="L233" s="37">
        <f t="shared" si="40"/>
        <v>2.8465543514552856</v>
      </c>
      <c r="M233" s="110">
        <f t="shared" si="45"/>
        <v>-11.760912373409578</v>
      </c>
      <c r="N233" s="110">
        <f t="shared" si="41"/>
        <v>1.9259962408944438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546.33265560163636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32.449143202081331</v>
      </c>
      <c r="K234" s="27">
        <f t="shared" si="44"/>
        <v>6.666666666666667</v>
      </c>
      <c r="L234" s="37">
        <f t="shared" si="40"/>
        <v>2.7899444245090912</v>
      </c>
      <c r="M234" s="110">
        <f t="shared" si="45"/>
        <v>-11.760912373409578</v>
      </c>
      <c r="N234" s="110">
        <f t="shared" si="41"/>
        <v>1.9010539524940879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549.98196546580016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32.50696897435396</v>
      </c>
      <c r="K235" s="27">
        <f t="shared" si="44"/>
        <v>6.666666666666667</v>
      </c>
      <c r="L235" s="37">
        <f t="shared" si="40"/>
        <v>2.732118652236462</v>
      </c>
      <c r="M235" s="110">
        <f t="shared" si="45"/>
        <v>-11.760912373409578</v>
      </c>
      <c r="N235" s="110">
        <f t="shared" si="41"/>
        <v>1.8759094242335757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553.72684255658271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32.565911539107809</v>
      </c>
      <c r="K236" s="27">
        <f t="shared" si="44"/>
        <v>6.666666666666667</v>
      </c>
      <c r="L236" s="37">
        <f t="shared" si="40"/>
        <v>2.6731760874826129</v>
      </c>
      <c r="M236" s="110">
        <f t="shared" si="45"/>
        <v>-11.760912373409578</v>
      </c>
      <c r="N236" s="110">
        <f t="shared" si="41"/>
        <v>1.8506215229099281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557.56283613467008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32.625876370682562</v>
      </c>
      <c r="K237" s="27">
        <f t="shared" si="44"/>
        <v>6.666666666666667</v>
      </c>
      <c r="L237" s="37">
        <f t="shared" si="40"/>
        <v>2.61321125590786</v>
      </c>
      <c r="M237" s="110">
        <f t="shared" si="45"/>
        <v>-11.760912373409578</v>
      </c>
      <c r="N237" s="110">
        <f t="shared" si="41"/>
        <v>1.8252448241745896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561.48566904426161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32.686773522388592</v>
      </c>
      <c r="K238" s="27">
        <f t="shared" si="44"/>
        <v>6.666666666666667</v>
      </c>
      <c r="L238" s="37">
        <f t="shared" si="40"/>
        <v>2.5523141042018302</v>
      </c>
      <c r="M238" s="110">
        <f t="shared" si="45"/>
        <v>-11.760912373409578</v>
      </c>
      <c r="N238" s="110">
        <f t="shared" si="41"/>
        <v>1.7998296848495094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565.49123963999546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32.748517628006539</v>
      </c>
      <c r="K239" s="27">
        <f t="shared" si="44"/>
        <v>6.666666666666667</v>
      </c>
      <c r="L239" s="37">
        <f t="shared" si="40"/>
        <v>2.4905699985838829</v>
      </c>
      <c r="M239" s="110">
        <f t="shared" si="45"/>
        <v>-11.760912373409578</v>
      </c>
      <c r="N239" s="110">
        <f t="shared" si="41"/>
        <v>1.7744223532615173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569.57562194028912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32.811027861052892</v>
      </c>
      <c r="K240" s="27">
        <f t="shared" si="44"/>
        <v>6.666666666666667</v>
      </c>
      <c r="L240" s="37">
        <f t="shared" si="40"/>
        <v>2.4280597655375296</v>
      </c>
      <c r="M240" s="110">
        <f t="shared" si="45"/>
        <v>-11.760912373409578</v>
      </c>
      <c r="N240" s="110">
        <f t="shared" si="41"/>
        <v>1.7490651096014334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573.73506429277518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32.874227859197077</v>
      </c>
      <c r="K241" s="27">
        <f t="shared" si="44"/>
        <v>6.666666666666667</v>
      </c>
      <c r="L241" s="37">
        <f t="shared" si="40"/>
        <v>2.3648597673933445</v>
      </c>
      <c r="M241" s="110">
        <f t="shared" si="45"/>
        <v>-11.760912373409578</v>
      </c>
      <c r="N241" s="110">
        <f t="shared" si="41"/>
        <v>1.7237964291709023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577.96598681155706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32.938045620497043</v>
      </c>
      <c r="K242" s="27">
        <f t="shared" si="44"/>
        <v>6.666666666666667</v>
      </c>
      <c r="L242" s="37">
        <f t="shared" si="40"/>
        <v>2.3010420060933789</v>
      </c>
      <c r="M242" s="110">
        <f t="shared" si="45"/>
        <v>-11.760912373409578</v>
      </c>
      <c r="N242" s="110">
        <f t="shared" si="41"/>
        <v>1.6986511622536038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582.264977819151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33.00241337738624</v>
      </c>
      <c r="K243" s="27">
        <f t="shared" si="44"/>
        <v>6.666666666666667</v>
      </c>
      <c r="L243" s="37">
        <f t="shared" si="40"/>
        <v>2.2366742492041816</v>
      </c>
      <c r="M243" s="110">
        <f t="shared" si="45"/>
        <v>-11.760912373409578</v>
      </c>
      <c r="N243" s="110">
        <f t="shared" si="41"/>
        <v>1.6736607252034941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586.62878949925619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33.067267453622208</v>
      </c>
      <c r="K244" s="27">
        <f t="shared" si="44"/>
        <v>6.666666666666667</v>
      </c>
      <c r="L244" s="37">
        <f t="shared" si="40"/>
        <v>2.1718201729682143</v>
      </c>
      <c r="M244" s="110">
        <f t="shared" si="45"/>
        <v>-11.760912373409578</v>
      </c>
      <c r="N244" s="110">
        <f t="shared" si="41"/>
        <v>1.6488532981564186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591.05433294072077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33.132548108716414</v>
      </c>
      <c r="K245" s="27">
        <f t="shared" si="44"/>
        <v>6.666666666666667</v>
      </c>
      <c r="L245" s="37">
        <f t="shared" si="40"/>
        <v>2.1065395178740083</v>
      </c>
      <c r="M245" s="110">
        <f t="shared" si="45"/>
        <v>-11.760912373409578</v>
      </c>
      <c r="N245" s="110">
        <f t="shared" si="41"/>
        <v>1.6242540255258078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595.53867272877505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33.198199373718403</v>
      </c>
      <c r="K246" s="27">
        <f t="shared" si="44"/>
        <v>6.666666666666667</v>
      </c>
      <c r="L246" s="37">
        <f t="shared" si="40"/>
        <v>2.0408882528720191</v>
      </c>
      <c r="M246" s="110">
        <f t="shared" si="45"/>
        <v>-11.760912373409578</v>
      </c>
      <c r="N246" s="110">
        <f t="shared" si="41"/>
        <v>1.5998852161290766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600.07902121712755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33.264168881634326</v>
      </c>
      <c r="K247" s="27">
        <f t="shared" si="44"/>
        <v>6.666666666666667</v>
      </c>
      <c r="L247" s="37">
        <f t="shared" si="40"/>
        <v>1.9749187449560957</v>
      </c>
      <c r="M247" s="110">
        <f t="shared" si="45"/>
        <v>-11.760912373409578</v>
      </c>
      <c r="N247" s="110">
        <f t="shared" si="41"/>
        <v>1.5757665404035885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604.67273259406556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33.330407695223336</v>
      </c>
      <c r="K248" s="27">
        <f t="shared" si="44"/>
        <v>6.666666666666667</v>
      </c>
      <c r="L248" s="37">
        <f t="shared" si="40"/>
        <v>1.9086799313670859</v>
      </c>
      <c r="M248" s="110">
        <f t="shared" si="45"/>
        <v>-11.760912373409578</v>
      </c>
      <c r="N248" s="110">
        <f t="shared" si="41"/>
        <v>1.5519152227096098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609.31729683731623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33.396870134436817</v>
      </c>
      <c r="K249" s="27">
        <f t="shared" si="44"/>
        <v>6.666666666666667</v>
      </c>
      <c r="L249" s="37">
        <f t="shared" si="40"/>
        <v>1.8422174921536048</v>
      </c>
      <c r="M249" s="110">
        <f t="shared" si="45"/>
        <v>-11.760912373409578</v>
      </c>
      <c r="N249" s="110">
        <f t="shared" si="41"/>
        <v>1.5283462271845105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614.01033363611714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33.463513605343842</v>
      </c>
      <c r="K250" s="27">
        <f t="shared" si="44"/>
        <v>6.666666666666667</v>
      </c>
      <c r="L250" s="37">
        <f t="shared" si="40"/>
        <v>1.7755740212465803</v>
      </c>
      <c r="M250" s="110">
        <f t="shared" si="45"/>
        <v>-11.760912373409578</v>
      </c>
      <c r="N250" s="110">
        <f t="shared" si="41"/>
        <v>1.505072436011758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618.74958634460927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33.530298432018327</v>
      </c>
      <c r="K251" s="27">
        <f t="shared" si="44"/>
        <v>6.666666666666667</v>
      </c>
      <c r="L251" s="37">
        <f t="shared" si="40"/>
        <v>1.7087891945720948</v>
      </c>
      <c r="M251" s="110">
        <f t="shared" si="45"/>
        <v>-11.760912373409578</v>
      </c>
      <c r="N251" s="110">
        <f t="shared" si="41"/>
        <v>1.4821048193055244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623.53291601819274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33.597187692545951</v>
      </c>
      <c r="K252" s="27">
        <f t="shared" si="44"/>
        <v>6.666666666666667</v>
      </c>
      <c r="L252" s="37">
        <f t="shared" si="40"/>
        <v>1.6418999340444707</v>
      </c>
      <c r="M252" s="110">
        <f t="shared" si="45"/>
        <v>-11.760912373409578</v>
      </c>
      <c r="N252" s="110">
        <f t="shared" si="41"/>
        <v>1.4594525960928493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628.3582955737387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33.664147060037465</v>
      </c>
      <c r="K253" s="27">
        <f t="shared" si="44"/>
        <v>6.666666666666667</v>
      </c>
      <c r="L253" s="37">
        <f t="shared" si="40"/>
        <v>1.5749405665529572</v>
      </c>
      <c r="M253" s="110">
        <f t="shared" si="45"/>
        <v>-11.760912373409578</v>
      </c>
      <c r="N253" s="110">
        <f t="shared" si="41"/>
        <v>1.4371233861064794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633.22380410534583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33.731144649304895</v>
      </c>
      <c r="K254" s="27">
        <f t="shared" si="44"/>
        <v>6.666666666666667</v>
      </c>
      <c r="L254" s="37">
        <f t="shared" si="40"/>
        <v>1.5079429772855271</v>
      </c>
      <c r="M254" s="110">
        <f t="shared" si="45"/>
        <v>-11.760912373409578</v>
      </c>
      <c r="N254" s="110">
        <f t="shared" si="41"/>
        <v>1.4151233522890354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638.12762137953666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33.798150869664319</v>
      </c>
      <c r="K255" s="27">
        <f t="shared" si="44"/>
        <v>6.666666666666667</v>
      </c>
      <c r="L255" s="37">
        <f t="shared" ref="L255:L268" si="46">F255-J255+M255</f>
        <v>1.4409367569261029</v>
      </c>
      <c r="M255" s="110">
        <f t="shared" si="45"/>
        <v>-11.760912373409578</v>
      </c>
      <c r="N255" s="110">
        <f t="shared" ref="N255:N268" si="47">10^(L255/10)</f>
        <v>1.393457334058622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643.0680225272265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33.86513828416799</v>
      </c>
      <c r="K256" s="27">
        <f t="shared" si="44"/>
        <v>6.666666666666667</v>
      </c>
      <c r="L256" s="37">
        <f t="shared" si="46"/>
        <v>1.3739493424224314</v>
      </c>
      <c r="M256" s="110">
        <f t="shared" si="45"/>
        <v>-11.760912373409578</v>
      </c>
      <c r="N256" s="110">
        <f t="shared" si="47"/>
        <v>1.3721289715032043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648.04337294432344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33.932081475436881</v>
      </c>
      <c r="K257" s="27">
        <f t="shared" si="44"/>
        <v>6.666666666666667</v>
      </c>
      <c r="L257" s="37">
        <f t="shared" si="46"/>
        <v>1.3070061511535407</v>
      </c>
      <c r="M257" s="110">
        <f t="shared" si="45"/>
        <v>-11.760912373409578</v>
      </c>
      <c r="N257" s="110">
        <f t="shared" si="47"/>
        <v>1.3511408207605113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653.05212340829598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33.998956918156722</v>
      </c>
      <c r="K258" s="27">
        <f t="shared" si="44"/>
        <v>6.666666666666667</v>
      </c>
      <c r="L258" s="37">
        <f t="shared" si="46"/>
        <v>1.2401307084336999</v>
      </c>
      <c r="M258" s="110">
        <f t="shared" si="45"/>
        <v>-11.760912373409578</v>
      </c>
      <c r="N258" s="110">
        <f t="shared" si="47"/>
        <v>1.3304944609068621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658.09280541433759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34.065742858214406</v>
      </c>
      <c r="K259" s="27">
        <f t="shared" si="44"/>
        <v>6.666666666666667</v>
      </c>
      <c r="L259" s="37">
        <f t="shared" si="46"/>
        <v>1.1733447683760154</v>
      </c>
      <c r="M259" s="110">
        <f t="shared" si="45"/>
        <v>-11.760912373409578</v>
      </c>
      <c r="N259" s="110">
        <f t="shared" si="47"/>
        <v>1.3101905927255511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663.16402673175776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34.132419198382955</v>
      </c>
      <c r="K260" s="27">
        <f t="shared" si="44"/>
        <v>6.666666666666667</v>
      </c>
      <c r="L260" s="37">
        <f t="shared" si="46"/>
        <v>1.1066684282074668</v>
      </c>
      <c r="M260" s="110">
        <f t="shared" si="45"/>
        <v>-11.760912373409578</v>
      </c>
      <c r="N260" s="110">
        <f t="shared" si="47"/>
        <v>1.2902291297571002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668.26446717882254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34.198967390409756</v>
      </c>
      <c r="K261" s="27">
        <f t="shared" si="44"/>
        <v>6.666666666666667</v>
      </c>
      <c r="L261" s="37">
        <f t="shared" si="46"/>
        <v>1.0401202361806661</v>
      </c>
      <c r="M261" s="110">
        <f t="shared" si="45"/>
        <v>-11.760912373409578</v>
      </c>
      <c r="N261" s="110">
        <f t="shared" si="47"/>
        <v>1.2706092820525461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673.39287461237973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34.265370333322451</v>
      </c>
      <c r="K262" s="27">
        <f t="shared" si="44"/>
        <v>6.666666666666667</v>
      </c>
      <c r="L262" s="37">
        <f t="shared" si="46"/>
        <v>0.97371729326797052</v>
      </c>
      <c r="M262" s="110">
        <f t="shared" si="45"/>
        <v>-11.760912373409578</v>
      </c>
      <c r="N262" s="110">
        <f t="shared" si="47"/>
        <v>1.2513296330594537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678.54806112713311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34.331612277736525</v>
      </c>
      <c r="K263" s="27">
        <f t="shared" si="44"/>
        <v>6.666666666666667</v>
      </c>
      <c r="L263" s="37">
        <f t="shared" si="46"/>
        <v>0.90747534885389669</v>
      </c>
      <c r="M263" s="110">
        <f t="shared" si="45"/>
        <v>-11.760912373409578</v>
      </c>
      <c r="N263" s="110">
        <f t="shared" si="47"/>
        <v>1.2323882100709418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683.72889945832037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34.397678735927585</v>
      </c>
      <c r="K264" s="27">
        <f t="shared" si="44"/>
        <v>6.666666666666667</v>
      </c>
      <c r="L264" s="37">
        <f t="shared" si="46"/>
        <v>0.84140889066283719</v>
      </c>
      <c r="M264" s="110">
        <f t="shared" si="45"/>
        <v>-11.760912373409578</v>
      </c>
      <c r="N264" s="110">
        <f t="shared" si="47"/>
        <v>1.2137825486621496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688.93431958074427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34.463556397417392</v>
      </c>
      <c r="K265" s="27">
        <f t="shared" si="44"/>
        <v>6.666666666666667</v>
      </c>
      <c r="L265" s="37">
        <f t="shared" si="46"/>
        <v>0.77553122917302986</v>
      </c>
      <c r="M265" s="110">
        <f t="shared" si="45"/>
        <v>-11.760912373409578</v>
      </c>
      <c r="N265" s="110">
        <f t="shared" si="47"/>
        <v>1.1955097515279727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694.1633054965331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34.529233049814444</v>
      </c>
      <c r="K266" s="27">
        <f t="shared" si="44"/>
        <v>6.666666666666667</v>
      </c>
      <c r="L266" s="37">
        <f t="shared" si="46"/>
        <v>0.70985457677597807</v>
      </c>
      <c r="M266" s="110">
        <f t="shared" si="45"/>
        <v>-11.760912373409578</v>
      </c>
      <c r="N266" s="110">
        <f t="shared" si="47"/>
        <v>1.1775665421217691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699.41489220364861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34.594697504646454</v>
      </c>
      <c r="K267" s="27">
        <f t="shared" si="44"/>
        <v>6.666666666666667</v>
      </c>
      <c r="L267" s="37">
        <f t="shared" si="46"/>
        <v>0.64439012194396739</v>
      </c>
      <c r="M267" s="110">
        <f t="shared" si="45"/>
        <v>-11.760912373409578</v>
      </c>
      <c r="N267" s="110">
        <f t="shared" si="47"/>
        <v>1.1599493134780683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704.68816283695298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34.659939527922681</v>
      </c>
      <c r="K268" s="40">
        <f t="shared" si="44"/>
        <v>6.666666666666667</v>
      </c>
      <c r="L268" s="41">
        <f t="shared" si="46"/>
        <v>0.57914809866774064</v>
      </c>
      <c r="M268" s="110">
        <f t="shared" si="45"/>
        <v>-11.760912373409578</v>
      </c>
      <c r="N268" s="110">
        <f t="shared" si="47"/>
        <v>1.1426541725838444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26.016445878395459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F4915-7454-4CC3-B367-ADD125254919}">
  <dimension ref="A1:U269"/>
  <sheetViews>
    <sheetView view="pageBreakPreview" topLeftCell="A39" zoomScale="60" zoomScaleNormal="60" workbookViewId="0">
      <selection activeCell="A48" sqref="A48:T85"/>
    </sheetView>
  </sheetViews>
  <sheetFormatPr defaultRowHeight="15" x14ac:dyDescent="0.25"/>
  <cols>
    <col min="1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1" max="11" width="12.5703125" customWidth="1"/>
    <col min="12" max="12" width="14" customWidth="1"/>
    <col min="15" max="15" width="11.5703125" bestFit="1" customWidth="1"/>
    <col min="17" max="17" width="15.5703125" bestFit="1" customWidth="1"/>
    <col min="18" max="18" width="16.7109375" bestFit="1" customWidth="1"/>
    <col min="21" max="21" width="8.85546875" hidden="1" customWidth="1"/>
  </cols>
  <sheetData>
    <row r="1" spans="1:21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1" ht="15.75" thickBot="1" x14ac:dyDescent="0.3">
      <c r="A2" s="28" t="s">
        <v>194</v>
      </c>
      <c r="B2" s="29" t="s">
        <v>119</v>
      </c>
      <c r="C2" s="29">
        <v>256067.83</v>
      </c>
      <c r="D2" s="30">
        <v>4256730.37</v>
      </c>
    </row>
    <row r="4" spans="1:21" ht="15.75" thickBot="1" x14ac:dyDescent="0.3"/>
    <row r="5" spans="1:21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95" t="s">
        <v>125</v>
      </c>
      <c r="H5" s="189" t="str">
        <f>CONCATENATE("Sound Level @ ", A2, " (dBA)")</f>
        <v>Sound Level @ Property Boundary (dBA)</v>
      </c>
      <c r="O5" s="163" t="s">
        <v>0</v>
      </c>
      <c r="P5" s="165" t="s">
        <v>1</v>
      </c>
      <c r="Q5" s="165" t="s">
        <v>2</v>
      </c>
      <c r="R5" s="166"/>
    </row>
    <row r="6" spans="1:21" ht="15.75" thickBot="1" x14ac:dyDescent="0.3">
      <c r="A6" s="194"/>
      <c r="B6" s="181"/>
      <c r="C6" s="181"/>
      <c r="D6" s="181"/>
      <c r="E6" s="181"/>
      <c r="F6" s="181"/>
      <c r="G6" s="196"/>
      <c r="H6" s="190"/>
      <c r="O6" s="164"/>
      <c r="P6" s="168"/>
      <c r="Q6" s="119" t="s">
        <v>3</v>
      </c>
      <c r="R6" s="13" t="s">
        <v>4</v>
      </c>
    </row>
    <row r="7" spans="1:21" x14ac:dyDescent="0.25">
      <c r="A7" s="32" t="str">
        <f>Inverters!B3</f>
        <v>A-1</v>
      </c>
      <c r="B7" s="33">
        <f t="shared" ref="B7:B43" si="0">SQRT(($C$2-Q7)^2+($D$2-R7)^2)</f>
        <v>4232.4799249845564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50.231898137797337</v>
      </c>
      <c r="H7" s="36">
        <f>C7-G7</f>
        <v>18.778401818842475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75.481440876497814</v>
      </c>
    </row>
    <row r="8" spans="1:21" x14ac:dyDescent="0.25">
      <c r="A8" s="9" t="str">
        <f>Inverters!B4</f>
        <v>A-2</v>
      </c>
      <c r="B8" s="24">
        <f t="shared" si="0"/>
        <v>3602.6165590164437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48.832360817444368</v>
      </c>
      <c r="H8" s="37">
        <f t="shared" ref="H8:H44" si="3">C8-G8</f>
        <v>20.177939139195445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104.18229350712842</v>
      </c>
    </row>
    <row r="9" spans="1:21" x14ac:dyDescent="0.25">
      <c r="A9" s="9" t="str">
        <f>Inverters!B5</f>
        <v>A-3</v>
      </c>
      <c r="B9" s="24">
        <f t="shared" si="0"/>
        <v>2160.2021150808182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44.389887739294707</v>
      </c>
      <c r="H9" s="37">
        <f t="shared" si="3"/>
        <v>24.620412217345105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289.76186066145823</v>
      </c>
    </row>
    <row r="10" spans="1:21" x14ac:dyDescent="0.25">
      <c r="A10" s="9" t="str">
        <f>Inverters!B6</f>
        <v>A-4</v>
      </c>
      <c r="B10" s="24">
        <f t="shared" si="0"/>
        <v>1514.0277845865905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41.302676903306406</v>
      </c>
      <c r="H10" s="37">
        <f t="shared" si="3"/>
        <v>27.707623053333407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589.87814430392621</v>
      </c>
    </row>
    <row r="11" spans="1:21" x14ac:dyDescent="0.25">
      <c r="A11" s="9" t="str">
        <f>Inverters!B7</f>
        <v>A-5</v>
      </c>
      <c r="B11" s="24">
        <f t="shared" si="0"/>
        <v>1418.2877494004415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40.735287033003829</v>
      </c>
      <c r="H11" s="37">
        <f t="shared" si="3"/>
        <v>28.275012923635984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672.20430943881922</v>
      </c>
    </row>
    <row r="12" spans="1:21" x14ac:dyDescent="0.25">
      <c r="A12" s="9" t="str">
        <f>Inverters!B8</f>
        <v>A-6</v>
      </c>
      <c r="B12" s="24">
        <f>SQRT(($C$2-Q12)^2+($D$2-R12)^2)</f>
        <v>1486.6918866394876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41.144419426963424</v>
      </c>
      <c r="H12" s="37">
        <f t="shared" si="3"/>
        <v>27.865880529676389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611.76982637763706</v>
      </c>
    </row>
    <row r="13" spans="1:21" x14ac:dyDescent="0.25">
      <c r="A13" s="9" t="str">
        <f>Inverters!B9</f>
        <v>A-7</v>
      </c>
      <c r="B13" s="24">
        <f t="shared" si="0"/>
        <v>1874.9775666121632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43.159921518556558</v>
      </c>
      <c r="H13" s="37">
        <f t="shared" si="3"/>
        <v>25.850378438083254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384.62529629071923</v>
      </c>
    </row>
    <row r="14" spans="1:21" x14ac:dyDescent="0.25">
      <c r="A14" s="9" t="str">
        <f>Inverters!B10</f>
        <v>A-8</v>
      </c>
      <c r="B14" s="24">
        <f t="shared" si="0"/>
        <v>1639.472898372956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41.994084837498853</v>
      </c>
      <c r="H14" s="37">
        <f t="shared" si="3"/>
        <v>27.016215119140959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503.06199864387645</v>
      </c>
    </row>
    <row r="15" spans="1:21" x14ac:dyDescent="0.25">
      <c r="A15" s="9" t="str">
        <f>Inverters!B11</f>
        <v>A-9</v>
      </c>
      <c r="B15" s="24">
        <f t="shared" si="0"/>
        <v>1221.6464672320526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39.438910868633755</v>
      </c>
      <c r="H15" s="37">
        <f t="shared" si="3"/>
        <v>29.571389088006057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906.02234520177353</v>
      </c>
    </row>
    <row r="16" spans="1:21" x14ac:dyDescent="0.25">
      <c r="A16" s="9" t="str">
        <f>Inverters!B12</f>
        <v>A-10</v>
      </c>
      <c r="B16" s="24">
        <f t="shared" si="0"/>
        <v>1112.3500306108645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38.624829421940284</v>
      </c>
      <c r="H16" s="37">
        <f t="shared" si="3"/>
        <v>30.385470534699529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1092.8160215100277</v>
      </c>
    </row>
    <row r="17" spans="1:21" x14ac:dyDescent="0.25">
      <c r="A17" s="9" t="str">
        <f>Inverters!B13</f>
        <v>A-11</v>
      </c>
      <c r="B17" s="24">
        <f t="shared" si="0"/>
        <v>1118.0359495561504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38.669115363366835</v>
      </c>
      <c r="H17" s="37">
        <f t="shared" si="3"/>
        <v>30.341184593272978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1081.7289663547147</v>
      </c>
    </row>
    <row r="18" spans="1:21" x14ac:dyDescent="0.25">
      <c r="A18" s="9" t="str">
        <f>Inverters!B14</f>
        <v>A-12</v>
      </c>
      <c r="B18" s="24">
        <f t="shared" si="0"/>
        <v>1207.9692032908395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39.341117245117147</v>
      </c>
      <c r="H18" s="37">
        <f t="shared" si="3"/>
        <v>29.669182711522666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926.65542188537302</v>
      </c>
    </row>
    <row r="19" spans="1:21" x14ac:dyDescent="0.25">
      <c r="A19" s="9" t="str">
        <f>Inverters!B15</f>
        <v>A-13</v>
      </c>
      <c r="B19" s="24">
        <f t="shared" si="0"/>
        <v>1413.0536946626555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40.703173298579642</v>
      </c>
      <c r="H19" s="37">
        <f t="shared" si="3"/>
        <v>28.30712665806017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677.19332052179641</v>
      </c>
    </row>
    <row r="20" spans="1:21" x14ac:dyDescent="0.25">
      <c r="A20" s="9" t="str">
        <f>Inverters!B16</f>
        <v>A-14</v>
      </c>
      <c r="B20" s="24">
        <f t="shared" si="0"/>
        <v>1616.2997007053038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41.870437850238559</v>
      </c>
      <c r="H20" s="37">
        <f t="shared" si="3"/>
        <v>27.139862106401253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517.59039758663596</v>
      </c>
    </row>
    <row r="21" spans="1:21" x14ac:dyDescent="0.25">
      <c r="A21" s="9" t="str">
        <f>Inverters!B17</f>
        <v>A-15</v>
      </c>
      <c r="B21" s="24">
        <f t="shared" si="0"/>
        <v>1879.1529005646148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43.179242373377043</v>
      </c>
      <c r="H21" s="37">
        <f t="shared" si="3"/>
        <v>25.831057583262769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382.91797921051665</v>
      </c>
    </row>
    <row r="22" spans="1:21" x14ac:dyDescent="0.25">
      <c r="A22" s="9" t="str">
        <f>Inverters!B18</f>
        <v>A-16</v>
      </c>
      <c r="B22" s="24">
        <f t="shared" si="0"/>
        <v>1579.2391389842608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41.668957975435468</v>
      </c>
      <c r="H22" s="37">
        <f t="shared" si="3"/>
        <v>27.341341981204344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542.16839595991166</v>
      </c>
    </row>
    <row r="23" spans="1:21" x14ac:dyDescent="0.25">
      <c r="A23" s="9" t="str">
        <f>Inverters!B19</f>
        <v>A-17</v>
      </c>
      <c r="B23" s="24">
        <f t="shared" si="0"/>
        <v>1191.5721175405699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39.222406645812342</v>
      </c>
      <c r="H23" s="37">
        <f t="shared" si="3"/>
        <v>29.787893310827471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952.33409077973681</v>
      </c>
    </row>
    <row r="24" spans="1:21" x14ac:dyDescent="0.25">
      <c r="A24" s="9" t="str">
        <f>Inverters!B20</f>
        <v>A-18</v>
      </c>
      <c r="B24" s="24">
        <f t="shared" si="0"/>
        <v>934.1759201025086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37.108573369046262</v>
      </c>
      <c r="H24" s="37">
        <f t="shared" si="3"/>
        <v>31.901726587593551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1549.4324911636427</v>
      </c>
    </row>
    <row r="25" spans="1:21" x14ac:dyDescent="0.25">
      <c r="A25" s="9" t="str">
        <f>Inverters!B21</f>
        <v>A-19</v>
      </c>
      <c r="B25" s="24">
        <f t="shared" si="0"/>
        <v>751.31064314252319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35.216390822857392</v>
      </c>
      <c r="H25" s="37">
        <f t="shared" si="3"/>
        <v>33.793909133782421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2395.4709768274565</v>
      </c>
    </row>
    <row r="26" spans="1:21" x14ac:dyDescent="0.25">
      <c r="A26" s="9" t="str">
        <f>Inverters!B22</f>
        <v>A-20</v>
      </c>
      <c r="B26" s="24">
        <f t="shared" si="0"/>
        <v>751.22660708981766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35.21541922913476</v>
      </c>
      <c r="H26" s="37">
        <f t="shared" si="3"/>
        <v>33.794880727505053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2396.0069460887066</v>
      </c>
    </row>
    <row r="27" spans="1:21" x14ac:dyDescent="0.25">
      <c r="A27" s="9" t="str">
        <f>Inverters!B23</f>
        <v>A-21</v>
      </c>
      <c r="B27" s="24">
        <f t="shared" si="0"/>
        <v>888.20449024958975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36.670259287712163</v>
      </c>
      <c r="H27" s="37">
        <f t="shared" si="3"/>
        <v>32.340040668927649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1713.973357708235</v>
      </c>
    </row>
    <row r="28" spans="1:21" x14ac:dyDescent="0.25">
      <c r="A28" s="9" t="str">
        <f>Inverters!B24</f>
        <v>A-22</v>
      </c>
      <c r="B28" s="24">
        <f t="shared" si="0"/>
        <v>1105.7734301836099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38.573323007708638</v>
      </c>
      <c r="H28" s="37">
        <f t="shared" si="3"/>
        <v>30.436976948931175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1105.8537497518441</v>
      </c>
    </row>
    <row r="29" spans="1:21" x14ac:dyDescent="0.25">
      <c r="A29" s="9" t="str">
        <f>Inverters!B25</f>
        <v>A-23</v>
      </c>
      <c r="B29" s="24">
        <f t="shared" si="0"/>
        <v>1369.7030878261264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40.432528696504122</v>
      </c>
      <c r="H29" s="37">
        <f t="shared" si="3"/>
        <v>28.577771260135691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720.73751162948167</v>
      </c>
    </row>
    <row r="30" spans="1:21" x14ac:dyDescent="0.25">
      <c r="A30" s="9" t="str">
        <f>Inverters!B26</f>
        <v>A-24</v>
      </c>
      <c r="B30" s="24">
        <f t="shared" si="0"/>
        <v>1693.0563987356163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42.273428509511213</v>
      </c>
      <c r="H30" s="37">
        <f t="shared" si="3"/>
        <v>26.7368714471286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471.7231008728748</v>
      </c>
    </row>
    <row r="31" spans="1:21" x14ac:dyDescent="0.25">
      <c r="A31" s="9" t="str">
        <f>Inverters!B27</f>
        <v>A-25</v>
      </c>
      <c r="B31" s="24">
        <f t="shared" si="0"/>
        <v>872.36041748798243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36.513919033214783</v>
      </c>
      <c r="H31" s="37">
        <f t="shared" si="3"/>
        <v>32.496380923425029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1776.798145862617</v>
      </c>
    </row>
    <row r="32" spans="1:21" x14ac:dyDescent="0.25">
      <c r="A32" s="9" t="str">
        <f>Inverters!B28</f>
        <v>A-26</v>
      </c>
      <c r="B32" s="24">
        <f t="shared" si="0"/>
        <v>518.24633727574542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31.99072482770374</v>
      </c>
      <c r="H32" s="37">
        <f t="shared" si="3"/>
        <v>37.019575128936069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5034.5135364317175</v>
      </c>
    </row>
    <row r="33" spans="1:21" x14ac:dyDescent="0.25">
      <c r="A33" s="9" t="str">
        <f>Inverters!B29</f>
        <v>A-27</v>
      </c>
      <c r="B33" s="24">
        <f t="shared" si="0"/>
        <v>390.21713199171705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29.526126652586449</v>
      </c>
      <c r="H33" s="37">
        <f t="shared" si="3"/>
        <v>39.484173304053364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8880.089243777642</v>
      </c>
    </row>
    <row r="34" spans="1:21" x14ac:dyDescent="0.25">
      <c r="A34" s="9" t="str">
        <f>Inverters!B30</f>
        <v>A-28</v>
      </c>
      <c r="B34" s="24">
        <f t="shared" si="0"/>
        <v>1166.2892985876724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39.036125814571975</v>
      </c>
      <c r="H34" s="37">
        <f t="shared" si="3"/>
        <v>29.974174142067838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994.07102262127557</v>
      </c>
    </row>
    <row r="35" spans="1:21" x14ac:dyDescent="0.25">
      <c r="A35" s="9" t="str">
        <f>Inverters!B31</f>
        <v>A-29</v>
      </c>
      <c r="B35" s="24">
        <f t="shared" si="0"/>
        <v>1413.5138191754816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40.706001174265545</v>
      </c>
      <c r="H35" s="37">
        <f t="shared" si="3"/>
        <v>28.304298782374268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676.75251474002528</v>
      </c>
    </row>
    <row r="36" spans="1:21" x14ac:dyDescent="0.25">
      <c r="A36" s="9" t="str">
        <f>Inverters!B32</f>
        <v>A-30</v>
      </c>
      <c r="B36" s="24">
        <f t="shared" si="0"/>
        <v>2481.1898488023835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45.593199913681502</v>
      </c>
      <c r="H36" s="37">
        <f t="shared" si="3"/>
        <v>23.41710004295831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219.63927641828238</v>
      </c>
    </row>
    <row r="37" spans="1:21" x14ac:dyDescent="0.25">
      <c r="A37" s="9" t="str">
        <f>Inverters!B33</f>
        <v>A-31</v>
      </c>
      <c r="B37" s="24">
        <f t="shared" si="0"/>
        <v>16.232230284218399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1.9075639067944747</v>
      </c>
      <c r="H37" s="37">
        <f t="shared" si="3"/>
        <v>67.102736049845333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5131845.8782501109</v>
      </c>
    </row>
    <row r="38" spans="1:21" x14ac:dyDescent="0.25">
      <c r="A38" s="9" t="str">
        <f>Inverters!B34</f>
        <v>A-32</v>
      </c>
      <c r="B38" s="24">
        <f t="shared" si="0"/>
        <v>1339.9800689935757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40.24196677340835</v>
      </c>
      <c r="H38" s="37">
        <f t="shared" si="3"/>
        <v>28.768333183231462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753.06648229236657</v>
      </c>
    </row>
    <row r="39" spans="1:21" x14ac:dyDescent="0.25">
      <c r="A39" s="9" t="str">
        <f>Inverters!B35</f>
        <v>A-33</v>
      </c>
      <c r="B39" s="24">
        <f t="shared" si="0"/>
        <v>1739.5791088937685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42.508883669143543</v>
      </c>
      <c r="H39" s="37">
        <f t="shared" si="3"/>
        <v>26.501416287496269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446.82928489598265</v>
      </c>
    </row>
    <row r="40" spans="1:21" x14ac:dyDescent="0.25">
      <c r="A40" s="9" t="str">
        <f>Inverters!B36</f>
        <v>B-1</v>
      </c>
      <c r="B40" s="24">
        <f t="shared" si="0"/>
        <v>4001.5952665030281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49.744663213174221</v>
      </c>
      <c r="H40" s="37">
        <f t="shared" si="3"/>
        <v>16.255336786825779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42.221501972568262</v>
      </c>
    </row>
    <row r="41" spans="1:21" x14ac:dyDescent="0.25">
      <c r="A41" s="9" t="str">
        <f>Inverters!B37</f>
        <v>B-2</v>
      </c>
      <c r="B41" s="24">
        <f t="shared" si="0"/>
        <v>1815.9553471382053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42.882103307380852</v>
      </c>
      <c r="H41" s="37">
        <f t="shared" si="3"/>
        <v>23.117896692619148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205.01690324238987</v>
      </c>
    </row>
    <row r="42" spans="1:21" x14ac:dyDescent="0.25">
      <c r="A42" s="9" t="str">
        <f>Inverters!B38</f>
        <v>B-3</v>
      </c>
      <c r="B42" s="24">
        <f t="shared" si="0"/>
        <v>883.90000050910157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36.628062682983924</v>
      </c>
      <c r="H42" s="37">
        <f t="shared" si="3"/>
        <v>29.371937317016076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865.35385296272227</v>
      </c>
    </row>
    <row r="43" spans="1:21" x14ac:dyDescent="0.25">
      <c r="A43" s="9" t="str">
        <f>Inverters!B39</f>
        <v>C-1</v>
      </c>
      <c r="B43" s="24">
        <f t="shared" si="0"/>
        <v>1400.7827297977324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40.627415574132272</v>
      </c>
      <c r="H43" s="37">
        <f t="shared" si="3"/>
        <v>25.372584425867728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344.5549095866316</v>
      </c>
    </row>
    <row r="44" spans="1:21" ht="15.75" thickBot="1" x14ac:dyDescent="0.3">
      <c r="A44" s="9" t="str">
        <f>Inverters!B40</f>
        <v>Trans</v>
      </c>
      <c r="B44" s="24">
        <f>SQRT(($C$2-Q44)^2+($D$2-R44)^2)</f>
        <v>1902.9235680394399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43.288426899262952</v>
      </c>
      <c r="H44" s="37">
        <f t="shared" si="3"/>
        <v>10.711573100737048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11.780326030193242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40.489151202432161</v>
      </c>
      <c r="O45" s="108"/>
      <c r="P45" s="108"/>
      <c r="Q45" s="109"/>
      <c r="R45" s="109"/>
      <c r="U45">
        <f t="shared" ref="U45" si="5">10^(H45/10)</f>
        <v>11192.191187013326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67.14661000642522</v>
      </c>
    </row>
    <row r="47" spans="1:21" ht="15.75" thickBot="1" x14ac:dyDescent="0.3"/>
    <row r="48" spans="1:21" x14ac:dyDescent="0.25">
      <c r="B48" s="191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192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67.14661000642522</v>
      </c>
      <c r="D51" s="77">
        <f>10*LOG10(SUM(U7:U44))</f>
        <v>67.137223420162258</v>
      </c>
      <c r="E51" s="77">
        <f>P85</f>
        <v>67.143092413603171</v>
      </c>
      <c r="F51" s="78">
        <f>S85</f>
        <v>73.548346177378619</v>
      </c>
    </row>
    <row r="52" spans="1:19" ht="30.75" thickBot="1" x14ac:dyDescent="0.3">
      <c r="B52" s="72" t="s">
        <v>141</v>
      </c>
      <c r="C52" s="79">
        <f>10*LOG10(10^(C50/10)+10^(C51/10))</f>
        <v>67.154979607595195</v>
      </c>
      <c r="D52" s="79">
        <f>10*LOG10(10^(D50/10)+10^(D51/10))</f>
        <v>67.139331837331795</v>
      </c>
      <c r="E52" s="79">
        <f>J85</f>
        <v>67.149118298723153</v>
      </c>
      <c r="F52" s="80">
        <f>M85</f>
        <v>73.551351261430483</v>
      </c>
    </row>
    <row r="53" spans="1:19" ht="14.45" customHeight="1" thickBot="1" x14ac:dyDescent="0.3">
      <c r="B53" s="74" t="s">
        <v>145</v>
      </c>
      <c r="C53" s="81">
        <f>C52-C50</f>
        <v>27.154979607595195</v>
      </c>
      <c r="D53" s="81">
        <f>D52-D50</f>
        <v>33.139331837331795</v>
      </c>
      <c r="E53" s="81">
        <f>E52-E50</f>
        <v>28.580647228751779</v>
      </c>
      <c r="F53" s="82">
        <f>F52-F50</f>
        <v>31.600779331617659</v>
      </c>
    </row>
    <row r="54" spans="1:19" ht="16.149999999999999" customHeight="1" x14ac:dyDescent="0.25">
      <c r="B54" s="184" t="s">
        <v>142</v>
      </c>
      <c r="C54" s="184"/>
      <c r="D54" s="184"/>
      <c r="E54" s="184"/>
      <c r="F54" s="184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5" t="str">
        <f>A2</f>
        <v>Property Boundary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67.139331837331795</v>
      </c>
      <c r="J61" s="62">
        <f>10^(I61/10)</f>
        <v>5175272.0419256203</v>
      </c>
      <c r="K61" s="63"/>
      <c r="L61" s="152">
        <f>I61+10</f>
        <v>77.139331837331795</v>
      </c>
      <c r="M61" s="62">
        <f>10^(L61/10)</f>
        <v>51752720.419256166</v>
      </c>
      <c r="N61" s="62"/>
      <c r="O61" s="62">
        <f>D51</f>
        <v>67.137223420162258</v>
      </c>
      <c r="P61" s="62">
        <f>10^(O61/10)</f>
        <v>5172760.1554941051</v>
      </c>
      <c r="Q61" s="62"/>
      <c r="R61" s="62">
        <f>O61+10</f>
        <v>77.137223420162258</v>
      </c>
      <c r="S61" s="63">
        <f>10^(R61/10)</f>
        <v>51727601.55494111</v>
      </c>
    </row>
    <row r="62" spans="1:19" x14ac:dyDescent="0.25">
      <c r="A62" s="186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3"/>
      <c r="I62" s="154">
        <f t="shared" ref="I62:I66" si="9">10*LOG10(10^(C62/10)+10^((10*LOG10(SUM($U$7:$U$44)))/10))</f>
        <v>67.139331837331795</v>
      </c>
      <c r="J62" s="26">
        <f t="shared" ref="J62:J84" si="10">10^(I62/10)</f>
        <v>5175272.0419256203</v>
      </c>
      <c r="K62" s="64"/>
      <c r="L62" s="155">
        <f t="shared" ref="L62:L67" si="11">I62+10</f>
        <v>77.139331837331795</v>
      </c>
      <c r="M62" s="26">
        <f t="shared" ref="M62:M84" si="12">10^(L62/10)</f>
        <v>51752720.419256166</v>
      </c>
      <c r="N62" s="26"/>
      <c r="O62" s="26">
        <f>O61</f>
        <v>67.137223420162258</v>
      </c>
      <c r="P62" s="26">
        <f t="shared" ref="P62:P84" si="13">10^(O62/10)</f>
        <v>5172760.1554941051</v>
      </c>
      <c r="Q62" s="26"/>
      <c r="R62" s="26">
        <f t="shared" ref="R62:R67" si="14">O62+10</f>
        <v>77.137223420162258</v>
      </c>
      <c r="S62" s="64">
        <f t="shared" ref="S62:S84" si="15">10^(R62/10)</f>
        <v>51727601.55494111</v>
      </c>
    </row>
    <row r="63" spans="1:19" x14ac:dyDescent="0.25">
      <c r="A63" s="186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3"/>
      <c r="I63" s="154">
        <f t="shared" si="9"/>
        <v>67.139331837331795</v>
      </c>
      <c r="J63" s="26">
        <f t="shared" si="10"/>
        <v>5175272.0419256203</v>
      </c>
      <c r="K63" s="64"/>
      <c r="L63" s="155">
        <f t="shared" si="11"/>
        <v>77.139331837331795</v>
      </c>
      <c r="M63" s="26">
        <f t="shared" si="12"/>
        <v>51752720.419256166</v>
      </c>
      <c r="N63" s="26"/>
      <c r="O63" s="26">
        <f t="shared" ref="O63:O84" si="17">O62</f>
        <v>67.137223420162258</v>
      </c>
      <c r="P63" s="26">
        <f t="shared" si="13"/>
        <v>5172760.1554941051</v>
      </c>
      <c r="Q63" s="26"/>
      <c r="R63" s="26">
        <f t="shared" si="14"/>
        <v>77.137223420162258</v>
      </c>
      <c r="S63" s="64">
        <f t="shared" si="15"/>
        <v>51727601.55494111</v>
      </c>
    </row>
    <row r="64" spans="1:19" x14ac:dyDescent="0.25">
      <c r="A64" s="186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3"/>
      <c r="I64" s="154">
        <f t="shared" si="9"/>
        <v>67.139331837331795</v>
      </c>
      <c r="J64" s="26">
        <f t="shared" si="10"/>
        <v>5175272.0419256203</v>
      </c>
      <c r="K64" s="64"/>
      <c r="L64" s="155">
        <f t="shared" si="11"/>
        <v>77.139331837331795</v>
      </c>
      <c r="M64" s="26">
        <f t="shared" si="12"/>
        <v>51752720.419256166</v>
      </c>
      <c r="N64" s="26"/>
      <c r="O64" s="26">
        <f t="shared" si="17"/>
        <v>67.137223420162258</v>
      </c>
      <c r="P64" s="26">
        <f t="shared" si="13"/>
        <v>5172760.1554941051</v>
      </c>
      <c r="Q64" s="26"/>
      <c r="R64" s="26">
        <f t="shared" si="14"/>
        <v>77.137223420162258</v>
      </c>
      <c r="S64" s="64">
        <f t="shared" si="15"/>
        <v>51727601.55494111</v>
      </c>
    </row>
    <row r="65" spans="1:19" x14ac:dyDescent="0.25">
      <c r="A65" s="186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3"/>
      <c r="I65" s="154">
        <f t="shared" si="9"/>
        <v>67.139331837331795</v>
      </c>
      <c r="J65" s="26">
        <f t="shared" si="10"/>
        <v>5175272.0419256203</v>
      </c>
      <c r="K65" s="64"/>
      <c r="L65" s="155">
        <f t="shared" si="11"/>
        <v>77.139331837331795</v>
      </c>
      <c r="M65" s="26">
        <f t="shared" si="12"/>
        <v>51752720.419256166</v>
      </c>
      <c r="N65" s="26"/>
      <c r="O65" s="26">
        <f t="shared" si="17"/>
        <v>67.137223420162258</v>
      </c>
      <c r="P65" s="26">
        <f t="shared" si="13"/>
        <v>5172760.1554941051</v>
      </c>
      <c r="Q65" s="26"/>
      <c r="R65" s="26">
        <f t="shared" si="14"/>
        <v>77.137223420162258</v>
      </c>
      <c r="S65" s="64">
        <f t="shared" si="15"/>
        <v>51727601.55494111</v>
      </c>
    </row>
    <row r="66" spans="1:19" x14ac:dyDescent="0.25">
      <c r="A66" s="186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3"/>
      <c r="I66" s="154">
        <f t="shared" si="9"/>
        <v>67.139331837331795</v>
      </c>
      <c r="J66" s="26">
        <f t="shared" si="10"/>
        <v>5175272.0419256203</v>
      </c>
      <c r="K66" s="64"/>
      <c r="L66" s="155">
        <f t="shared" si="11"/>
        <v>77.139331837331795</v>
      </c>
      <c r="M66" s="26">
        <f t="shared" si="12"/>
        <v>51752720.419256166</v>
      </c>
      <c r="N66" s="26"/>
      <c r="O66" s="26">
        <f t="shared" si="17"/>
        <v>67.137223420162258</v>
      </c>
      <c r="P66" s="26">
        <f t="shared" si="13"/>
        <v>5172760.1554941051</v>
      </c>
      <c r="Q66" s="26"/>
      <c r="R66" s="26">
        <f t="shared" si="14"/>
        <v>77.137223420162258</v>
      </c>
      <c r="S66" s="64">
        <f t="shared" si="15"/>
        <v>51727601.55494111</v>
      </c>
    </row>
    <row r="67" spans="1:19" x14ac:dyDescent="0.25">
      <c r="A67" s="186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3"/>
      <c r="I67" s="154">
        <f>10*LOG10(10^(C67/10)+10^((10*LOG10(SUM($U$7:$U$44)))/10))</f>
        <v>67.139331837331795</v>
      </c>
      <c r="J67" s="26">
        <f t="shared" si="10"/>
        <v>5175272.0419256203</v>
      </c>
      <c r="K67" s="64"/>
      <c r="L67" s="155">
        <f t="shared" si="11"/>
        <v>77.139331837331795</v>
      </c>
      <c r="M67" s="26">
        <f t="shared" si="12"/>
        <v>51752720.419256166</v>
      </c>
      <c r="N67" s="26"/>
      <c r="O67" s="26">
        <f t="shared" si="17"/>
        <v>67.137223420162258</v>
      </c>
      <c r="P67" s="26">
        <f t="shared" si="13"/>
        <v>5172760.1554941051</v>
      </c>
      <c r="Q67" s="26"/>
      <c r="R67" s="26">
        <f t="shared" si="14"/>
        <v>77.137223420162258</v>
      </c>
      <c r="S67" s="64">
        <f t="shared" si="15"/>
        <v>51727601.55494111</v>
      </c>
    </row>
    <row r="68" spans="1:19" x14ac:dyDescent="0.25">
      <c r="A68" s="186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3"/>
      <c r="I68" s="154">
        <f>10*LOG10(10^(C68/10)+10^($H$46/10))</f>
        <v>67.154979607595195</v>
      </c>
      <c r="J68" s="26">
        <f t="shared" si="10"/>
        <v>5193952.3466811189</v>
      </c>
      <c r="K68" s="64"/>
      <c r="L68" s="155">
        <f>I68</f>
        <v>67.154979607595195</v>
      </c>
      <c r="M68" s="26">
        <f t="shared" si="12"/>
        <v>5193952.3466811189</v>
      </c>
      <c r="N68" s="26"/>
      <c r="O68" s="26">
        <f>H46</f>
        <v>67.14661000642522</v>
      </c>
      <c r="P68" s="26">
        <f t="shared" si="13"/>
        <v>5183952.3466811255</v>
      </c>
      <c r="Q68" s="26"/>
      <c r="R68" s="26">
        <f>O68</f>
        <v>67.14661000642522</v>
      </c>
      <c r="S68" s="64">
        <f t="shared" si="15"/>
        <v>5183952.3466811255</v>
      </c>
    </row>
    <row r="69" spans="1:19" x14ac:dyDescent="0.25">
      <c r="A69" s="186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3"/>
      <c r="I69" s="154">
        <f t="shared" ref="I69:I82" si="19">10*LOG10(10^(C69/10)+10^($H$46/10))</f>
        <v>67.154979607595195</v>
      </c>
      <c r="J69" s="26">
        <f t="shared" si="10"/>
        <v>5193952.3466811189</v>
      </c>
      <c r="K69" s="64"/>
      <c r="L69" s="155">
        <f t="shared" ref="L69:L82" si="20">I69</f>
        <v>67.154979607595195</v>
      </c>
      <c r="M69" s="26">
        <f t="shared" si="12"/>
        <v>5193952.3466811189</v>
      </c>
      <c r="N69" s="26"/>
      <c r="O69" s="26">
        <f t="shared" si="17"/>
        <v>67.14661000642522</v>
      </c>
      <c r="P69" s="26">
        <f t="shared" si="13"/>
        <v>5183952.3466811255</v>
      </c>
      <c r="Q69" s="26"/>
      <c r="R69" s="26">
        <f t="shared" ref="R69:R82" si="21">O69</f>
        <v>67.14661000642522</v>
      </c>
      <c r="S69" s="64">
        <f t="shared" si="15"/>
        <v>5183952.3466811255</v>
      </c>
    </row>
    <row r="70" spans="1:19" x14ac:dyDescent="0.25">
      <c r="A70" s="186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3"/>
      <c r="I70" s="154">
        <f t="shared" si="19"/>
        <v>67.154979607595195</v>
      </c>
      <c r="J70" s="26">
        <f t="shared" si="10"/>
        <v>5193952.3466811189</v>
      </c>
      <c r="K70" s="64"/>
      <c r="L70" s="155">
        <f t="shared" si="20"/>
        <v>67.154979607595195</v>
      </c>
      <c r="M70" s="26">
        <f t="shared" si="12"/>
        <v>5193952.3466811189</v>
      </c>
      <c r="N70" s="26"/>
      <c r="O70" s="26">
        <f t="shared" si="17"/>
        <v>67.14661000642522</v>
      </c>
      <c r="P70" s="26">
        <f t="shared" si="13"/>
        <v>5183952.3466811255</v>
      </c>
      <c r="Q70" s="26"/>
      <c r="R70" s="26">
        <f t="shared" si="21"/>
        <v>67.14661000642522</v>
      </c>
      <c r="S70" s="64">
        <f t="shared" si="15"/>
        <v>5183952.3466811255</v>
      </c>
    </row>
    <row r="71" spans="1:19" x14ac:dyDescent="0.25">
      <c r="A71" s="186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3"/>
      <c r="I71" s="154">
        <f t="shared" si="19"/>
        <v>67.154979607595195</v>
      </c>
      <c r="J71" s="26">
        <f t="shared" si="10"/>
        <v>5193952.3466811189</v>
      </c>
      <c r="K71" s="64"/>
      <c r="L71" s="155">
        <f t="shared" si="20"/>
        <v>67.154979607595195</v>
      </c>
      <c r="M71" s="26">
        <f t="shared" si="12"/>
        <v>5193952.3466811189</v>
      </c>
      <c r="N71" s="26"/>
      <c r="O71" s="26">
        <f t="shared" si="17"/>
        <v>67.14661000642522</v>
      </c>
      <c r="P71" s="26">
        <f t="shared" si="13"/>
        <v>5183952.3466811255</v>
      </c>
      <c r="Q71" s="26"/>
      <c r="R71" s="26">
        <f t="shared" si="21"/>
        <v>67.14661000642522</v>
      </c>
      <c r="S71" s="64">
        <f t="shared" si="15"/>
        <v>5183952.3466811255</v>
      </c>
    </row>
    <row r="72" spans="1:19" x14ac:dyDescent="0.25">
      <c r="A72" s="186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3"/>
      <c r="I72" s="154">
        <f t="shared" si="19"/>
        <v>67.154979607595195</v>
      </c>
      <c r="J72" s="26">
        <f t="shared" si="10"/>
        <v>5193952.3466811189</v>
      </c>
      <c r="K72" s="64"/>
      <c r="L72" s="155">
        <f t="shared" si="20"/>
        <v>67.154979607595195</v>
      </c>
      <c r="M72" s="26">
        <f t="shared" si="12"/>
        <v>5193952.3466811189</v>
      </c>
      <c r="N72" s="26"/>
      <c r="O72" s="26">
        <f t="shared" si="17"/>
        <v>67.14661000642522</v>
      </c>
      <c r="P72" s="26">
        <f t="shared" si="13"/>
        <v>5183952.3466811255</v>
      </c>
      <c r="Q72" s="26"/>
      <c r="R72" s="26">
        <f t="shared" si="21"/>
        <v>67.14661000642522</v>
      </c>
      <c r="S72" s="64">
        <f t="shared" si="15"/>
        <v>5183952.3466811255</v>
      </c>
    </row>
    <row r="73" spans="1:19" x14ac:dyDescent="0.25">
      <c r="A73" s="186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3"/>
      <c r="I73" s="154">
        <f t="shared" si="19"/>
        <v>67.154979607595195</v>
      </c>
      <c r="J73" s="26">
        <f t="shared" si="10"/>
        <v>5193952.3466811189</v>
      </c>
      <c r="K73" s="64"/>
      <c r="L73" s="155">
        <f t="shared" si="20"/>
        <v>67.154979607595195</v>
      </c>
      <c r="M73" s="26">
        <f t="shared" si="12"/>
        <v>5193952.3466811189</v>
      </c>
      <c r="N73" s="26"/>
      <c r="O73" s="26">
        <f t="shared" si="17"/>
        <v>67.14661000642522</v>
      </c>
      <c r="P73" s="26">
        <f t="shared" si="13"/>
        <v>5183952.3466811255</v>
      </c>
      <c r="Q73" s="26"/>
      <c r="R73" s="26">
        <f t="shared" si="21"/>
        <v>67.14661000642522</v>
      </c>
      <c r="S73" s="64">
        <f t="shared" si="15"/>
        <v>5183952.3466811255</v>
      </c>
    </row>
    <row r="74" spans="1:19" x14ac:dyDescent="0.25">
      <c r="A74" s="186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3"/>
      <c r="I74" s="154">
        <f t="shared" si="19"/>
        <v>67.154979607595195</v>
      </c>
      <c r="J74" s="26">
        <f t="shared" si="10"/>
        <v>5193952.3466811189</v>
      </c>
      <c r="K74" s="64"/>
      <c r="L74" s="155">
        <f t="shared" si="20"/>
        <v>67.154979607595195</v>
      </c>
      <c r="M74" s="26">
        <f t="shared" si="12"/>
        <v>5193952.3466811189</v>
      </c>
      <c r="N74" s="26"/>
      <c r="O74" s="26">
        <f t="shared" si="17"/>
        <v>67.14661000642522</v>
      </c>
      <c r="P74" s="26">
        <f t="shared" si="13"/>
        <v>5183952.3466811255</v>
      </c>
      <c r="Q74" s="26"/>
      <c r="R74" s="26">
        <f t="shared" si="21"/>
        <v>67.14661000642522</v>
      </c>
      <c r="S74" s="64">
        <f t="shared" si="15"/>
        <v>5183952.3466811255</v>
      </c>
    </row>
    <row r="75" spans="1:19" x14ac:dyDescent="0.25">
      <c r="A75" s="186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3"/>
      <c r="I75" s="154">
        <f t="shared" si="19"/>
        <v>67.154979607595195</v>
      </c>
      <c r="J75" s="26">
        <f t="shared" si="10"/>
        <v>5193952.3466811189</v>
      </c>
      <c r="K75" s="64"/>
      <c r="L75" s="155">
        <f t="shared" si="20"/>
        <v>67.154979607595195</v>
      </c>
      <c r="M75" s="26">
        <f t="shared" si="12"/>
        <v>5193952.3466811189</v>
      </c>
      <c r="N75" s="26"/>
      <c r="O75" s="26">
        <f t="shared" si="17"/>
        <v>67.14661000642522</v>
      </c>
      <c r="P75" s="26">
        <f t="shared" si="13"/>
        <v>5183952.3466811255</v>
      </c>
      <c r="Q75" s="26"/>
      <c r="R75" s="26">
        <f t="shared" si="21"/>
        <v>67.14661000642522</v>
      </c>
      <c r="S75" s="64">
        <f t="shared" si="15"/>
        <v>5183952.3466811255</v>
      </c>
    </row>
    <row r="76" spans="1:19" x14ac:dyDescent="0.25">
      <c r="A76" s="186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3"/>
      <c r="I76" s="154">
        <f t="shared" si="19"/>
        <v>67.154979607595195</v>
      </c>
      <c r="J76" s="26">
        <f t="shared" si="10"/>
        <v>5193952.3466811189</v>
      </c>
      <c r="K76" s="64"/>
      <c r="L76" s="155">
        <f t="shared" si="20"/>
        <v>67.154979607595195</v>
      </c>
      <c r="M76" s="26">
        <f t="shared" si="12"/>
        <v>5193952.3466811189</v>
      </c>
      <c r="N76" s="26"/>
      <c r="O76" s="26">
        <f t="shared" si="17"/>
        <v>67.14661000642522</v>
      </c>
      <c r="P76" s="26">
        <f t="shared" si="13"/>
        <v>5183952.3466811255</v>
      </c>
      <c r="Q76" s="26"/>
      <c r="R76" s="26">
        <f t="shared" si="21"/>
        <v>67.14661000642522</v>
      </c>
      <c r="S76" s="64">
        <f t="shared" si="15"/>
        <v>5183952.3466811255</v>
      </c>
    </row>
    <row r="77" spans="1:19" x14ac:dyDescent="0.25">
      <c r="A77" s="186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3"/>
      <c r="I77" s="154">
        <f t="shared" si="19"/>
        <v>67.154979607595195</v>
      </c>
      <c r="J77" s="26">
        <f t="shared" si="10"/>
        <v>5193952.3466811189</v>
      </c>
      <c r="K77" s="64"/>
      <c r="L77" s="155">
        <f t="shared" si="20"/>
        <v>67.154979607595195</v>
      </c>
      <c r="M77" s="26">
        <f t="shared" si="12"/>
        <v>5193952.3466811189</v>
      </c>
      <c r="N77" s="26"/>
      <c r="O77" s="26">
        <f t="shared" si="17"/>
        <v>67.14661000642522</v>
      </c>
      <c r="P77" s="26">
        <f t="shared" si="13"/>
        <v>5183952.3466811255</v>
      </c>
      <c r="Q77" s="26"/>
      <c r="R77" s="26">
        <f t="shared" si="21"/>
        <v>67.14661000642522</v>
      </c>
      <c r="S77" s="64">
        <f t="shared" si="15"/>
        <v>5183952.3466811255</v>
      </c>
    </row>
    <row r="78" spans="1:19" x14ac:dyDescent="0.25">
      <c r="A78" s="186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3"/>
      <c r="I78" s="154">
        <f t="shared" si="19"/>
        <v>67.154979607595195</v>
      </c>
      <c r="J78" s="26">
        <f t="shared" si="10"/>
        <v>5193952.3466811189</v>
      </c>
      <c r="K78" s="64"/>
      <c r="L78" s="155">
        <f t="shared" si="20"/>
        <v>67.154979607595195</v>
      </c>
      <c r="M78" s="26">
        <f t="shared" si="12"/>
        <v>5193952.3466811189</v>
      </c>
      <c r="N78" s="26"/>
      <c r="O78" s="26">
        <f t="shared" si="17"/>
        <v>67.14661000642522</v>
      </c>
      <c r="P78" s="26">
        <f t="shared" si="13"/>
        <v>5183952.3466811255</v>
      </c>
      <c r="Q78" s="26"/>
      <c r="R78" s="26">
        <f t="shared" si="21"/>
        <v>67.14661000642522</v>
      </c>
      <c r="S78" s="64">
        <f t="shared" si="15"/>
        <v>5183952.3466811255</v>
      </c>
    </row>
    <row r="79" spans="1:19" x14ac:dyDescent="0.25">
      <c r="A79" s="186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3"/>
      <c r="I79" s="154">
        <f t="shared" si="19"/>
        <v>67.154979607595195</v>
      </c>
      <c r="J79" s="26">
        <f t="shared" si="10"/>
        <v>5193952.3466811189</v>
      </c>
      <c r="K79" s="64"/>
      <c r="L79" s="155">
        <f t="shared" si="20"/>
        <v>67.154979607595195</v>
      </c>
      <c r="M79" s="26">
        <f t="shared" si="12"/>
        <v>5193952.3466811189</v>
      </c>
      <c r="N79" s="26"/>
      <c r="O79" s="26">
        <f t="shared" si="17"/>
        <v>67.14661000642522</v>
      </c>
      <c r="P79" s="26">
        <f t="shared" si="13"/>
        <v>5183952.3466811255</v>
      </c>
      <c r="Q79" s="26"/>
      <c r="R79" s="26">
        <f t="shared" si="21"/>
        <v>67.14661000642522</v>
      </c>
      <c r="S79" s="64">
        <f t="shared" si="15"/>
        <v>5183952.3466811255</v>
      </c>
    </row>
    <row r="80" spans="1:19" x14ac:dyDescent="0.25">
      <c r="A80" s="186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3"/>
      <c r="I80" s="154">
        <f t="shared" si="19"/>
        <v>67.154979607595195</v>
      </c>
      <c r="J80" s="26">
        <f t="shared" si="10"/>
        <v>5193952.3466811189</v>
      </c>
      <c r="K80" s="64"/>
      <c r="L80" s="155">
        <f t="shared" si="20"/>
        <v>67.154979607595195</v>
      </c>
      <c r="M80" s="26">
        <f t="shared" si="12"/>
        <v>5193952.3466811189</v>
      </c>
      <c r="N80" s="26"/>
      <c r="O80" s="26">
        <f t="shared" si="17"/>
        <v>67.14661000642522</v>
      </c>
      <c r="P80" s="26">
        <f t="shared" si="13"/>
        <v>5183952.3466811255</v>
      </c>
      <c r="Q80" s="26"/>
      <c r="R80" s="26">
        <f t="shared" si="21"/>
        <v>67.14661000642522</v>
      </c>
      <c r="S80" s="64">
        <f t="shared" si="15"/>
        <v>5183952.3466811255</v>
      </c>
    </row>
    <row r="81" spans="1:20" x14ac:dyDescent="0.25">
      <c r="A81" s="186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3"/>
      <c r="I81" s="154">
        <f t="shared" si="19"/>
        <v>67.154979607595195</v>
      </c>
      <c r="J81" s="26">
        <f t="shared" si="10"/>
        <v>5193952.3466811189</v>
      </c>
      <c r="K81" s="64"/>
      <c r="L81" s="155">
        <f t="shared" si="20"/>
        <v>67.154979607595195</v>
      </c>
      <c r="M81" s="26">
        <f t="shared" si="12"/>
        <v>5193952.3466811189</v>
      </c>
      <c r="N81" s="26"/>
      <c r="O81" s="26">
        <f t="shared" si="17"/>
        <v>67.14661000642522</v>
      </c>
      <c r="P81" s="26">
        <f t="shared" si="13"/>
        <v>5183952.3466811255</v>
      </c>
      <c r="Q81" s="26"/>
      <c r="R81" s="26">
        <f t="shared" si="21"/>
        <v>67.14661000642522</v>
      </c>
      <c r="S81" s="64">
        <f t="shared" si="15"/>
        <v>5183952.3466811255</v>
      </c>
    </row>
    <row r="82" spans="1:20" x14ac:dyDescent="0.25">
      <c r="A82" s="186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3"/>
      <c r="I82" s="154">
        <f t="shared" si="19"/>
        <v>67.154979607595195</v>
      </c>
      <c r="J82" s="26">
        <f t="shared" si="10"/>
        <v>5193952.3466811189</v>
      </c>
      <c r="K82" s="64"/>
      <c r="L82" s="155">
        <f t="shared" si="20"/>
        <v>67.154979607595195</v>
      </c>
      <c r="M82" s="26">
        <f t="shared" si="12"/>
        <v>5193952.3466811189</v>
      </c>
      <c r="N82" s="26"/>
      <c r="O82" s="26">
        <f t="shared" si="17"/>
        <v>67.14661000642522</v>
      </c>
      <c r="P82" s="26">
        <f t="shared" si="13"/>
        <v>5183952.3466811255</v>
      </c>
      <c r="Q82" s="26"/>
      <c r="R82" s="26">
        <f t="shared" si="21"/>
        <v>67.14661000642522</v>
      </c>
      <c r="S82" s="64">
        <f t="shared" si="15"/>
        <v>5183952.3466811255</v>
      </c>
    </row>
    <row r="83" spans="1:20" x14ac:dyDescent="0.25">
      <c r="A83" s="186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3"/>
      <c r="I83" s="154">
        <f>10*LOG10(10^(C83/10)+10^((10*LOG10(SUM($U$7:$U$44)))/10))</f>
        <v>67.139331837331795</v>
      </c>
      <c r="J83" s="26">
        <f t="shared" si="10"/>
        <v>5175272.0419256203</v>
      </c>
      <c r="K83" s="64"/>
      <c r="L83" s="155">
        <f>I83+10</f>
        <v>77.139331837331795</v>
      </c>
      <c r="M83" s="26">
        <f t="shared" si="12"/>
        <v>51752720.419256166</v>
      </c>
      <c r="N83" s="26"/>
      <c r="O83" s="26">
        <f>D51</f>
        <v>67.137223420162258</v>
      </c>
      <c r="P83" s="26">
        <f t="shared" si="13"/>
        <v>5172760.1554941051</v>
      </c>
      <c r="Q83" s="26"/>
      <c r="R83" s="26">
        <f>O83+10</f>
        <v>77.137223420162258</v>
      </c>
      <c r="S83" s="64">
        <f t="shared" si="15"/>
        <v>51727601.55494111</v>
      </c>
    </row>
    <row r="84" spans="1:20" ht="15.75" thickBot="1" x14ac:dyDescent="0.3">
      <c r="A84" s="186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6"/>
      <c r="I84" s="157">
        <f>10*LOG10(10^(C84/10)+10^((10*LOG10(SUM($U$7:$U$44)))/10))</f>
        <v>67.139331837331795</v>
      </c>
      <c r="J84" s="65">
        <f t="shared" si="10"/>
        <v>5175272.0419256203</v>
      </c>
      <c r="K84" s="66"/>
      <c r="L84" s="158">
        <f>I84+10</f>
        <v>77.139331837331795</v>
      </c>
      <c r="M84" s="65">
        <f t="shared" si="12"/>
        <v>51752720.419256166</v>
      </c>
      <c r="N84" s="65"/>
      <c r="O84" s="65">
        <f t="shared" si="17"/>
        <v>67.137223420162258</v>
      </c>
      <c r="P84" s="65">
        <f t="shared" si="13"/>
        <v>5172760.1554941051</v>
      </c>
      <c r="Q84" s="65"/>
      <c r="R84" s="65">
        <f>O84+10</f>
        <v>77.137223420162258</v>
      </c>
      <c r="S84" s="66">
        <f t="shared" si="15"/>
        <v>51727601.55494111</v>
      </c>
    </row>
    <row r="85" spans="1:20" ht="15.75" thickBot="1" x14ac:dyDescent="0.3">
      <c r="A85" s="187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67.149118298723153</v>
      </c>
      <c r="K85" s="67"/>
      <c r="L85" s="67" t="s">
        <v>134</v>
      </c>
      <c r="M85" s="67">
        <f>10*LOG10(SUM(M61:M84)/24)</f>
        <v>73.551351261430483</v>
      </c>
      <c r="N85" s="67"/>
      <c r="O85" s="67" t="s">
        <v>135</v>
      </c>
      <c r="P85" s="67">
        <f>10*LOG10(SUM(P61:P84)/24)</f>
        <v>67.143092413603171</v>
      </c>
      <c r="Q85" s="67"/>
      <c r="R85" s="67" t="s">
        <v>134</v>
      </c>
      <c r="S85" s="68">
        <f>10*LOG10(SUM(S61:S84)/24)</f>
        <v>73.548346177378619</v>
      </c>
    </row>
    <row r="86" spans="1:20" ht="15.75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ht="58.15" customHeight="1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Property Boundary</v>
      </c>
      <c r="C89" s="22">
        <f>C2</f>
        <v>256067.83</v>
      </c>
      <c r="D89" s="23">
        <f>D2</f>
        <v>4256730.37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67.14661000642522</v>
      </c>
      <c r="J89" s="86">
        <f>D51</f>
        <v>67.137223420162258</v>
      </c>
      <c r="K89" s="86">
        <f>E51</f>
        <v>67.143092413603171</v>
      </c>
      <c r="L89" s="87">
        <f>F51</f>
        <v>73.548346177378619</v>
      </c>
      <c r="M89" s="89">
        <f>C52</f>
        <v>67.154979607595195</v>
      </c>
      <c r="N89" s="86">
        <f>D52</f>
        <v>67.139331837331795</v>
      </c>
      <c r="O89" s="86">
        <f>E52</f>
        <v>67.149118298723153</v>
      </c>
      <c r="P89" s="87">
        <f>F52</f>
        <v>73.551351261430483</v>
      </c>
      <c r="Q89" s="89">
        <f>C53</f>
        <v>27.154979607595195</v>
      </c>
      <c r="R89" s="86">
        <f>D53</f>
        <v>33.139331837331795</v>
      </c>
      <c r="S89" s="86">
        <f>E53</f>
        <v>28.580647228751779</v>
      </c>
      <c r="T89" s="87">
        <f>F53</f>
        <v>31.600779331617659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Property Boundary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16.232230284218399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-1.752135433277159</v>
      </c>
      <c r="K95" s="35">
        <f>4/60*100</f>
        <v>6.666666666666667</v>
      </c>
      <c r="L95" s="36">
        <f t="shared" ref="L95:L158" si="23">F95-J95+M95</f>
        <v>36.991223059867579</v>
      </c>
      <c r="M95" s="110">
        <f>10*LOG(6.666667/100)</f>
        <v>-11.760912373409578</v>
      </c>
      <c r="N95" s="110">
        <f t="shared" ref="N95:N158" si="24">10^(L95/10)</f>
        <v>5001.7537450434256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59" si="25">E$95+P96</f>
        <v>22.232230284218399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4.639660645382131</v>
      </c>
      <c r="K96" s="27">
        <f t="shared" ref="K96:K159" si="27">4/60*100</f>
        <v>6.666666666666667</v>
      </c>
      <c r="L96" s="37">
        <f t="shared" si="23"/>
        <v>30.599426981208293</v>
      </c>
      <c r="M96" s="110">
        <f t="shared" ref="M96:M159" si="28">10*LOG(6.666667/100)</f>
        <v>-11.760912373409578</v>
      </c>
      <c r="N96" s="110">
        <f t="shared" si="24"/>
        <v>1148.002141285451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28.232230284218399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6.7149037562571818</v>
      </c>
      <c r="K97" s="27">
        <f t="shared" si="27"/>
        <v>6.666666666666667</v>
      </c>
      <c r="L97" s="37">
        <f t="shared" si="23"/>
        <v>28.524183870333243</v>
      </c>
      <c r="M97" s="110">
        <f t="shared" si="28"/>
        <v>-11.760912373409578</v>
      </c>
      <c r="N97" s="110">
        <f t="shared" si="24"/>
        <v>711.89900679712821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34.232230284218403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8.3887039007099382</v>
      </c>
      <c r="K98" s="27">
        <f t="shared" si="27"/>
        <v>6.666666666666667</v>
      </c>
      <c r="L98" s="37">
        <f t="shared" si="23"/>
        <v>26.85038372588048</v>
      </c>
      <c r="M98" s="110">
        <f t="shared" si="28"/>
        <v>-11.760912373409578</v>
      </c>
      <c r="N98" s="110">
        <f t="shared" si="24"/>
        <v>484.21514908003383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40.232230284218403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9.7914821693378933</v>
      </c>
      <c r="K99" s="27">
        <f t="shared" si="27"/>
        <v>6.666666666666667</v>
      </c>
      <c r="L99" s="37">
        <f t="shared" si="23"/>
        <v>25.447605457252525</v>
      </c>
      <c r="M99" s="110">
        <f t="shared" si="28"/>
        <v>-11.760912373409578</v>
      </c>
      <c r="N99" s="110">
        <f t="shared" si="24"/>
        <v>350.55853535608935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46.232230284218403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10.998896893968507</v>
      </c>
      <c r="K100" s="27">
        <f t="shared" si="27"/>
        <v>6.666666666666667</v>
      </c>
      <c r="L100" s="37">
        <f t="shared" si="23"/>
        <v>24.240190732621915</v>
      </c>
      <c r="M100" s="110">
        <f t="shared" si="28"/>
        <v>-11.760912373409578</v>
      </c>
      <c r="N100" s="110">
        <f t="shared" si="24"/>
        <v>265.47221489962089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52.232230284218403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12.058771406822014</v>
      </c>
      <c r="K101" s="27">
        <f t="shared" si="27"/>
        <v>6.666666666666667</v>
      </c>
      <c r="L101" s="37">
        <f t="shared" si="23"/>
        <v>23.180316219768404</v>
      </c>
      <c r="M101" s="110">
        <f t="shared" si="28"/>
        <v>-11.760912373409578</v>
      </c>
      <c r="N101" s="110">
        <f t="shared" si="24"/>
        <v>207.98481201001795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58.232230284218403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13.003268476582722</v>
      </c>
      <c r="K102" s="27">
        <f t="shared" si="27"/>
        <v>6.666666666666667</v>
      </c>
      <c r="L102" s="37">
        <f t="shared" si="23"/>
        <v>22.235819150007703</v>
      </c>
      <c r="M102" s="110">
        <f t="shared" si="28"/>
        <v>-11.760912373409578</v>
      </c>
      <c r="N102" s="110">
        <f t="shared" si="24"/>
        <v>167.33312241118978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64.232230284218403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13.85506003869801</v>
      </c>
      <c r="K103" s="27">
        <f t="shared" si="27"/>
        <v>6.666666666666667</v>
      </c>
      <c r="L103" s="37">
        <f t="shared" si="23"/>
        <v>21.384027587892408</v>
      </c>
      <c r="M103" s="110">
        <f t="shared" si="28"/>
        <v>-11.760912373409578</v>
      </c>
      <c r="N103" s="110">
        <f t="shared" si="24"/>
        <v>137.53168338834419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70.232230284218403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14.630729200519841</v>
      </c>
      <c r="K104" s="27">
        <f t="shared" si="27"/>
        <v>6.666666666666667</v>
      </c>
      <c r="L104" s="37">
        <f t="shared" si="23"/>
        <v>20.608358426070584</v>
      </c>
      <c r="M104" s="110">
        <f t="shared" si="28"/>
        <v>-11.760912373409578</v>
      </c>
      <c r="N104" s="110">
        <f t="shared" si="24"/>
        <v>115.03654842867454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76.232230284218403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15.342772517389378</v>
      </c>
      <c r="K105" s="27">
        <f t="shared" si="27"/>
        <v>6.666666666666667</v>
      </c>
      <c r="L105" s="37">
        <f t="shared" si="23"/>
        <v>19.896315109201044</v>
      </c>
      <c r="M105" s="110">
        <f t="shared" si="28"/>
        <v>-11.760912373409578</v>
      </c>
      <c r="N105" s="110">
        <f t="shared" si="24"/>
        <v>97.640840886242458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82.232230284218403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16.00084138514039</v>
      </c>
      <c r="K106" s="27">
        <f t="shared" si="27"/>
        <v>6.666666666666667</v>
      </c>
      <c r="L106" s="37">
        <f t="shared" si="23"/>
        <v>19.238246241450032</v>
      </c>
      <c r="M106" s="110">
        <f t="shared" si="28"/>
        <v>-11.760912373409578</v>
      </c>
      <c r="N106" s="110">
        <f t="shared" si="24"/>
        <v>83.912106604545514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88.232230284218403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16.612545144295979</v>
      </c>
      <c r="K107" s="27">
        <f t="shared" si="27"/>
        <v>6.666666666666667</v>
      </c>
      <c r="L107" s="37">
        <f t="shared" si="23"/>
        <v>18.626542482294443</v>
      </c>
      <c r="M107" s="110">
        <f t="shared" si="28"/>
        <v>-11.760912373409578</v>
      </c>
      <c r="N107" s="110">
        <f t="shared" si="24"/>
        <v>72.887700355394259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94.232230284218403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17.183989402044265</v>
      </c>
      <c r="K108" s="27">
        <f t="shared" si="27"/>
        <v>6.666666666666667</v>
      </c>
      <c r="L108" s="37">
        <f t="shared" si="23"/>
        <v>18.055098224546157</v>
      </c>
      <c r="M108" s="110">
        <f t="shared" si="28"/>
        <v>-11.760912373409578</v>
      </c>
      <c r="N108" s="110">
        <f t="shared" si="24"/>
        <v>63.901318977016487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100.2322302842184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17.720147880497752</v>
      </c>
      <c r="K109" s="27">
        <f t="shared" si="27"/>
        <v>6.666666666666667</v>
      </c>
      <c r="L109" s="37">
        <f t="shared" si="23"/>
        <v>17.51893974609267</v>
      </c>
      <c r="M109" s="110">
        <f t="shared" si="28"/>
        <v>-11.760912373409578</v>
      </c>
      <c r="N109" s="110">
        <f t="shared" si="24"/>
        <v>56.47990721791772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106.2322302842184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18.225125986697794</v>
      </c>
      <c r="K110" s="27">
        <f t="shared" si="27"/>
        <v>6.666666666666667</v>
      </c>
      <c r="L110" s="37">
        <f t="shared" si="23"/>
        <v>17.013961639892628</v>
      </c>
      <c r="M110" s="110">
        <f t="shared" si="28"/>
        <v>-11.760912373409578</v>
      </c>
      <c r="N110" s="110">
        <f t="shared" si="24"/>
        <v>50.280103614962826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112.2322302842184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18.702351866484417</v>
      </c>
      <c r="K111" s="27">
        <f t="shared" si="27"/>
        <v>6.666666666666667</v>
      </c>
      <c r="L111" s="37">
        <f t="shared" si="23"/>
        <v>16.536735760106005</v>
      </c>
      <c r="M111" s="110">
        <f t="shared" si="28"/>
        <v>-11.760912373409578</v>
      </c>
      <c r="N111" s="110">
        <f t="shared" si="24"/>
        <v>45.04779894437052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118.2322302842184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19.154717640304387</v>
      </c>
      <c r="K112" s="27">
        <f t="shared" si="27"/>
        <v>6.666666666666667</v>
      </c>
      <c r="L112" s="37">
        <f t="shared" si="23"/>
        <v>16.084369986286035</v>
      </c>
      <c r="M112" s="110">
        <f t="shared" si="28"/>
        <v>-11.760912373409578</v>
      </c>
      <c r="N112" s="110">
        <f t="shared" si="24"/>
        <v>40.59167742499455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124.2322302842184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19.584685639631129</v>
      </c>
      <c r="K113" s="27">
        <f t="shared" si="27"/>
        <v>6.666666666666667</v>
      </c>
      <c r="L113" s="37">
        <f t="shared" si="23"/>
        <v>15.654401986959293</v>
      </c>
      <c r="M113" s="110">
        <f t="shared" si="28"/>
        <v>-11.760912373409578</v>
      </c>
      <c r="N113" s="110">
        <f t="shared" si="24"/>
        <v>36.765476471704297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130.23223028421839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19.994369562120976</v>
      </c>
      <c r="K114" s="27">
        <f t="shared" si="27"/>
        <v>6.666666666666667</v>
      </c>
      <c r="L114" s="37">
        <f t="shared" si="23"/>
        <v>15.244718064469446</v>
      </c>
      <c r="M114" s="110">
        <f t="shared" si="28"/>
        <v>-11.760912373409578</v>
      </c>
      <c r="N114" s="110">
        <f t="shared" si="24"/>
        <v>33.455829827430939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136.23223028421839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20.385597331957545</v>
      </c>
      <c r="K115" s="27">
        <f t="shared" si="27"/>
        <v>6.666666666666667</v>
      </c>
      <c r="L115" s="37">
        <f t="shared" si="23"/>
        <v>14.853490294632877</v>
      </c>
      <c r="M115" s="110">
        <f t="shared" si="28"/>
        <v>-11.760912373409578</v>
      </c>
      <c r="N115" s="110">
        <f t="shared" si="24"/>
        <v>30.57377248615288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142.23223028421839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20.759960401649128</v>
      </c>
      <c r="K116" s="27">
        <f t="shared" si="27"/>
        <v>6.666666666666667</v>
      </c>
      <c r="L116" s="37">
        <f t="shared" si="23"/>
        <v>14.479127224941294</v>
      </c>
      <c r="M116" s="110">
        <f t="shared" si="28"/>
        <v>-11.760912373409578</v>
      </c>
      <c r="N116" s="110">
        <f t="shared" si="24"/>
        <v>28.048699037586118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148.23223028421839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21.118852860010275</v>
      </c>
      <c r="K117" s="27">
        <f t="shared" si="27"/>
        <v>6.666666666666667</v>
      </c>
      <c r="L117" s="37">
        <f t="shared" si="23"/>
        <v>14.120234766580147</v>
      </c>
      <c r="M117" s="110">
        <f t="shared" si="28"/>
        <v>-11.760912373409578</v>
      </c>
      <c r="N117" s="110">
        <f t="shared" si="24"/>
        <v>25.82399783653851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154.23223028421839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21.463502775458991</v>
      </c>
      <c r="K118" s="27">
        <f t="shared" si="27"/>
        <v>6.666666666666667</v>
      </c>
      <c r="L118" s="37">
        <f t="shared" si="23"/>
        <v>13.77558485113143</v>
      </c>
      <c r="M118" s="110">
        <f t="shared" si="28"/>
        <v>-11.760912373409578</v>
      </c>
      <c r="N118" s="110">
        <f t="shared" si="24"/>
        <v>23.853850063590063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160.23223028421839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21.794997554155209</v>
      </c>
      <c r="K119" s="27">
        <f t="shared" si="27"/>
        <v>6.666666666666667</v>
      </c>
      <c r="L119" s="37">
        <f t="shared" si="23"/>
        <v>13.444090072435213</v>
      </c>
      <c r="M119" s="110">
        <f t="shared" si="28"/>
        <v>-11.760912373409578</v>
      </c>
      <c r="N119" s="110">
        <f t="shared" si="24"/>
        <v>22.100851539176482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166.23223028421839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22.114304634152884</v>
      </c>
      <c r="K120" s="27">
        <f t="shared" si="27"/>
        <v>6.666666666666667</v>
      </c>
      <c r="L120" s="37">
        <f t="shared" si="23"/>
        <v>13.124782992437538</v>
      </c>
      <c r="M120" s="110">
        <f t="shared" si="28"/>
        <v>-11.760912373409578</v>
      </c>
      <c r="N120" s="110">
        <f t="shared" si="24"/>
        <v>20.534224188151878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172.23223028421839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22.422288508533388</v>
      </c>
      <c r="K121" s="27">
        <f t="shared" si="27"/>
        <v>6.666666666666667</v>
      </c>
      <c r="L121" s="37">
        <f t="shared" si="23"/>
        <v>12.816799118057034</v>
      </c>
      <c r="M121" s="110">
        <f t="shared" si="28"/>
        <v>-11.760912373409578</v>
      </c>
      <c r="N121" s="110">
        <f t="shared" si="24"/>
        <v>19.1284558019081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178.23223028421839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22.719724832278654</v>
      </c>
      <c r="K122" s="27">
        <f t="shared" si="27"/>
        <v>6.666666666666667</v>
      </c>
      <c r="L122" s="37">
        <f t="shared" si="23"/>
        <v>12.519362794311768</v>
      </c>
      <c r="M122" s="110">
        <f t="shared" si="28"/>
        <v>-11.760912373409578</v>
      </c>
      <c r="N122" s="110">
        <f t="shared" si="24"/>
        <v>17.862254769933589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184.23223028421839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23.007312192583885</v>
      </c>
      <c r="K123" s="27">
        <f t="shared" si="27"/>
        <v>6.666666666666667</v>
      </c>
      <c r="L123" s="37">
        <f t="shared" si="23"/>
        <v>12.231775434006536</v>
      </c>
      <c r="M123" s="110">
        <f t="shared" si="28"/>
        <v>-11.760912373409578</v>
      </c>
      <c r="N123" s="110">
        <f t="shared" si="24"/>
        <v>16.717739104981156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190.23223028421839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23.285681992170346</v>
      </c>
      <c r="K124" s="27">
        <f t="shared" si="27"/>
        <v>6.666666666666667</v>
      </c>
      <c r="L124" s="37">
        <f t="shared" si="23"/>
        <v>11.953405634420076</v>
      </c>
      <c r="M124" s="110">
        <f t="shared" si="28"/>
        <v>-11.760912373409578</v>
      </c>
      <c r="N124" s="110">
        <f t="shared" si="24"/>
        <v>15.679801610218266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196.23223028421839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23.555406797373458</v>
      </c>
      <c r="K125" s="27">
        <f t="shared" si="27"/>
        <v>6.666666666666667</v>
      </c>
      <c r="L125" s="37">
        <f t="shared" si="23"/>
        <v>11.683680829216964</v>
      </c>
      <c r="M125" s="110">
        <f t="shared" si="28"/>
        <v>-11.760912373409578</v>
      </c>
      <c r="N125" s="110">
        <f t="shared" si="24"/>
        <v>14.735608784324748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202.23223028421839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23.817007428573721</v>
      </c>
      <c r="K126" s="27">
        <f t="shared" si="27"/>
        <v>6.666666666666667</v>
      </c>
      <c r="L126" s="37">
        <f t="shared" si="23"/>
        <v>11.422080198016701</v>
      </c>
      <c r="M126" s="110">
        <f t="shared" si="28"/>
        <v>-11.760912373409578</v>
      </c>
      <c r="N126" s="110">
        <f t="shared" si="24"/>
        <v>13.874202208509203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208.23223028421839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24.070959013698367</v>
      </c>
      <c r="K127" s="27">
        <f t="shared" si="27"/>
        <v>6.666666666666667</v>
      </c>
      <c r="L127" s="37">
        <f t="shared" si="23"/>
        <v>11.168128612892055</v>
      </c>
      <c r="M127" s="110">
        <f t="shared" si="28"/>
        <v>-11.760912373409578</v>
      </c>
      <c r="N127" s="110">
        <f t="shared" si="24"/>
        <v>13.086179143606669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si="25"/>
        <v>214.23223028421839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24.317696181607452</v>
      </c>
      <c r="K128" s="27">
        <f t="shared" si="27"/>
        <v>6.666666666666667</v>
      </c>
      <c r="L128" s="37">
        <f t="shared" si="23"/>
        <v>10.921391444982969</v>
      </c>
      <c r="M128" s="110">
        <f t="shared" si="28"/>
        <v>-11.760912373409578</v>
      </c>
      <c r="N128" s="110">
        <f t="shared" si="24"/>
        <v>12.363434846158116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25"/>
        <v>220.23223028421839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24.557617537973176</v>
      </c>
      <c r="K129" s="27">
        <f t="shared" si="27"/>
        <v>6.666666666666667</v>
      </c>
      <c r="L129" s="37">
        <f t="shared" si="23"/>
        <v>10.681470088617246</v>
      </c>
      <c r="M129" s="110">
        <f t="shared" si="28"/>
        <v>-11.760912373409578</v>
      </c>
      <c r="N129" s="110">
        <f t="shared" si="24"/>
        <v>11.698953340570325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25"/>
        <v>226.23223028421839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24.791089539415893</v>
      </c>
      <c r="K130" s="27">
        <f t="shared" si="27"/>
        <v>6.666666666666667</v>
      </c>
      <c r="L130" s="37">
        <f t="shared" si="23"/>
        <v>10.447998087174529</v>
      </c>
      <c r="M130" s="110">
        <f t="shared" si="28"/>
        <v>-11.760912373409578</v>
      </c>
      <c r="N130" s="110">
        <f t="shared" si="24"/>
        <v>11.086636506752173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25"/>
        <v>232.23223028421839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25.01844986043924</v>
      </c>
      <c r="K131" s="27">
        <f t="shared" si="27"/>
        <v>6.666666666666667</v>
      </c>
      <c r="L131" s="37">
        <f t="shared" si="23"/>
        <v>10.220637766151182</v>
      </c>
      <c r="M131" s="110">
        <f t="shared" si="28"/>
        <v>-11.760912373409578</v>
      </c>
      <c r="N131" s="110">
        <f t="shared" si="24"/>
        <v>10.521163669073953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25"/>
        <v>238.23223028421839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25.240010330818599</v>
      </c>
      <c r="K132" s="27">
        <f t="shared" si="27"/>
        <v>6.666666666666667</v>
      </c>
      <c r="L132" s="37">
        <f t="shared" si="23"/>
        <v>9.9990772957718228</v>
      </c>
      <c r="M132" s="110">
        <f t="shared" si="28"/>
        <v>-11.760912373409578</v>
      </c>
      <c r="N132" s="110">
        <f t="shared" si="24"/>
        <v>9.9978756206802988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25"/>
        <v>244.23223028421839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25.456059507570785</v>
      </c>
      <c r="K133" s="27">
        <f t="shared" si="27"/>
        <v>6.666666666666667</v>
      </c>
      <c r="L133" s="37">
        <f t="shared" si="23"/>
        <v>9.7830281190196366</v>
      </c>
      <c r="M133" s="110">
        <f t="shared" si="28"/>
        <v>-11.760912373409578</v>
      </c>
      <c r="N133" s="110">
        <f t="shared" si="24"/>
        <v>9.512678341373153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25"/>
        <v>250.23223028421839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25.666864934734139</v>
      </c>
      <c r="K134" s="27">
        <f t="shared" si="27"/>
        <v>6.666666666666667</v>
      </c>
      <c r="L134" s="37">
        <f t="shared" si="23"/>
        <v>9.5722226918562825</v>
      </c>
      <c r="M134" s="110">
        <f t="shared" si="28"/>
        <v>-11.760912373409578</v>
      </c>
      <c r="N134" s="110">
        <f t="shared" si="24"/>
        <v>9.0619626779019473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25"/>
        <v>256.23223028421842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25.872675135356221</v>
      </c>
      <c r="K135" s="27">
        <f t="shared" si="27"/>
        <v>6.666666666666667</v>
      </c>
      <c r="L135" s="37">
        <f t="shared" si="23"/>
        <v>9.3664124912342004</v>
      </c>
      <c r="M135" s="110">
        <f t="shared" si="28"/>
        <v>-11.760912373409578</v>
      </c>
      <c r="N135" s="110">
        <f t="shared" si="24"/>
        <v>8.6425370323385398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25"/>
        <v>262.23223028421842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26.073721372890368</v>
      </c>
      <c r="K136" s="27">
        <f t="shared" si="27"/>
        <v>6.666666666666667</v>
      </c>
      <c r="L136" s="37">
        <f t="shared" si="23"/>
        <v>9.1653662537000535</v>
      </c>
      <c r="M136" s="110">
        <f t="shared" si="28"/>
        <v>-11.760912373409578</v>
      </c>
      <c r="N136" s="110">
        <f t="shared" si="24"/>
        <v>8.2515707054141636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25"/>
        <v>268.23223028421842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26.270219213309346</v>
      </c>
      <c r="K137" s="27">
        <f t="shared" si="27"/>
        <v>6.666666666666667</v>
      </c>
      <c r="L137" s="37">
        <f t="shared" si="23"/>
        <v>8.9688684132810756</v>
      </c>
      <c r="M137" s="110">
        <f t="shared" si="28"/>
        <v>-11.760912373409578</v>
      </c>
      <c r="N137" s="110">
        <f t="shared" si="24"/>
        <v>7.8865460099690994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25"/>
        <v>274.23223028421842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26.4623699143945</v>
      </c>
      <c r="K138" s="27">
        <f t="shared" si="27"/>
        <v>6.666666666666667</v>
      </c>
      <c r="L138" s="37">
        <f t="shared" si="23"/>
        <v>8.7767177121959215</v>
      </c>
      <c r="M138" s="110">
        <f t="shared" si="28"/>
        <v>-11.760912373409578</v>
      </c>
      <c r="N138" s="110">
        <f t="shared" si="24"/>
        <v>7.5452176366425245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25"/>
        <v>280.23223028421842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26.650361664649186</v>
      </c>
      <c r="K139" s="27">
        <f t="shared" si="27"/>
        <v>6.666666666666667</v>
      </c>
      <c r="L139" s="37">
        <f t="shared" si="23"/>
        <v>8.5887259619412362</v>
      </c>
      <c r="M139" s="110">
        <f t="shared" si="28"/>
        <v>-11.760912373409578</v>
      </c>
      <c r="N139" s="110">
        <f t="shared" si="24"/>
        <v>7.225578043201855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25"/>
        <v>286.23223028421842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26.834370690955094</v>
      </c>
      <c r="K140" s="27">
        <f t="shared" si="27"/>
        <v>6.666666666666667</v>
      </c>
      <c r="L140" s="37">
        <f t="shared" si="23"/>
        <v>8.404716935635328</v>
      </c>
      <c r="M140" s="110">
        <f t="shared" si="28"/>
        <v>-11.760912373409578</v>
      </c>
      <c r="N140" s="110">
        <f t="shared" si="24"/>
        <v>6.9258278682013774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25"/>
        <v>292.23223028421842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27.014562251313233</v>
      </c>
      <c r="K141" s="27">
        <f t="shared" si="27"/>
        <v>6.666666666666667</v>
      </c>
      <c r="L141" s="37">
        <f t="shared" si="23"/>
        <v>8.2245253752771887</v>
      </c>
      <c r="M141" s="110">
        <f t="shared" si="28"/>
        <v>-11.760912373409578</v>
      </c>
      <c r="N141" s="110">
        <f t="shared" si="24"/>
        <v>6.6443505523709385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25"/>
        <v>298.23223028421842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27.191091526685586</v>
      </c>
      <c r="K142" s="27">
        <f t="shared" si="27"/>
        <v>6.666666666666667</v>
      </c>
      <c r="L142" s="37">
        <f t="shared" si="23"/>
        <v>8.0479960999048359</v>
      </c>
      <c r="M142" s="110">
        <f t="shared" si="28"/>
        <v>-11.760912373409578</v>
      </c>
      <c r="N142" s="110">
        <f t="shared" si="24"/>
        <v>6.3796904974691335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25"/>
        <v>304.23223028421842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27.364104423998874</v>
      </c>
      <c r="K143" s="27">
        <f t="shared" si="27"/>
        <v>6.666666666666667</v>
      </c>
      <c r="L143" s="37">
        <f t="shared" si="23"/>
        <v>7.8749832025915474</v>
      </c>
      <c r="M143" s="110">
        <f t="shared" si="28"/>
        <v>-11.760912373409578</v>
      </c>
      <c r="N143" s="110">
        <f t="shared" si="24"/>
        <v>6.1305342101017724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25"/>
        <v>310.23223028421842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27.533738300722487</v>
      </c>
      <c r="K144" s="27">
        <f t="shared" si="27"/>
        <v>6.666666666666667</v>
      </c>
      <c r="L144" s="37">
        <f t="shared" si="23"/>
        <v>7.7053493258679353</v>
      </c>
      <c r="M144" s="110">
        <f t="shared" si="28"/>
        <v>-11.760912373409578</v>
      </c>
      <c r="N144" s="110">
        <f t="shared" si="24"/>
        <v>5.8956939732233042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25"/>
        <v>316.23223028421842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27.700122620036076</v>
      </c>
      <c r="K145" s="27">
        <f t="shared" si="27"/>
        <v>6.666666666666667</v>
      </c>
      <c r="L145" s="37">
        <f t="shared" si="23"/>
        <v>7.5389650065543456</v>
      </c>
      <c r="M145" s="110">
        <f t="shared" si="28"/>
        <v>-11.760912373409578</v>
      </c>
      <c r="N145" s="110">
        <f t="shared" si="24"/>
        <v>5.6740936653659855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25"/>
        <v>322.23223028421842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27.863379544416176</v>
      </c>
      <c r="K146" s="27">
        <f t="shared" si="27"/>
        <v>6.666666666666667</v>
      </c>
      <c r="L146" s="37">
        <f t="shared" si="23"/>
        <v>7.3757080821742456</v>
      </c>
      <c r="M146" s="110">
        <f t="shared" si="28"/>
        <v>-11.760912373409578</v>
      </c>
      <c r="N146" s="110">
        <f t="shared" si="24"/>
        <v>5.4647564107076558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25"/>
        <v>328.23223028421842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28.0236244744594</v>
      </c>
      <c r="K147" s="27">
        <f t="shared" si="27"/>
        <v>6.666666666666667</v>
      </c>
      <c r="L147" s="37">
        <f t="shared" si="23"/>
        <v>7.2154631521310222</v>
      </c>
      <c r="M147" s="110">
        <f t="shared" si="28"/>
        <v>-11.760912373409578</v>
      </c>
      <c r="N147" s="110">
        <f t="shared" si="24"/>
        <v>5.266793794735845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25"/>
        <v>334.23223028421842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28.18096653889566</v>
      </c>
      <c r="K148" s="27">
        <f t="shared" si="27"/>
        <v>6.666666666666667</v>
      </c>
      <c r="L148" s="37">
        <f t="shared" si="23"/>
        <v>7.0581210876947615</v>
      </c>
      <c r="M148" s="110">
        <f t="shared" si="28"/>
        <v>-11.760912373409578</v>
      </c>
      <c r="N148" s="110">
        <f t="shared" si="24"/>
        <v>5.0793964227255222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25"/>
        <v>340.23223028421842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28.335509041002787</v>
      </c>
      <c r="K149" s="27">
        <f t="shared" si="27"/>
        <v>6.666666666666667</v>
      </c>
      <c r="L149" s="37">
        <f t="shared" si="23"/>
        <v>6.9035785855876348</v>
      </c>
      <c r="M149" s="110">
        <f t="shared" si="28"/>
        <v>-11.760912373409578</v>
      </c>
      <c r="N149" s="110">
        <f t="shared" si="24"/>
        <v>4.9018256332885386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25"/>
        <v>346.23223028421842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28.48734986599634</v>
      </c>
      <c r="K150" s="27">
        <f t="shared" si="27"/>
        <v>6.666666666666667</v>
      </c>
      <c r="L150" s="37">
        <f t="shared" si="23"/>
        <v>6.7517377605940823</v>
      </c>
      <c r="M150" s="110">
        <f t="shared" si="28"/>
        <v>-11.760912373409578</v>
      </c>
      <c r="N150" s="110">
        <f t="shared" si="24"/>
        <v>4.7334062082743875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25"/>
        <v>352.23223028421842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28.63658185341809</v>
      </c>
      <c r="K151" s="27">
        <f t="shared" si="27"/>
        <v>6.666666666666667</v>
      </c>
      <c r="L151" s="37">
        <f t="shared" si="23"/>
        <v>6.6025057731723322</v>
      </c>
      <c r="M151" s="110">
        <f t="shared" si="28"/>
        <v>-11.760912373409578</v>
      </c>
      <c r="N151" s="110">
        <f t="shared" si="24"/>
        <v>4.5735199444233974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25"/>
        <v>358.23223028421842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28.783293138070984</v>
      </c>
      <c r="K152" s="27">
        <f t="shared" si="27"/>
        <v>6.666666666666667</v>
      </c>
      <c r="L152" s="37">
        <f t="shared" si="23"/>
        <v>6.4557944885194374</v>
      </c>
      <c r="M152" s="110">
        <f t="shared" si="28"/>
        <v>-11.760912373409578</v>
      </c>
      <c r="N152" s="110">
        <f t="shared" si="24"/>
        <v>4.42159997228931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25"/>
        <v>108.2322302842184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18.387132156306333</v>
      </c>
      <c r="K153" s="27">
        <f t="shared" si="27"/>
        <v>6.666666666666667</v>
      </c>
      <c r="L153" s="37">
        <f t="shared" si="23"/>
        <v>16.851955470284089</v>
      </c>
      <c r="M153" s="110">
        <f t="shared" si="28"/>
        <v>-11.760912373409578</v>
      </c>
      <c r="N153" s="110">
        <f t="shared" si="24"/>
        <v>48.439042189978089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25"/>
        <v>108.42767485714728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18.402802895663367</v>
      </c>
      <c r="K154" s="27">
        <f t="shared" si="27"/>
        <v>6.666666666666667</v>
      </c>
      <c r="L154" s="37">
        <f t="shared" si="23"/>
        <v>16.836284730927055</v>
      </c>
      <c r="M154" s="110">
        <f t="shared" si="28"/>
        <v>-11.760912373409578</v>
      </c>
      <c r="N154" s="110">
        <f t="shared" si="24"/>
        <v>48.264573531524235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25"/>
        <v>109.01153832216401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18.44944936513188</v>
      </c>
      <c r="K155" s="27">
        <f t="shared" si="27"/>
        <v>6.666666666666667</v>
      </c>
      <c r="L155" s="37">
        <f t="shared" si="23"/>
        <v>16.789638261458542</v>
      </c>
      <c r="M155" s="110">
        <f t="shared" si="28"/>
        <v>-11.760912373409578</v>
      </c>
      <c r="N155" s="110">
        <f t="shared" si="24"/>
        <v>47.748950028817461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25"/>
        <v>109.97656344628213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18.526002893999458</v>
      </c>
      <c r="K156" s="27">
        <f t="shared" si="27"/>
        <v>6.666666666666667</v>
      </c>
      <c r="L156" s="37">
        <f t="shared" si="23"/>
        <v>16.713084732590964</v>
      </c>
      <c r="M156" s="110">
        <f t="shared" si="28"/>
        <v>-11.760912373409578</v>
      </c>
      <c r="N156" s="110">
        <f t="shared" si="24"/>
        <v>46.914649198106297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25"/>
        <v>111.31114487625611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18.630772993063317</v>
      </c>
      <c r="K157" s="27">
        <f t="shared" si="27"/>
        <v>6.666666666666667</v>
      </c>
      <c r="L157" s="37">
        <f t="shared" si="23"/>
        <v>16.608314633527105</v>
      </c>
      <c r="M157" s="110">
        <f t="shared" si="28"/>
        <v>-11.760912373409578</v>
      </c>
      <c r="N157" s="110">
        <f t="shared" si="24"/>
        <v>45.796413009876758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25"/>
        <v>112.99999351144196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18.761568370917061</v>
      </c>
      <c r="K158" s="27">
        <f t="shared" si="27"/>
        <v>6.666666666666667</v>
      </c>
      <c r="L158" s="37">
        <f t="shared" si="23"/>
        <v>16.477519255673361</v>
      </c>
      <c r="M158" s="110">
        <f t="shared" si="28"/>
        <v>-11.760912373409578</v>
      </c>
      <c r="N158" s="110">
        <f t="shared" si="24"/>
        <v>44.437736105957718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25"/>
        <v>115.02494256604615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18.91584050172203</v>
      </c>
      <c r="K159" s="27">
        <f t="shared" si="27"/>
        <v>6.666666666666667</v>
      </c>
      <c r="L159" s="37">
        <f t="shared" ref="L159:L222" si="29">F159-J159+M159</f>
        <v>16.323247124868391</v>
      </c>
      <c r="M159" s="110">
        <f t="shared" si="28"/>
        <v>-11.760912373409578</v>
      </c>
      <c r="N159" s="110">
        <f t="shared" ref="N159:N222" si="30">10^(L159/10)</f>
        <v>42.886905656852576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223" si="31">E$95+P160</f>
        <v>117.36580532238266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2">20*LOG10(E160/G160)-2.3</f>
        <v>19.090831661749053</v>
      </c>
      <c r="K160" s="27">
        <f t="shared" ref="K160:K223" si="33">4/60*100</f>
        <v>6.666666666666667</v>
      </c>
      <c r="L160" s="37">
        <f t="shared" si="29"/>
        <v>16.148255964841368</v>
      </c>
      <c r="M160" s="110">
        <f t="shared" ref="M160:M223" si="34">10*LOG(6.666667/100)</f>
        <v>-11.760912373409578</v>
      </c>
      <c r="N160" s="110">
        <f t="shared" si="30"/>
        <v>41.19320626383066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1"/>
        <v>120.00120445280118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2"/>
        <v>19.283712101715853</v>
      </c>
      <c r="K161" s="27">
        <f t="shared" si="33"/>
        <v>6.666666666666667</v>
      </c>
      <c r="L161" s="37">
        <f t="shared" si="29"/>
        <v>15.955375524874569</v>
      </c>
      <c r="M161" s="110">
        <f t="shared" si="34"/>
        <v>-11.760912373409578</v>
      </c>
      <c r="N161" s="110">
        <f t="shared" si="30"/>
        <v>39.40374977264301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1"/>
        <v>122.9093131089751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2"/>
        <v>19.491695831626242</v>
      </c>
      <c r="K162" s="27">
        <f t="shared" si="33"/>
        <v>6.666666666666667</v>
      </c>
      <c r="L162" s="37">
        <f t="shared" si="29"/>
        <v>15.74739179496418</v>
      </c>
      <c r="M162" s="110">
        <f t="shared" si="34"/>
        <v>-11.760912373409578</v>
      </c>
      <c r="N162" s="110">
        <f t="shared" si="30"/>
        <v>37.561175861326262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1"/>
        <v>126.06847202618626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2"/>
        <v>19.712129782682432</v>
      </c>
      <c r="K163" s="27">
        <f t="shared" si="33"/>
        <v>6.666666666666667</v>
      </c>
      <c r="L163" s="37">
        <f t="shared" si="29"/>
        <v>15.52695784390799</v>
      </c>
      <c r="M163" s="110">
        <f t="shared" si="34"/>
        <v>-11.760912373409578</v>
      </c>
      <c r="N163" s="110">
        <f t="shared" si="30"/>
        <v>35.702266247500681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1"/>
        <v>129.45766912196368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2"/>
        <v>19.942555666092705</v>
      </c>
      <c r="K164" s="27">
        <f t="shared" si="33"/>
        <v>6.666666666666667</v>
      </c>
      <c r="L164" s="37">
        <f t="shared" si="29"/>
        <v>15.296531960497717</v>
      </c>
      <c r="M164" s="110">
        <f t="shared" si="34"/>
        <v>-11.760912373409578</v>
      </c>
      <c r="N164" s="110">
        <f t="shared" si="30"/>
        <v>33.857368163468976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1"/>
        <v>133.05688521630026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2"/>
        <v>20.180747052994786</v>
      </c>
      <c r="K165" s="27">
        <f t="shared" si="33"/>
        <v>6.666666666666667</v>
      </c>
      <c r="L165" s="37">
        <f t="shared" si="29"/>
        <v>15.058340573595636</v>
      </c>
      <c r="M165" s="110">
        <f t="shared" si="34"/>
        <v>-11.760912373409578</v>
      </c>
      <c r="N165" s="110">
        <f t="shared" si="30"/>
        <v>32.050444524794486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1"/>
        <v>136.84732055073522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2"/>
        <v>20.424725968218809</v>
      </c>
      <c r="K166" s="27">
        <f t="shared" si="33"/>
        <v>6.666666666666667</v>
      </c>
      <c r="L166" s="37">
        <f t="shared" si="29"/>
        <v>14.814361658371613</v>
      </c>
      <c r="M166" s="110">
        <f t="shared" si="34"/>
        <v>-11.760912373409578</v>
      </c>
      <c r="N166" s="110">
        <f t="shared" si="30"/>
        <v>30.299549114011246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1"/>
        <v>140.81152230339788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2"/>
        <v>20.672763872832476</v>
      </c>
      <c r="K167" s="27">
        <f t="shared" si="33"/>
        <v>6.666666666666667</v>
      </c>
      <c r="L167" s="37">
        <f t="shared" si="29"/>
        <v>14.566323753757946</v>
      </c>
      <c r="M167" s="110">
        <f t="shared" si="34"/>
        <v>-11.760912373409578</v>
      </c>
      <c r="N167" s="110">
        <f t="shared" si="30"/>
        <v>28.61754506407906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1"/>
        <v>144.93343462978774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2"/>
        <v>20.923371684610721</v>
      </c>
      <c r="K168" s="27">
        <f t="shared" si="33"/>
        <v>6.666666666666667</v>
      </c>
      <c r="L168" s="37">
        <f t="shared" si="29"/>
        <v>14.3157159419797</v>
      </c>
      <c r="M168" s="110">
        <f t="shared" si="34"/>
        <v>-11.760912373409578</v>
      </c>
      <c r="N168" s="110">
        <f t="shared" si="30"/>
        <v>27.012923843522664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1"/>
        <v>149.19839139297568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2"/>
        <v>21.175282814888455</v>
      </c>
      <c r="K169" s="27">
        <f t="shared" si="33"/>
        <v>6.666666666666667</v>
      </c>
      <c r="L169" s="37">
        <f t="shared" si="29"/>
        <v>14.063804811701967</v>
      </c>
      <c r="M169" s="110">
        <f t="shared" si="34"/>
        <v>-11.760912373409578</v>
      </c>
      <c r="N169" s="110">
        <f t="shared" si="30"/>
        <v>25.490624834654561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1"/>
        <v>153.59306895376059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2"/>
        <v>21.427432362991652</v>
      </c>
      <c r="K170" s="27">
        <f t="shared" si="33"/>
        <v>6.666666666666667</v>
      </c>
      <c r="L170" s="37">
        <f t="shared" si="29"/>
        <v>13.811655263598769</v>
      </c>
      <c r="M170" s="110">
        <f t="shared" si="34"/>
        <v>-11.760912373409578</v>
      </c>
      <c r="N170" s="110">
        <f t="shared" si="30"/>
        <v>24.052793699660782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1"/>
        <v>158.10541309196398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2"/>
        <v>21.678934784567748</v>
      </c>
      <c r="K171" s="27">
        <f t="shared" si="33"/>
        <v>6.666666666666667</v>
      </c>
      <c r="L171" s="37">
        <f t="shared" si="29"/>
        <v>13.560152842022674</v>
      </c>
      <c r="M171" s="110">
        <f t="shared" si="34"/>
        <v>-11.760912373409578</v>
      </c>
      <c r="N171" s="110">
        <f t="shared" si="30"/>
        <v>22.699447370434285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1"/>
        <v>162.7245509020583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2"/>
        <v>21.929061632420733</v>
      </c>
      <c r="K172" s="27">
        <f t="shared" si="33"/>
        <v>6.666666666666667</v>
      </c>
      <c r="L172" s="37">
        <f t="shared" si="29"/>
        <v>13.310025994169688</v>
      </c>
      <c r="M172" s="110">
        <f t="shared" si="34"/>
        <v>-11.760912373409578</v>
      </c>
      <c r="N172" s="110">
        <f t="shared" si="30"/>
        <v>21.429034271703379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1"/>
        <v>167.44069565570479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2"/>
        <v>22.177220393426538</v>
      </c>
      <c r="K173" s="27">
        <f t="shared" si="33"/>
        <v>6.666666666666667</v>
      </c>
      <c r="L173" s="37">
        <f t="shared" si="29"/>
        <v>13.061867233163884</v>
      </c>
      <c r="M173" s="110">
        <f t="shared" si="34"/>
        <v>-11.760912373409578</v>
      </c>
      <c r="N173" s="110">
        <f t="shared" si="30"/>
        <v>20.238891553474406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1"/>
        <v>172.24505027026953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2"/>
        <v>22.4229350126156</v>
      </c>
      <c r="K174" s="27">
        <f t="shared" si="33"/>
        <v>6.666666666666667</v>
      </c>
      <c r="L174" s="37">
        <f t="shared" si="29"/>
        <v>12.816152613974822</v>
      </c>
      <c r="M174" s="110">
        <f t="shared" si="34"/>
        <v>-11.760912373409578</v>
      </c>
      <c r="N174" s="110">
        <f t="shared" si="30"/>
        <v>19.125608493260067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1"/>
        <v>177.12971317316851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2"/>
        <v>22.665828387522922</v>
      </c>
      <c r="K175" s="27">
        <f t="shared" si="33"/>
        <v>6.666666666666667</v>
      </c>
      <c r="L175" s="37">
        <f t="shared" si="29"/>
        <v>12.5732592390675</v>
      </c>
      <c r="M175" s="110">
        <f t="shared" si="34"/>
        <v>-11.760912373409578</v>
      </c>
      <c r="N175" s="110">
        <f t="shared" si="30"/>
        <v>18.085308605409171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1"/>
        <v>182.0875889555619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2"/>
        <v>22.905606908012391</v>
      </c>
      <c r="K176" s="27">
        <f t="shared" si="33"/>
        <v>6.666666666666667</v>
      </c>
      <c r="L176" s="37">
        <f t="shared" si="29"/>
        <v>12.333480718578031</v>
      </c>
      <c r="M176" s="110">
        <f t="shared" si="34"/>
        <v>-11.760912373409578</v>
      </c>
      <c r="N176" s="110">
        <f t="shared" si="30"/>
        <v>17.113863819940498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1"/>
        <v>187.112305190569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2"/>
        <v>23.14204698470207</v>
      </c>
      <c r="K177" s="27">
        <f t="shared" si="33"/>
        <v>6.666666666666667</v>
      </c>
      <c r="L177" s="37">
        <f t="shared" si="29"/>
        <v>12.097040641888352</v>
      </c>
      <c r="M177" s="110">
        <f t="shared" si="34"/>
        <v>-11.760912373409578</v>
      </c>
      <c r="N177" s="110">
        <f t="shared" si="30"/>
        <v>16.20705344201491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1"/>
        <v>192.19813607281142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2"/>
        <v>23.374983431768339</v>
      </c>
      <c r="K178" s="27">
        <f t="shared" si="33"/>
        <v>6.666666666666667</v>
      </c>
      <c r="L178" s="37">
        <f t="shared" si="29"/>
        <v>11.864104194822083</v>
      </c>
      <c r="M178" s="110">
        <f t="shared" si="34"/>
        <v>-11.760912373409578</v>
      </c>
      <c r="N178" s="110">
        <f t="shared" si="30"/>
        <v>15.360679208919017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1"/>
        <v>197.33993304696673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2"/>
        <v>23.604299530398041</v>
      </c>
      <c r="K179" s="27">
        <f t="shared" si="33"/>
        <v>6.666666666666667</v>
      </c>
      <c r="L179" s="37">
        <f t="shared" si="29"/>
        <v>11.634788096192381</v>
      </c>
      <c r="M179" s="110">
        <f t="shared" si="34"/>
        <v>-11.760912373409578</v>
      </c>
      <c r="N179" s="110">
        <f t="shared" si="30"/>
        <v>14.570646089453898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1"/>
        <v>202.53306227377232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2"/>
        <v>23.829918584693246</v>
      </c>
      <c r="K180" s="27">
        <f t="shared" si="33"/>
        <v>6.666666666666667</v>
      </c>
      <c r="L180" s="37">
        <f t="shared" si="29"/>
        <v>11.409169041897176</v>
      </c>
      <c r="M180" s="110">
        <f t="shared" si="34"/>
        <v>-11.760912373409578</v>
      </c>
      <c r="N180" s="110">
        <f t="shared" si="30"/>
        <v>13.833016793818343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1"/>
        <v>207.77334858522445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2"/>
        <v>24.051796783125397</v>
      </c>
      <c r="K181" s="27">
        <f t="shared" si="33"/>
        <v>6.666666666666667</v>
      </c>
      <c r="L181" s="37">
        <f t="shared" si="29"/>
        <v>11.187290843465025</v>
      </c>
      <c r="M181" s="110">
        <f t="shared" si="34"/>
        <v>-11.760912373409578</v>
      </c>
      <c r="N181" s="110">
        <f t="shared" si="30"/>
        <v>13.14404642442932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1"/>
        <v>213.05702547019084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2"/>
        <v>24.269917189188142</v>
      </c>
      <c r="K182" s="27">
        <f t="shared" si="33"/>
        <v>6.666666666666667</v>
      </c>
      <c r="L182" s="37">
        <f t="shared" si="29"/>
        <v>10.96917043740228</v>
      </c>
      <c r="M182" s="110">
        <f t="shared" si="34"/>
        <v>-11.760912373409578</v>
      </c>
      <c r="N182" s="110">
        <f t="shared" si="30"/>
        <v>12.500202362376644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1"/>
        <v>218.38069058011084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2"/>
        <v>24.484284700320345</v>
      </c>
      <c r="K183" s="27">
        <f t="shared" si="33"/>
        <v>6.666666666666667</v>
      </c>
      <c r="L183" s="37">
        <f t="shared" si="29"/>
        <v>10.754802926270077</v>
      </c>
      <c r="M183" s="110">
        <f t="shared" si="34"/>
        <v>-11.760912373409578</v>
      </c>
      <c r="N183" s="110">
        <f t="shared" si="30"/>
        <v>11.898173365190035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1"/>
        <v>223.74126623205368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2"/>
        <v>24.69492183160212</v>
      </c>
      <c r="K184" s="27">
        <f t="shared" si="33"/>
        <v>6.666666666666667</v>
      </c>
      <c r="L184" s="37">
        <f t="shared" si="29"/>
        <v>10.544165794988302</v>
      </c>
      <c r="M184" s="110">
        <f t="shared" si="34"/>
        <v>-11.760912373409578</v>
      </c>
      <c r="N184" s="110">
        <f t="shared" si="30"/>
        <v>11.334870938161002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1"/>
        <v>229.13596439895861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2"/>
        <v>24.901865198382897</v>
      </c>
      <c r="K185" s="27">
        <f t="shared" si="33"/>
        <v>6.666666666666667</v>
      </c>
      <c r="L185" s="37">
        <f t="shared" si="29"/>
        <v>10.337222428207525</v>
      </c>
      <c r="M185" s="110">
        <f t="shared" si="34"/>
        <v>-11.760912373409578</v>
      </c>
      <c r="N185" s="110">
        <f t="shared" si="30"/>
        <v>10.807425310228497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1"/>
        <v>234.56225570445233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2"/>
        <v>25.105162588832378</v>
      </c>
      <c r="K186" s="27">
        <f t="shared" si="33"/>
        <v>6.666666666666667</v>
      </c>
      <c r="L186" s="37">
        <f t="shared" si="29"/>
        <v>10.133925037758043</v>
      </c>
      <c r="M186" s="110">
        <f t="shared" si="34"/>
        <v>-11.760912373409578</v>
      </c>
      <c r="N186" s="110">
        <f t="shared" si="30"/>
        <v>10.31317776890099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1"/>
        <v>240.01784197540823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2"/>
        <v>25.304870532853467</v>
      </c>
      <c r="K187" s="27">
        <f t="shared" si="33"/>
        <v>6.666666666666667</v>
      </c>
      <c r="L187" s="37">
        <f t="shared" si="29"/>
        <v>9.9342170937369545</v>
      </c>
      <c r="M187" s="110">
        <f t="shared" si="34"/>
        <v>-11.760912373409578</v>
      </c>
      <c r="N187" s="110">
        <f t="shared" si="30"/>
        <v>9.8496706596898544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1"/>
        <v>245.50063194480484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2"/>
        <v>25.501052287614641</v>
      </c>
      <c r="K188" s="27">
        <f t="shared" si="33"/>
        <v>6.666666666666667</v>
      </c>
      <c r="L188" s="37">
        <f t="shared" si="29"/>
        <v>9.7380353389757808</v>
      </c>
      <c r="M188" s="110">
        <f t="shared" si="34"/>
        <v>-11.760912373409578</v>
      </c>
      <c r="N188" s="110">
        <f t="shared" si="30"/>
        <v>9.414636009469147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1"/>
        <v>251.00871973748542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2"/>
        <v>25.693776172098534</v>
      </c>
      <c r="K189" s="27">
        <f t="shared" si="33"/>
        <v>6.666666666666667</v>
      </c>
      <c r="L189" s="37">
        <f t="shared" si="29"/>
        <v>9.5453114544918876</v>
      </c>
      <c r="M189" s="110">
        <f t="shared" si="34"/>
        <v>-11.760912373409578</v>
      </c>
      <c r="N189" s="110">
        <f t="shared" si="30"/>
        <v>9.0059834688758347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1"/>
        <v>256.54036581025508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2"/>
        <v>25.883114193586962</v>
      </c>
      <c r="K190" s="27">
        <f t="shared" si="33"/>
        <v>6.666666666666667</v>
      </c>
      <c r="L190" s="37">
        <f t="shared" si="29"/>
        <v>9.3559734330034594</v>
      </c>
      <c r="M190" s="110">
        <f t="shared" si="34"/>
        <v>-11.760912373409578</v>
      </c>
      <c r="N190" s="110">
        <f t="shared" si="30"/>
        <v>8.621788068699674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1"/>
        <v>262.09398005428733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2"/>
        <v>26.069140918036997</v>
      </c>
      <c r="K191" s="27">
        <f t="shared" si="33"/>
        <v>6.666666666666667</v>
      </c>
      <c r="L191" s="37">
        <f t="shared" si="29"/>
        <v>9.1699467085534252</v>
      </c>
      <c r="M191" s="110">
        <f t="shared" si="34"/>
        <v>-11.760912373409578</v>
      </c>
      <c r="N191" s="110">
        <f t="shared" si="30"/>
        <v>8.260278134854234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si="31"/>
        <v>267.66810680147279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2"/>
        <v>26.251932544001065</v>
      </c>
      <c r="K192" s="27">
        <f t="shared" si="33"/>
        <v>6.666666666666667</v>
      </c>
      <c r="L192" s="37">
        <f t="shared" si="29"/>
        <v>8.9871550825893571</v>
      </c>
      <c r="M192" s="110">
        <f t="shared" si="34"/>
        <v>-11.760912373409578</v>
      </c>
      <c r="N192" s="110">
        <f t="shared" si="30"/>
        <v>7.9198235945240123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1"/>
        <v>273.26141150689591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2"/>
        <v>26.43156614626773</v>
      </c>
      <c r="K193" s="27">
        <f t="shared" si="33"/>
        <v>6.666666666666667</v>
      </c>
      <c r="L193" s="37">
        <f t="shared" si="29"/>
        <v>8.8075214803226913</v>
      </c>
      <c r="M193" s="110">
        <f t="shared" si="34"/>
        <v>-11.760912373409578</v>
      </c>
      <c r="N193" s="110">
        <f t="shared" si="30"/>
        <v>7.5989248234188125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1"/>
        <v>278.87266890706263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2"/>
        <v>26.608119060905153</v>
      </c>
      <c r="K194" s="27">
        <f t="shared" si="33"/>
        <v>6.666666666666667</v>
      </c>
      <c r="L194" s="37">
        <f t="shared" si="29"/>
        <v>8.6309685656852686</v>
      </c>
      <c r="M194" s="110">
        <f t="shared" si="34"/>
        <v>-11.760912373409578</v>
      </c>
      <c r="N194" s="110">
        <f t="shared" si="30"/>
        <v>7.2962021236883734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1"/>
        <v>284.50075247793387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2"/>
        <v>26.781668388019497</v>
      </c>
      <c r="K195" s="27">
        <f t="shared" si="33"/>
        <v>6.666666666666667</v>
      </c>
      <c r="L195" s="37">
        <f t="shared" si="29"/>
        <v>8.4574192385709246</v>
      </c>
      <c r="M195" s="110">
        <f t="shared" si="34"/>
        <v>-11.760912373409578</v>
      </c>
      <c r="N195" s="110">
        <f t="shared" si="30"/>
        <v>7.0103858785024151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1"/>
        <v>290.14462503845368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2"/>
        <v>26.952290592426866</v>
      </c>
      <c r="K196" s="27">
        <f t="shared" si="33"/>
        <v>6.666666666666667</v>
      </c>
      <c r="L196" s="37">
        <f t="shared" si="29"/>
        <v>8.2867970341635555</v>
      </c>
      <c r="M196" s="110">
        <f t="shared" si="34"/>
        <v>-11.760912373409578</v>
      </c>
      <c r="N196" s="110">
        <f t="shared" si="30"/>
        <v>6.7403073983852497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1"/>
        <v>295.80333036432324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2"/>
        <v>27.120061185692535</v>
      </c>
      <c r="K197" s="27">
        <f t="shared" si="33"/>
        <v>6.666666666666667</v>
      </c>
      <c r="L197" s="37">
        <f t="shared" si="29"/>
        <v>8.1190264408978869</v>
      </c>
      <c r="M197" s="110">
        <f t="shared" si="34"/>
        <v>-11.760912373409578</v>
      </c>
      <c r="N197" s="110">
        <f t="shared" si="30"/>
        <v>6.4848904529018787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1"/>
        <v>301.47598569351743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2"/>
        <v>27.285054475715285</v>
      </c>
      <c r="K198" s="27">
        <f t="shared" si="33"/>
        <v>6.666666666666667</v>
      </c>
      <c r="L198" s="37">
        <f t="shared" si="29"/>
        <v>7.9540331508751372</v>
      </c>
      <c r="M198" s="110">
        <f t="shared" si="34"/>
        <v>-11.760912373409578</v>
      </c>
      <c r="N198" s="110">
        <f t="shared" si="30"/>
        <v>6.2431434667807517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1"/>
        <v>307.1617750197093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2"/>
        <v>27.447343372311625</v>
      </c>
      <c r="K199" s="27">
        <f t="shared" si="33"/>
        <v>6.666666666666667</v>
      </c>
      <c r="L199" s="37">
        <f t="shared" si="29"/>
        <v>7.7917442542787967</v>
      </c>
      <c r="M199" s="110">
        <f t="shared" si="34"/>
        <v>-11.760912373409578</v>
      </c>
      <c r="N199" s="110">
        <f t="shared" si="30"/>
        <v>6.0141523501779997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1"/>
        <v>312.85994308260143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2"/>
        <v>27.606999239157926</v>
      </c>
      <c r="K200" s="27">
        <f t="shared" si="33"/>
        <v>6.666666666666667</v>
      </c>
      <c r="L200" s="37">
        <f t="shared" si="29"/>
        <v>7.6320883874324963</v>
      </c>
      <c r="M200" s="110">
        <f t="shared" si="34"/>
        <v>-11.760912373409578</v>
      </c>
      <c r="N200" s="110">
        <f t="shared" si="30"/>
        <v>5.7970739271423204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1"/>
        <v>318.56978997536891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2"/>
        <v>27.764091784037731</v>
      </c>
      <c r="K201" s="27">
        <f t="shared" si="33"/>
        <v>6.666666666666667</v>
      </c>
      <c r="L201" s="37">
        <f t="shared" si="29"/>
        <v>7.4749958425526906</v>
      </c>
      <c r="M201" s="110">
        <f t="shared" si="34"/>
        <v>-11.760912373409578</v>
      </c>
      <c r="N201" s="110">
        <f t="shared" si="30"/>
        <v>5.5911299233835843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1"/>
        <v>324.29066629920567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2"/>
        <v>27.91868898066976</v>
      </c>
      <c r="K202" s="27">
        <f t="shared" si="33"/>
        <v>6.666666666666667</v>
      </c>
      <c r="L202" s="37">
        <f t="shared" si="29"/>
        <v>7.3203986459206618</v>
      </c>
      <c r="M202" s="110">
        <f t="shared" si="34"/>
        <v>-11.760912373409578</v>
      </c>
      <c r="N202" s="110">
        <f t="shared" si="30"/>
        <v>5.3956014733965691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1"/>
        <v>330.02196880350141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2"/>
        <v>28.070857016501311</v>
      </c>
      <c r="K203" s="27">
        <f t="shared" si="33"/>
        <v>6.666666666666667</v>
      </c>
      <c r="L203" s="37">
        <f t="shared" si="29"/>
        <v>7.1682306100891111</v>
      </c>
      <c r="M203" s="110">
        <f t="shared" si="34"/>
        <v>-11.760912373409578</v>
      </c>
      <c r="N203" s="110">
        <f t="shared" si="30"/>
        <v>5.2098241072641356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1"/>
        <v>335.76313645762758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2"/>
        <v>28.220660261778836</v>
      </c>
      <c r="K204" s="27">
        <f t="shared" si="33"/>
        <v>6.666666666666667</v>
      </c>
      <c r="L204" s="37">
        <f t="shared" si="29"/>
        <v>7.0184273648115862</v>
      </c>
      <c r="M204" s="110">
        <f t="shared" si="34"/>
        <v>-11.760912373409578</v>
      </c>
      <c r="N204" s="110">
        <f t="shared" si="30"/>
        <v>5.0331831786307291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1"/>
        <v>341.51364690680998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2"/>
        <v>28.368161255982294</v>
      </c>
      <c r="K205" s="27">
        <f t="shared" si="33"/>
        <v>6.666666666666667</v>
      </c>
      <c r="L205" s="37">
        <f t="shared" si="29"/>
        <v>6.8709263706081281</v>
      </c>
      <c r="M205" s="110">
        <f t="shared" si="34"/>
        <v>-11.760912373409578</v>
      </c>
      <c r="N205" s="110">
        <f t="shared" si="30"/>
        <v>4.8651096970826853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1"/>
        <v>347.27301327024264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2"/>
        <v>28.513420708357671</v>
      </c>
      <c r="K206" s="27">
        <f t="shared" si="33"/>
        <v>6.666666666666667</v>
      </c>
      <c r="L206" s="37">
        <f t="shared" si="29"/>
        <v>6.7256669182327506</v>
      </c>
      <c r="M206" s="110">
        <f t="shared" si="34"/>
        <v>-11.760912373409578</v>
      </c>
      <c r="N206" s="110">
        <f t="shared" si="30"/>
        <v>4.7050765302668784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1"/>
        <v>353.04078124455253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2"/>
        <v>28.656497509824121</v>
      </c>
      <c r="K207" s="27">
        <f t="shared" si="33"/>
        <v>6.666666666666667</v>
      </c>
      <c r="L207" s="37">
        <f t="shared" si="29"/>
        <v>6.5825901167663012</v>
      </c>
      <c r="M207" s="110">
        <f t="shared" si="34"/>
        <v>-11.760912373409578</v>
      </c>
      <c r="N207" s="110">
        <f t="shared" si="30"/>
        <v>4.5525949433591997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1"/>
        <v>358.81652648005985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2"/>
        <v>28.797448753985361</v>
      </c>
      <c r="K208" s="27">
        <f t="shared" si="33"/>
        <v>6.666666666666667</v>
      </c>
      <c r="L208" s="37">
        <f t="shared" si="29"/>
        <v>6.4416388726050613</v>
      </c>
      <c r="M208" s="110">
        <f t="shared" si="34"/>
        <v>-11.760912373409578</v>
      </c>
      <c r="N208" s="110">
        <f t="shared" si="30"/>
        <v>4.4072114458427842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1"/>
        <v>364.59985220106648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2"/>
        <v>28.936329765354781</v>
      </c>
      <c r="K209" s="27">
        <f t="shared" si="33"/>
        <v>6.666666666666667</v>
      </c>
      <c r="L209" s="37">
        <f t="shared" si="29"/>
        <v>6.3027578612356407</v>
      </c>
      <c r="M209" s="110">
        <f t="shared" si="34"/>
        <v>-11.760912373409578</v>
      </c>
      <c r="N209" s="110">
        <f t="shared" si="30"/>
        <v>4.2685049178910726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1"/>
        <v>370.39038704472563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2"/>
        <v>29.073194133221357</v>
      </c>
      <c r="K210" s="27">
        <f t="shared" si="33"/>
        <v>6.666666666666667</v>
      </c>
      <c r="L210" s="37">
        <f t="shared" si="29"/>
        <v>6.1658934933690652</v>
      </c>
      <c r="M210" s="110">
        <f t="shared" si="34"/>
        <v>-11.760912373409578</v>
      </c>
      <c r="N210" s="110">
        <f t="shared" si="30"/>
        <v>4.1360839909188538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1"/>
        <v>200.23223028421839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2"/>
        <v>23.730679695431494</v>
      </c>
      <c r="K211" s="27">
        <f t="shared" si="33"/>
        <v>6.666666666666667</v>
      </c>
      <c r="L211" s="37">
        <f t="shared" si="29"/>
        <v>11.508407931158928</v>
      </c>
      <c r="M211" s="110">
        <f t="shared" si="34"/>
        <v>-11.760912373409578</v>
      </c>
      <c r="N211" s="110">
        <f t="shared" si="30"/>
        <v>14.152748629191509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1"/>
        <v>200.3300303797111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2"/>
        <v>23.734921137705729</v>
      </c>
      <c r="K212" s="27">
        <f t="shared" si="33"/>
        <v>6.666666666666667</v>
      </c>
      <c r="L212" s="37">
        <f t="shared" si="29"/>
        <v>11.504166488884692</v>
      </c>
      <c r="M212" s="110">
        <f t="shared" si="34"/>
        <v>-11.760912373409578</v>
      </c>
      <c r="N212" s="110">
        <f t="shared" si="30"/>
        <v>14.13893340338913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1"/>
        <v>200.62311943007614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2"/>
        <v>23.747619576913539</v>
      </c>
      <c r="K213" s="27">
        <f t="shared" si="33"/>
        <v>6.666666666666667</v>
      </c>
      <c r="L213" s="37">
        <f t="shared" si="29"/>
        <v>11.491468049676882</v>
      </c>
      <c r="M213" s="110">
        <f t="shared" si="34"/>
        <v>-11.760912373409578</v>
      </c>
      <c r="N213" s="110">
        <f t="shared" si="30"/>
        <v>14.097652621504945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1"/>
        <v>201.11056865840433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2"/>
        <v>23.768697880300895</v>
      </c>
      <c r="K214" s="27">
        <f t="shared" si="33"/>
        <v>6.666666666666667</v>
      </c>
      <c r="L214" s="37">
        <f t="shared" si="29"/>
        <v>11.470389746289527</v>
      </c>
      <c r="M214" s="110">
        <f t="shared" si="34"/>
        <v>-11.760912373409578</v>
      </c>
      <c r="N214" s="110">
        <f t="shared" si="30"/>
        <v>14.029396020791301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1"/>
        <v>201.79084636010961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2"/>
        <v>23.798029237476914</v>
      </c>
      <c r="K215" s="27">
        <f t="shared" si="33"/>
        <v>6.666666666666667</v>
      </c>
      <c r="L215" s="37">
        <f t="shared" si="29"/>
        <v>11.441058389113508</v>
      </c>
      <c r="M215" s="110">
        <f t="shared" si="34"/>
        <v>-11.760912373409578</v>
      </c>
      <c r="N215" s="110">
        <f t="shared" si="30"/>
        <v>13.934963609503079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1"/>
        <v>202.66184166610159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2"/>
        <v>23.835439698686613</v>
      </c>
      <c r="K216" s="27">
        <f t="shared" si="33"/>
        <v>6.666666666666667</v>
      </c>
      <c r="L216" s="37">
        <f t="shared" si="29"/>
        <v>11.403647927903808</v>
      </c>
      <c r="M216" s="110">
        <f t="shared" si="34"/>
        <v>-11.760912373409578</v>
      </c>
      <c r="N216" s="110">
        <f t="shared" si="30"/>
        <v>13.815442281580898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1"/>
        <v>203.72089660834584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2"/>
        <v>23.880711578160575</v>
      </c>
      <c r="K217" s="27">
        <f t="shared" si="33"/>
        <v>6.666666666666667</v>
      </c>
      <c r="L217" s="37">
        <f t="shared" si="29"/>
        <v>11.358376048429847</v>
      </c>
      <c r="M217" s="110">
        <f t="shared" si="34"/>
        <v>-11.760912373409578</v>
      </c>
      <c r="N217" s="110">
        <f t="shared" si="30"/>
        <v>13.672174881861109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1"/>
        <v>204.96484537763567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2"/>
        <v>23.933587585238666</v>
      </c>
      <c r="K218" s="27">
        <f t="shared" si="33"/>
        <v>6.666666666666667</v>
      </c>
      <c r="L218" s="37">
        <f t="shared" si="29"/>
        <v>11.305500041351756</v>
      </c>
      <c r="M218" s="110">
        <f t="shared" si="34"/>
        <v>-11.760912373409578</v>
      </c>
      <c r="N218" s="110">
        <f t="shared" si="30"/>
        <v>13.506723336620974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1"/>
        <v>206.3900594682938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2"/>
        <v>23.993775523635453</v>
      </c>
      <c r="K219" s="27">
        <f t="shared" si="33"/>
        <v>6.666666666666667</v>
      </c>
      <c r="L219" s="37">
        <f t="shared" si="29"/>
        <v>11.245312102954969</v>
      </c>
      <c r="M219" s="110">
        <f t="shared" si="34"/>
        <v>-11.760912373409578</v>
      </c>
      <c r="N219" s="110">
        <f t="shared" si="30"/>
        <v>13.320827681506278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1"/>
        <v>207.99249728444968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2"/>
        <v>24.060953387069613</v>
      </c>
      <c r="K220" s="27">
        <f t="shared" si="33"/>
        <v>6.666666666666667</v>
      </c>
      <c r="L220" s="37">
        <f t="shared" si="29"/>
        <v>11.178134239520809</v>
      </c>
      <c r="M220" s="110">
        <f t="shared" si="34"/>
        <v>-11.760912373409578</v>
      </c>
      <c r="N220" s="110">
        <f t="shared" si="30"/>
        <v>13.116362895338005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1"/>
        <v>209.7677567386655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2"/>
        <v>24.134774677472773</v>
      </c>
      <c r="K221" s="27">
        <f t="shared" si="33"/>
        <v>6.666666666666667</v>
      </c>
      <c r="L221" s="37">
        <f t="shared" si="29"/>
        <v>11.104312949117649</v>
      </c>
      <c r="M221" s="110">
        <f t="shared" si="34"/>
        <v>-11.760912373409578</v>
      </c>
      <c r="N221" s="110">
        <f t="shared" si="30"/>
        <v>12.895295390754946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1"/>
        <v>211.71112940123305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2"/>
        <v>24.214873779235301</v>
      </c>
      <c r="K222" s="27">
        <f t="shared" si="33"/>
        <v>6.666666666666667</v>
      </c>
      <c r="L222" s="37">
        <f t="shared" si="29"/>
        <v>11.024213847355121</v>
      </c>
      <c r="M222" s="110">
        <f t="shared" si="34"/>
        <v>-11.760912373409578</v>
      </c>
      <c r="N222" s="110">
        <f t="shared" si="30"/>
        <v>12.659640840563187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1"/>
        <v>213.81765484787388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2"/>
        <v>24.300871237890579</v>
      </c>
      <c r="K223" s="27">
        <f t="shared" si="33"/>
        <v>6.666666666666667</v>
      </c>
      <c r="L223" s="37">
        <f t="shared" ref="L223:L268" si="35">F223-J223+M223</f>
        <v>10.938216388699843</v>
      </c>
      <c r="M223" s="110">
        <f t="shared" si="34"/>
        <v>-11.760912373409578</v>
      </c>
      <c r="N223" s="110">
        <f t="shared" ref="N223:N268" si="36">10^(L223/10)</f>
        <v>12.411424760202515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68" si="37">E$95+P224</f>
        <v>216.08217399199128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38">20*LOG10(E224/G224)-2.3</f>
        <v>24.392378812330573</v>
      </c>
      <c r="K224" s="27">
        <f t="shared" ref="K224:K268" si="39">4/60*100</f>
        <v>6.666666666666667</v>
      </c>
      <c r="L224" s="37">
        <f t="shared" si="35"/>
        <v>10.846708814259848</v>
      </c>
      <c r="M224" s="110">
        <f t="shared" ref="M224:M268" si="40">10*LOG(6.666667/100)</f>
        <v>-11.760912373409578</v>
      </c>
      <c r="N224" s="110">
        <f t="shared" si="36"/>
        <v>12.152646954249958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37"/>
        <v>218.49938036054689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38"/>
        <v>24.489004193966174</v>
      </c>
      <c r="K225" s="27">
        <f t="shared" si="39"/>
        <v>6.666666666666667</v>
      </c>
      <c r="L225" s="37">
        <f t="shared" si="35"/>
        <v>10.750083432624248</v>
      </c>
      <c r="M225" s="110">
        <f t="shared" si="40"/>
        <v>-11.760912373409578</v>
      </c>
      <c r="N225" s="110">
        <f t="shared" si="36"/>
        <v>11.88525060057828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37"/>
        <v>221.06386846543296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38"/>
        <v>24.590355312146549</v>
      </c>
      <c r="K226" s="27">
        <f t="shared" si="39"/>
        <v>6.666666666666667</v>
      </c>
      <c r="L226" s="37">
        <f t="shared" si="35"/>
        <v>10.648732314443873</v>
      </c>
      <c r="M226" s="110">
        <f t="shared" si="40"/>
        <v>-11.760912373409578</v>
      </c>
      <c r="N226" s="110">
        <f t="shared" si="36"/>
        <v>11.611096418229964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37"/>
        <v>223.77017862138393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38"/>
        <v>24.696044170823306</v>
      </c>
      <c r="K227" s="27">
        <f t="shared" si="39"/>
        <v>6.666666666666667</v>
      </c>
      <c r="L227" s="37">
        <f t="shared" si="35"/>
        <v>10.543043455767116</v>
      </c>
      <c r="M227" s="110">
        <f t="shared" si="40"/>
        <v>-11.760912373409578</v>
      </c>
      <c r="N227" s="110">
        <f t="shared" si="36"/>
        <v>11.331942066833678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37"/>
        <v>226.61283775553451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38"/>
        <v>24.805690185433864</v>
      </c>
      <c r="K228" s="27">
        <f t="shared" si="39"/>
        <v>6.666666666666667</v>
      </c>
      <c r="L228" s="37">
        <f t="shared" si="35"/>
        <v>10.433397441156558</v>
      </c>
      <c r="M228" s="110">
        <f t="shared" si="40"/>
        <v>-11.760912373409578</v>
      </c>
      <c r="N228" s="110">
        <f t="shared" si="36"/>
        <v>11.049426671979166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37"/>
        <v>229.58639593373178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38"/>
        <v>24.918923010237215</v>
      </c>
      <c r="K229" s="27">
        <f t="shared" si="39"/>
        <v>6.666666666666667</v>
      </c>
      <c r="L229" s="37">
        <f t="shared" si="35"/>
        <v>10.320164616353207</v>
      </c>
      <c r="M229" s="110">
        <f t="shared" si="40"/>
        <v>-11.760912373409578</v>
      </c>
      <c r="N229" s="110">
        <f t="shared" si="36"/>
        <v>10.765060170808672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37"/>
        <v>232.6854584883734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38"/>
        <v>25.035384864222873</v>
      </c>
      <c r="K230" s="27">
        <f t="shared" si="39"/>
        <v>6.666666666666667</v>
      </c>
      <c r="L230" s="37">
        <f t="shared" si="35"/>
        <v>10.203702762367548</v>
      </c>
      <c r="M230" s="110">
        <f t="shared" si="40"/>
        <v>-11.760912373409578</v>
      </c>
      <c r="N230" s="110">
        <f t="shared" si="36"/>
        <v>10.480217027369827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37"/>
        <v>235.9047137681541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38"/>
        <v>25.154732377953135</v>
      </c>
      <c r="K231" s="27">
        <f t="shared" si="39"/>
        <v>6.666666666666667</v>
      </c>
      <c r="L231" s="37">
        <f t="shared" si="35"/>
        <v>10.084355248637287</v>
      </c>
      <c r="M231" s="110">
        <f t="shared" si="40"/>
        <v>-11.760912373409578</v>
      </c>
      <c r="N231" s="110">
        <f t="shared" si="36"/>
        <v>10.196133775282838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37"/>
        <v>239.23895664017385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38"/>
        <v>25.27663799431291</v>
      </c>
      <c r="K232" s="27">
        <f t="shared" si="39"/>
        <v>6.666666666666667</v>
      </c>
      <c r="L232" s="37">
        <f t="shared" si="35"/>
        <v>9.9624496322775116</v>
      </c>
      <c r="M232" s="110">
        <f t="shared" si="40"/>
        <v>-11.760912373409578</v>
      </c>
      <c r="N232" s="110">
        <f t="shared" si="36"/>
        <v>9.9139097998665022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37"/>
        <v>242.68310795970896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38"/>
        <v>25.400790963375645</v>
      </c>
      <c r="K233" s="27">
        <f t="shared" si="39"/>
        <v>6.666666666666667</v>
      </c>
      <c r="L233" s="37">
        <f t="shared" si="35"/>
        <v>9.838296663214777</v>
      </c>
      <c r="M233" s="110">
        <f t="shared" si="40"/>
        <v>-11.760912373409578</v>
      </c>
      <c r="N233" s="110">
        <f t="shared" si="36"/>
        <v>9.6345107649538981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37"/>
        <v>246.23223028421839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38"/>
        <v>25.52689797584236</v>
      </c>
      <c r="K234" s="27">
        <f t="shared" si="39"/>
        <v>6.666666666666667</v>
      </c>
      <c r="L234" s="37">
        <f t="shared" si="35"/>
        <v>9.7121896507480621</v>
      </c>
      <c r="M234" s="110">
        <f t="shared" si="40"/>
        <v>-11.760912373409578</v>
      </c>
      <c r="N234" s="110">
        <f t="shared" si="36"/>
        <v>9.3587741123974322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37"/>
        <v>249.88154014838213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38"/>
        <v>25.654683481247435</v>
      </c>
      <c r="K235" s="27">
        <f t="shared" si="39"/>
        <v>6.666666666666667</v>
      </c>
      <c r="L235" s="37">
        <f t="shared" si="35"/>
        <v>9.5844041453429867</v>
      </c>
      <c r="M235" s="110">
        <f t="shared" si="40"/>
        <v>-11.760912373409578</v>
      </c>
      <c r="N235" s="110">
        <f t="shared" si="36"/>
        <v>9.0874161061327783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37"/>
        <v>253.62641723916471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38"/>
        <v>25.783889736850057</v>
      </c>
      <c r="K236" s="27">
        <f t="shared" si="39"/>
        <v>6.666666666666667</v>
      </c>
      <c r="L236" s="37">
        <f t="shared" si="35"/>
        <v>9.455197889740365</v>
      </c>
      <c r="M236" s="110">
        <f t="shared" si="40"/>
        <v>-11.760912373409578</v>
      </c>
      <c r="N236" s="110">
        <f t="shared" si="36"/>
        <v>8.8210399499219196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37"/>
        <v>257.46241081725202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38"/>
        <v>25.914276631327741</v>
      </c>
      <c r="K237" s="27">
        <f t="shared" si="39"/>
        <v>6.666666666666667</v>
      </c>
      <c r="L237" s="37">
        <f t="shared" si="35"/>
        <v>9.3248109952626805</v>
      </c>
      <c r="M237" s="110">
        <f t="shared" si="40"/>
        <v>-11.760912373409578</v>
      </c>
      <c r="N237" s="110">
        <f t="shared" si="36"/>
        <v>8.5601445720386646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37"/>
        <v>261.38524372684367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38"/>
        <v>26.045621324500541</v>
      </c>
      <c r="K238" s="27">
        <f t="shared" si="39"/>
        <v>6.666666666666667</v>
      </c>
      <c r="L238" s="37">
        <f t="shared" si="35"/>
        <v>9.193466302089881</v>
      </c>
      <c r="M238" s="110">
        <f t="shared" si="40"/>
        <v>-11.760912373409578</v>
      </c>
      <c r="N238" s="110">
        <f t="shared" si="36"/>
        <v>8.30513373606213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37"/>
        <v>265.3908143225774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38"/>
        <v>26.177717740722457</v>
      </c>
      <c r="K239" s="27">
        <f t="shared" si="39"/>
        <v>6.666666666666667</v>
      </c>
      <c r="L239" s="37">
        <f t="shared" si="35"/>
        <v>9.0613698858679648</v>
      </c>
      <c r="M239" s="110">
        <f t="shared" si="40"/>
        <v>-11.760912373409578</v>
      </c>
      <c r="N239" s="110">
        <f t="shared" si="36"/>
        <v>8.0563252008132924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37"/>
        <v>269.47519662287112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38"/>
        <v>26.31037594959815</v>
      </c>
      <c r="K240" s="27">
        <f t="shared" si="39"/>
        <v>6.666666666666667</v>
      </c>
      <c r="L240" s="37">
        <f t="shared" si="35"/>
        <v>8.9287116769922719</v>
      </c>
      <c r="M240" s="110">
        <f t="shared" si="40"/>
        <v>-11.760912373409578</v>
      </c>
      <c r="N240" s="110">
        <f t="shared" si="36"/>
        <v>7.813959711710198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37"/>
        <v>273.63463897535712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38"/>
        <v>26.443421463567475</v>
      </c>
      <c r="K241" s="27">
        <f t="shared" si="39"/>
        <v>6.666666666666667</v>
      </c>
      <c r="L241" s="37">
        <f t="shared" si="35"/>
        <v>8.7956661630229469</v>
      </c>
      <c r="M241" s="110">
        <f t="shared" si="40"/>
        <v>-11.760912373409578</v>
      </c>
      <c r="N241" s="110">
        <f t="shared" si="36"/>
        <v>7.5782096588526784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37"/>
        <v>277.865561494139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38"/>
        <v>26.576694477838231</v>
      </c>
      <c r="K242" s="27">
        <f t="shared" si="39"/>
        <v>6.666666666666667</v>
      </c>
      <c r="L242" s="37">
        <f t="shared" si="35"/>
        <v>8.6623931487521908</v>
      </c>
      <c r="M242" s="110">
        <f t="shared" si="40"/>
        <v>-11.760912373409578</v>
      </c>
      <c r="N242" s="110">
        <f t="shared" si="36"/>
        <v>7.3491872832023466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37"/>
        <v>282.164552501733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38"/>
        <v>26.710049074273986</v>
      </c>
      <c r="K243" s="27">
        <f t="shared" si="39"/>
        <v>6.666666666666667</v>
      </c>
      <c r="L243" s="37">
        <f t="shared" si="35"/>
        <v>8.529038552316436</v>
      </c>
      <c r="M243" s="110">
        <f t="shared" si="40"/>
        <v>-11.760912373409578</v>
      </c>
      <c r="N243" s="110">
        <f t="shared" si="36"/>
        <v>7.1269523511312007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37"/>
        <v>286.52836418183819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38"/>
        <v>26.843352407249359</v>
      </c>
      <c r="K244" s="27">
        <f t="shared" si="39"/>
        <v>6.666666666666667</v>
      </c>
      <c r="L244" s="37">
        <f t="shared" si="35"/>
        <v>8.3957352193410628</v>
      </c>
      <c r="M244" s="110">
        <f t="shared" si="40"/>
        <v>-11.760912373409578</v>
      </c>
      <c r="N244" s="110">
        <f t="shared" si="36"/>
        <v>6.9115192496304809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37"/>
        <v>290.95390762330283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38"/>
        <v>26.976483886223004</v>
      </c>
      <c r="K245" s="27">
        <f t="shared" si="39"/>
        <v>6.666666666666667</v>
      </c>
      <c r="L245" s="37">
        <f t="shared" si="35"/>
        <v>8.2626037403674175</v>
      </c>
      <c r="M245" s="110">
        <f t="shared" si="40"/>
        <v>-11.760912373409578</v>
      </c>
      <c r="N245" s="110">
        <f t="shared" si="36"/>
        <v>6.7028634801349058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37"/>
        <v>295.438247411357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38"/>
        <v>27.109334366874538</v>
      </c>
      <c r="K246" s="27">
        <f t="shared" si="39"/>
        <v>6.666666666666667</v>
      </c>
      <c r="L246" s="37">
        <f t="shared" si="35"/>
        <v>8.1297532597158835</v>
      </c>
      <c r="M246" s="110">
        <f t="shared" si="40"/>
        <v>-11.760912373409578</v>
      </c>
      <c r="N246" s="110">
        <f t="shared" si="36"/>
        <v>6.5009275489159037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37"/>
        <v>299.9785958997096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38"/>
        <v>27.241805360108483</v>
      </c>
      <c r="K247" s="27">
        <f t="shared" si="39"/>
        <v>6.666666666666667</v>
      </c>
      <c r="L247" s="37">
        <f t="shared" si="35"/>
        <v>7.997282266481939</v>
      </c>
      <c r="M247" s="110">
        <f t="shared" si="40"/>
        <v>-11.760912373409578</v>
      </c>
      <c r="N247" s="110">
        <f t="shared" si="36"/>
        <v>6.3056262670914354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37"/>
        <v>304.57230727664762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38"/>
        <v>27.373808266035773</v>
      </c>
      <c r="K248" s="27">
        <f t="shared" si="39"/>
        <v>6.666666666666667</v>
      </c>
      <c r="L248" s="37">
        <f t="shared" si="35"/>
        <v>7.8652793605546485</v>
      </c>
      <c r="M248" s="110">
        <f t="shared" si="40"/>
        <v>-11.760912373409578</v>
      </c>
      <c r="N248" s="110">
        <f t="shared" si="36"/>
        <v>6.1168514842498469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37"/>
        <v>309.21687151989823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38"/>
        <v>27.505263638179017</v>
      </c>
      <c r="K249" s="27">
        <f t="shared" si="39"/>
        <v>6.666666666666667</v>
      </c>
      <c r="L249" s="37">
        <f t="shared" si="35"/>
        <v>7.7338239884114053</v>
      </c>
      <c r="M249" s="110">
        <f t="shared" si="40"/>
        <v>-11.760912373409578</v>
      </c>
      <c r="N249" s="110">
        <f t="shared" si="36"/>
        <v>5.9344762872165573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37"/>
        <v>313.90990831869919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38"/>
        <v>27.636100481584339</v>
      </c>
      <c r="K250" s="27">
        <f t="shared" si="39"/>
        <v>6.666666666666667</v>
      </c>
      <c r="L250" s="37">
        <f t="shared" si="35"/>
        <v>7.6029871450060824</v>
      </c>
      <c r="M250" s="110">
        <f t="shared" si="40"/>
        <v>-11.760912373409578</v>
      </c>
      <c r="N250" s="110">
        <f t="shared" si="36"/>
        <v>5.7583587002641634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37"/>
        <v>318.64916102719121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38"/>
        <v>27.766255587229917</v>
      </c>
      <c r="K251" s="27">
        <f t="shared" si="39"/>
        <v>6.666666666666667</v>
      </c>
      <c r="L251" s="37">
        <f t="shared" si="35"/>
        <v>7.4728320393605046</v>
      </c>
      <c r="M251" s="110">
        <f t="shared" si="40"/>
        <v>-11.760912373409578</v>
      </c>
      <c r="N251" s="110">
        <f t="shared" si="36"/>
        <v>5.5883449256605049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37"/>
        <v>323.43249070077468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38"/>
        <v>27.895672904066448</v>
      </c>
      <c r="K252" s="27">
        <f t="shared" si="39"/>
        <v>6.666666666666667</v>
      </c>
      <c r="L252" s="37">
        <f t="shared" si="35"/>
        <v>7.3434147225239741</v>
      </c>
      <c r="M252" s="110">
        <f t="shared" si="40"/>
        <v>-11.760912373409578</v>
      </c>
      <c r="N252" s="110">
        <f t="shared" si="36"/>
        <v>5.4242721643678919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37"/>
        <v>328.2578702563207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38"/>
        <v>28.024302949178004</v>
      </c>
      <c r="K253" s="27">
        <f t="shared" si="39"/>
        <v>6.666666666666667</v>
      </c>
      <c r="L253" s="37">
        <f t="shared" si="35"/>
        <v>7.2147846774124176</v>
      </c>
      <c r="M253" s="110">
        <f t="shared" si="40"/>
        <v>-11.760912373409578</v>
      </c>
      <c r="N253" s="110">
        <f t="shared" si="36"/>
        <v>5.2659710563691702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37"/>
        <v>333.12337878792783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38"/>
        <v>28.15210225588303</v>
      </c>
      <c r="K254" s="27">
        <f t="shared" si="39"/>
        <v>6.666666666666667</v>
      </c>
      <c r="L254" s="37">
        <f t="shared" si="35"/>
        <v>7.0869853707073922</v>
      </c>
      <c r="M254" s="110">
        <f t="shared" si="40"/>
        <v>-11.760912373409578</v>
      </c>
      <c r="N254" s="110">
        <f t="shared" si="36"/>
        <v>5.1132677788504184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37"/>
        <v>338.02719606211866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38"/>
        <v>28.2790328590775</v>
      </c>
      <c r="K255" s="27">
        <f t="shared" si="39"/>
        <v>6.666666666666667</v>
      </c>
      <c r="L255" s="37">
        <f t="shared" si="35"/>
        <v>6.9600547675129221</v>
      </c>
      <c r="M255" s="110">
        <f t="shared" si="40"/>
        <v>-11.760912373409578</v>
      </c>
      <c r="N255" s="110">
        <f t="shared" si="36"/>
        <v>4.9659858385960067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si="37"/>
        <v>342.9675972098085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38"/>
        <v>28.405061816731834</v>
      </c>
      <c r="K256" s="27">
        <f t="shared" si="39"/>
        <v>6.666666666666667</v>
      </c>
      <c r="L256" s="37">
        <f t="shared" si="35"/>
        <v>6.8340258098585878</v>
      </c>
      <c r="M256" s="110">
        <f t="shared" si="40"/>
        <v>-11.760912373409578</v>
      </c>
      <c r="N256" s="110">
        <f t="shared" si="36"/>
        <v>4.8239475926709687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37"/>
        <v>347.94294762690544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38"/>
        <v>28.530160766167523</v>
      </c>
      <c r="K257" s="27">
        <f t="shared" si="39"/>
        <v>6.666666666666667</v>
      </c>
      <c r="L257" s="37">
        <f t="shared" si="35"/>
        <v>6.7089268604228991</v>
      </c>
      <c r="M257" s="110">
        <f t="shared" si="40"/>
        <v>-11.760912373409578</v>
      </c>
      <c r="N257" s="110">
        <f t="shared" si="36"/>
        <v>4.6869755289516428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37"/>
        <v>352.95169809087793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38"/>
        <v>28.654305513540354</v>
      </c>
      <c r="K258" s="27">
        <f t="shared" si="39"/>
        <v>6.666666666666667</v>
      </c>
      <c r="L258" s="37">
        <f t="shared" si="35"/>
        <v>6.5847821130500677</v>
      </c>
      <c r="M258" s="110">
        <f t="shared" si="40"/>
        <v>-11.760912373409578</v>
      </c>
      <c r="N258" s="110">
        <f t="shared" si="36"/>
        <v>4.5548933354490888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37"/>
        <v>357.99238009691965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38"/>
        <v>28.777475654828358</v>
      </c>
      <c r="K259" s="27">
        <f t="shared" si="39"/>
        <v>6.666666666666667</v>
      </c>
      <c r="L259" s="37">
        <f t="shared" si="35"/>
        <v>6.4616119717620641</v>
      </c>
      <c r="M259" s="110">
        <f t="shared" si="40"/>
        <v>-11.760912373409578</v>
      </c>
      <c r="N259" s="110">
        <f t="shared" si="36"/>
        <v>4.4275267847481894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37"/>
        <v>363.06360141433981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38"/>
        <v>28.899654226549348</v>
      </c>
      <c r="K260" s="27">
        <f t="shared" si="39"/>
        <v>6.666666666666667</v>
      </c>
      <c r="L260" s="37">
        <f t="shared" si="35"/>
        <v>6.3394334000410737</v>
      </c>
      <c r="M260" s="110">
        <f t="shared" si="40"/>
        <v>-11.760912373409578</v>
      </c>
      <c r="N260" s="110">
        <f t="shared" si="36"/>
        <v>4.3047044573296649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37"/>
        <v>368.16404186140448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38"/>
        <v>29.020827384404715</v>
      </c>
      <c r="K261" s="27">
        <f t="shared" si="39"/>
        <v>6.666666666666667</v>
      </c>
      <c r="L261" s="37">
        <f t="shared" si="35"/>
        <v>6.2182602421857069</v>
      </c>
      <c r="M261" s="110">
        <f t="shared" si="40"/>
        <v>-11.760912373409578</v>
      </c>
      <c r="N261" s="110">
        <f t="shared" si="36"/>
        <v>4.1862583250996588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37"/>
        <v>373.29244929496178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38"/>
        <v>29.140984108052081</v>
      </c>
      <c r="K262" s="27">
        <f t="shared" si="39"/>
        <v>6.666666666666667</v>
      </c>
      <c r="L262" s="37">
        <f t="shared" si="35"/>
        <v>6.0981035185383412</v>
      </c>
      <c r="M262" s="110">
        <f t="shared" si="40"/>
        <v>-11.760912373409578</v>
      </c>
      <c r="N262" s="110">
        <f t="shared" si="36"/>
        <v>4.0720242141543164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37"/>
        <v>378.44763580971511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38"/>
        <v>29.2601159302416</v>
      </c>
      <c r="K263" s="27">
        <f t="shared" si="39"/>
        <v>6.666666666666667</v>
      </c>
      <c r="L263" s="37">
        <f t="shared" si="35"/>
        <v>5.9789716963488218</v>
      </c>
      <c r="M263" s="110">
        <f t="shared" si="40"/>
        <v>-11.760912373409578</v>
      </c>
      <c r="N263" s="110">
        <f t="shared" si="36"/>
        <v>3.9618421636736065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37"/>
        <v>383.62847414090237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38"/>
        <v>29.378216688602933</v>
      </c>
      <c r="K264" s="27">
        <f t="shared" si="39"/>
        <v>6.666666666666667</v>
      </c>
      <c r="L264" s="37">
        <f t="shared" si="35"/>
        <v>5.8608709379874888</v>
      </c>
      <c r="M264" s="110">
        <f t="shared" si="40"/>
        <v>-11.760912373409578</v>
      </c>
      <c r="N264" s="110">
        <f t="shared" si="36"/>
        <v>3.8555566958771799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37"/>
        <v>388.83389426332627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38"/>
        <v>29.495282298435782</v>
      </c>
      <c r="K265" s="27">
        <f t="shared" si="39"/>
        <v>6.666666666666667</v>
      </c>
      <c r="L265" s="37">
        <f t="shared" si="35"/>
        <v>5.7438053281546395</v>
      </c>
      <c r="M265" s="110">
        <f t="shared" si="40"/>
        <v>-11.760912373409578</v>
      </c>
      <c r="N265" s="110">
        <f t="shared" si="36"/>
        <v>3.7530170101882194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37"/>
        <v>394.0628801791151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38"/>
        <v>29.611310544932802</v>
      </c>
      <c r="K266" s="27">
        <f t="shared" si="39"/>
        <v>6.666666666666667</v>
      </c>
      <c r="L266" s="37">
        <f t="shared" si="35"/>
        <v>5.6277770816576194</v>
      </c>
      <c r="M266" s="110">
        <f t="shared" si="40"/>
        <v>-11.760912373409578</v>
      </c>
      <c r="N266" s="110">
        <f t="shared" si="36"/>
        <v>3.6540771131343011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37"/>
        <v>399.31446688623055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38"/>
        <v>29.726300893345627</v>
      </c>
      <c r="K267" s="27">
        <f t="shared" si="39"/>
        <v>6.666666666666667</v>
      </c>
      <c r="L267" s="37">
        <f t="shared" si="35"/>
        <v>5.5127867332447948</v>
      </c>
      <c r="M267" s="110">
        <f t="shared" si="40"/>
        <v>-11.760912373409578</v>
      </c>
      <c r="N267" s="110">
        <f t="shared" si="36"/>
        <v>3.5585958940608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37"/>
        <v>404.58773751953498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38"/>
        <v>29.840254315690071</v>
      </c>
      <c r="K268" s="40">
        <f t="shared" si="39"/>
        <v>6.666666666666667</v>
      </c>
      <c r="L268" s="41">
        <f t="shared" si="35"/>
        <v>5.3988333109003506</v>
      </c>
      <c r="M268" s="110">
        <f t="shared" si="40"/>
        <v>-11.760912373409578</v>
      </c>
      <c r="N268" s="110">
        <f t="shared" si="36"/>
        <v>3.466437155432593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20"/>
      <c r="L269" s="102">
        <f>10*LOG10(SUM(N95:N268))</f>
        <v>40.489151202432161</v>
      </c>
    </row>
  </sheetData>
  <mergeCells count="32">
    <mergeCell ref="H5:H6"/>
    <mergeCell ref="O5:O6"/>
    <mergeCell ref="P5:P6"/>
    <mergeCell ref="Q5:R5"/>
    <mergeCell ref="B48:B49"/>
    <mergeCell ref="A46:G46"/>
    <mergeCell ref="A5:A6"/>
    <mergeCell ref="B5:B6"/>
    <mergeCell ref="C5:C6"/>
    <mergeCell ref="D5:D6"/>
    <mergeCell ref="E5:E6"/>
    <mergeCell ref="F5:F6"/>
    <mergeCell ref="G5:G6"/>
    <mergeCell ref="B54:F54"/>
    <mergeCell ref="A61:A85"/>
    <mergeCell ref="B87:B88"/>
    <mergeCell ref="C87:D87"/>
    <mergeCell ref="E87:H87"/>
    <mergeCell ref="B269:J269"/>
    <mergeCell ref="I87:L87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K93:K94"/>
    <mergeCell ref="L93:L94"/>
  </mergeCells>
  <pageMargins left="0.7" right="0.7" top="0.75" bottom="0.75" header="0.3" footer="0.3"/>
  <pageSetup scale="32" orientation="portrait" r:id="rId1"/>
  <rowBreaks count="1" manualBreakCount="1">
    <brk id="91" max="16383" man="1"/>
  </rowBreaks>
  <colBreaks count="1" manualBreakCount="1">
    <brk id="20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8F3DC-F081-4B3E-A34C-8D3BAC4880A5}">
  <sheetPr codeName="Sheet38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180</v>
      </c>
      <c r="B2" s="29" t="s">
        <v>119</v>
      </c>
      <c r="C2" s="29">
        <f>NSAs!B38</f>
        <v>252898.83</v>
      </c>
      <c r="D2" s="30">
        <f>NSAs!C38</f>
        <v>4259541.1900000004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36 (dBA)</v>
      </c>
      <c r="V5" s="143" t="str">
        <f>INDEX(A7:A45,MATCH(W5,H7:H45,0))</f>
        <v>A-2</v>
      </c>
      <c r="W5" s="144">
        <f>MAX(H7:H45)</f>
        <v>41.001270501785427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A-1</v>
      </c>
      <c r="W6" s="146">
        <f>LARGE(H7:H45,2)</f>
        <v>39.356130863440853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396.01209893130977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29.654169093198956</v>
      </c>
      <c r="H7" s="36">
        <f>C7-G7</f>
        <v>39.356130863440853</v>
      </c>
      <c r="O7" s="148" t="s">
        <v>5</v>
      </c>
      <c r="P7" s="43" t="s">
        <v>5</v>
      </c>
      <c r="Q7" s="44">
        <v>252598.36</v>
      </c>
      <c r="R7" s="45">
        <v>4259283.2300000004</v>
      </c>
      <c r="U7">
        <f t="shared" ref="U7:U44" si="0">10^(H7/10)</f>
        <v>8622.1006115766995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327.68116027637222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28.009029454854382</v>
      </c>
      <c r="H8" s="37">
        <f t="shared" ref="H8:H44" si="2">C8-G8</f>
        <v>41.001270501785427</v>
      </c>
      <c r="O8" s="147" t="s">
        <v>6</v>
      </c>
      <c r="P8" s="10" t="s">
        <v>6</v>
      </c>
      <c r="Q8" s="7">
        <v>252998.61</v>
      </c>
      <c r="R8" s="8">
        <v>4259229.07</v>
      </c>
      <c r="U8">
        <f t="shared" si="0"/>
        <v>12592.937565533095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2096.1305463164776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44.128366537410812</v>
      </c>
      <c r="H9" s="37">
        <f t="shared" si="2"/>
        <v>24.881933419229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307.74665555555566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2962.7317788994615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47.133846716967781</v>
      </c>
      <c r="H10" s="37">
        <f t="shared" si="2"/>
        <v>21.876453239672031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154.04419037296458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3300.2827357821175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48.071022951073601</v>
      </c>
      <c r="H11" s="37">
        <f t="shared" si="2"/>
        <v>20.939277005566211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124.14456199586935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3679.2890216726914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49.015278091971396</v>
      </c>
      <c r="H12" s="37">
        <f t="shared" si="2"/>
        <v>19.995021864668416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99.88543986822431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2377.5399619149939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45.222556506664851</v>
      </c>
      <c r="H13" s="37">
        <f t="shared" si="2"/>
        <v>23.787743449974961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239.20725368527596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2596.5770325761418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45.988024226481997</v>
      </c>
      <c r="H14" s="37">
        <f t="shared" si="2"/>
        <v>23.022275730157816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200.55226584473698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3142.3827685532233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47.645181692664295</v>
      </c>
      <c r="H15" s="37">
        <f t="shared" si="2"/>
        <v>21.365118263975518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136.93416768193001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3450.3250764241293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48.457200291299223</v>
      </c>
      <c r="H16" s="37">
        <f t="shared" si="2"/>
        <v>20.553099665340589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113.58211896530719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3785.3086548524966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49.262025954840674</v>
      </c>
      <c r="H17" s="37">
        <f t="shared" si="2"/>
        <v>19.748274001799139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94.36857567086426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4051.0054468122439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49.851256542363018</v>
      </c>
      <c r="H18" s="37">
        <f t="shared" si="2"/>
        <v>19.159043414276795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82.395660869154256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4403.7380409376674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50.576429535880983</v>
      </c>
      <c r="H19" s="37">
        <f t="shared" si="2"/>
        <v>18.433870420758829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69.724762251316875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4678.8869450865368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51.102851031143246</v>
      </c>
      <c r="H20" s="37">
        <f t="shared" si="2"/>
        <v>17.907448925496567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61.765347981981499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4995.8058612901232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51.672111063983415</v>
      </c>
      <c r="H21" s="37">
        <f t="shared" si="2"/>
        <v>17.338188892656397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54.177491075352407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2730.0103484972178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46.423285865992561</v>
      </c>
      <c r="H22" s="37">
        <f t="shared" si="2"/>
        <v>22.587014090647251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181.42678684056179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3047.762321261434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47.379621913525739</v>
      </c>
      <c r="H23" s="37">
        <f t="shared" si="2"/>
        <v>21.630678043114074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145.56863321565805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3320.1944075163851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48.12327027432012</v>
      </c>
      <c r="H24" s="37">
        <f t="shared" si="2"/>
        <v>20.887029682319692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122.66000222572841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3650.9842800679771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48.948199260504104</v>
      </c>
      <c r="H25" s="37">
        <f t="shared" si="2"/>
        <v>20.062100696135708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101.44019365095448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3931.1888152570718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49.590478070270763</v>
      </c>
      <c r="H26" s="37">
        <f t="shared" si="2"/>
        <v>19.41982188636905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87.494789097194555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4219.4241122815338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50.205063607265146</v>
      </c>
      <c r="H27" s="37">
        <f t="shared" si="2"/>
        <v>18.805236349374667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75.949275424370569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4505.6741006536822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50.775195512486114</v>
      </c>
      <c r="H28" s="37">
        <f t="shared" si="2"/>
        <v>18.235104444153698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66.605553917880485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4799.9066493006212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51.324655822145679</v>
      </c>
      <c r="H29" s="37">
        <f t="shared" si="2"/>
        <v>17.685644134494133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58.6900410735145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5135.0345608284188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51.910867418360439</v>
      </c>
      <c r="H30" s="37">
        <f t="shared" si="2"/>
        <v>17.099432538279373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51.279437641862373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3410.0648797350818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48.355252838752506</v>
      </c>
      <c r="H31" s="37">
        <f t="shared" si="2"/>
        <v>20.655047117887307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116.27991664855136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3718.7022016428382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49.107828018044529</v>
      </c>
      <c r="H32" s="37">
        <f t="shared" si="2"/>
        <v>19.902471938595284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97.779360795033298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4110.4129264713383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49.977709053968702</v>
      </c>
      <c r="H33" s="37">
        <f t="shared" si="2"/>
        <v>19.03259090267111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80.031156039739031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4925.7766147076536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51.549494251565555</v>
      </c>
      <c r="H34" s="37">
        <f t="shared" si="2"/>
        <v>17.460805705074257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55.72891278715916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5151.2104027889764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51.938185782717575</v>
      </c>
      <c r="H35" s="37">
        <f t="shared" si="2"/>
        <v>17.072114173922238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50.95788770146401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6162.8762055555035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53.495668881843415</v>
      </c>
      <c r="H36" s="37">
        <f t="shared" si="2"/>
        <v>15.514631074796398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35.60107462909194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4224.2481971234884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50.214988547875237</v>
      </c>
      <c r="H37" s="37">
        <f t="shared" si="2"/>
        <v>18.795311408764576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75.77590656663844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5313.5700995564266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52.207728288113202</v>
      </c>
      <c r="H38" s="37">
        <f t="shared" si="2"/>
        <v>16.80257166852661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47.891359637319987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5448.7815148805576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52.425987878456141</v>
      </c>
      <c r="H39" s="37">
        <f t="shared" si="2"/>
        <v>16.584312078183672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45.544003881710815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300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27.242425094393248</v>
      </c>
      <c r="H40" s="37">
        <f t="shared" si="2"/>
        <v>38.757574905606752</v>
      </c>
      <c r="O40" s="147" t="s">
        <v>126</v>
      </c>
      <c r="P40" s="42" t="s">
        <v>126</v>
      </c>
      <c r="Q40" s="7">
        <v>252841.96</v>
      </c>
      <c r="R40" s="8">
        <v>4259284.22</v>
      </c>
      <c r="U40">
        <f t="shared" si="0"/>
        <v>7512.0330599109175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2567.4512326433196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45.890044063146412</v>
      </c>
      <c r="H41" s="37">
        <f t="shared" si="2"/>
        <v>20.109955936853588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102.56415201275422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3622.4608257509476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48.880073951865278</v>
      </c>
      <c r="H42" s="37">
        <f t="shared" si="2"/>
        <v>17.119926048134722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51.521987131925876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2867.3832175873649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46.849714780880625</v>
      </c>
      <c r="H43" s="37">
        <f t="shared" si="2"/>
        <v>19.150285219119375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82.229665179038264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5562.4599131141686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52.605337883551286</v>
      </c>
      <c r="H44" s="37">
        <f t="shared" si="2"/>
        <v>1.3946621164487141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1.3786886860404486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45.136041260222896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45.136041260222896</v>
      </c>
      <c r="D51" s="77">
        <f>10*LOG10(SUM(U7:U44))</f>
        <v>45.078558516484655</v>
      </c>
      <c r="E51" s="77">
        <f>P85</f>
        <v>45.114574292840231</v>
      </c>
      <c r="F51" s="78">
        <f>S85</f>
        <v>51.496597639334219</v>
      </c>
    </row>
    <row r="52" spans="1:19" ht="14.45" customHeight="1" thickBot="1" x14ac:dyDescent="0.3">
      <c r="B52" s="72" t="s">
        <v>141</v>
      </c>
      <c r="C52" s="79">
        <f>10*LOG10(10^(C50/10)+10^(C51/10))</f>
        <v>46.297054221588915</v>
      </c>
      <c r="D52" s="79">
        <f>10*LOG10(10^(D50/10)+10^(D51/10))</f>
        <v>45.404781976254007</v>
      </c>
      <c r="E52" s="79">
        <f>J85</f>
        <v>45.983537924049486</v>
      </c>
      <c r="F52" s="80">
        <f>M85</f>
        <v>51.953812617731117</v>
      </c>
    </row>
    <row r="53" spans="1:19" ht="16.149999999999999" customHeight="1" thickBot="1" x14ac:dyDescent="0.3">
      <c r="B53" s="74" t="s">
        <v>145</v>
      </c>
      <c r="C53" s="81">
        <f>C52-C50</f>
        <v>6.2970542215889154</v>
      </c>
      <c r="D53" s="81">
        <f>D52-D50</f>
        <v>11.404781976254007</v>
      </c>
      <c r="E53" s="81">
        <f>E52-E50</f>
        <v>7.4150668540781126</v>
      </c>
      <c r="F53" s="82">
        <f>F52-F50</f>
        <v>10.003240687918293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36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45.404781976254007</v>
      </c>
      <c r="J61" s="62">
        <f>10^(I61/10)</f>
        <v>34711.884945133075</v>
      </c>
      <c r="K61" s="63"/>
      <c r="L61" s="152">
        <f>I61+10</f>
        <v>55.404781976254007</v>
      </c>
      <c r="M61" s="62">
        <f>10^(L61/10)</f>
        <v>347118.84945133113</v>
      </c>
      <c r="N61" s="62"/>
      <c r="O61" s="62">
        <f>D51</f>
        <v>45.078558516484655</v>
      </c>
      <c r="P61" s="62">
        <f>10^(O61/10)</f>
        <v>32199.99851362345</v>
      </c>
      <c r="Q61" s="62"/>
      <c r="R61" s="62">
        <f>O61+10</f>
        <v>55.078558516484655</v>
      </c>
      <c r="S61" s="63">
        <f>10^(R61/10)</f>
        <v>321999.98513623484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45.404781976254007</v>
      </c>
      <c r="J62" s="26">
        <f t="shared" ref="J62:J84" si="9">10^(I62/10)</f>
        <v>34711.884945133075</v>
      </c>
      <c r="K62" s="64"/>
      <c r="L62" s="155">
        <f t="shared" ref="L62:L67" si="10">I62+10</f>
        <v>55.404781976254007</v>
      </c>
      <c r="M62" s="26">
        <f t="shared" ref="M62:M84" si="11">10^(L62/10)</f>
        <v>347118.84945133113</v>
      </c>
      <c r="N62" s="26"/>
      <c r="O62" s="26">
        <f>O61</f>
        <v>45.078558516484655</v>
      </c>
      <c r="P62" s="26">
        <f t="shared" ref="P62:P84" si="12">10^(O62/10)</f>
        <v>32199.99851362345</v>
      </c>
      <c r="Q62" s="26"/>
      <c r="R62" s="26">
        <f t="shared" ref="R62:R67" si="13">O62+10</f>
        <v>55.078558516484655</v>
      </c>
      <c r="S62" s="64">
        <f t="shared" ref="S62:S84" si="14">10^(R62/10)</f>
        <v>321999.98513623484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45.404781976254007</v>
      </c>
      <c r="J63" s="26">
        <f t="shared" si="9"/>
        <v>34711.884945133075</v>
      </c>
      <c r="K63" s="64"/>
      <c r="L63" s="155">
        <f t="shared" si="10"/>
        <v>55.404781976254007</v>
      </c>
      <c r="M63" s="26">
        <f t="shared" si="11"/>
        <v>347118.84945133113</v>
      </c>
      <c r="N63" s="26"/>
      <c r="O63" s="26">
        <f t="shared" ref="O63:O84" si="16">O62</f>
        <v>45.078558516484655</v>
      </c>
      <c r="P63" s="26">
        <f t="shared" si="12"/>
        <v>32199.99851362345</v>
      </c>
      <c r="Q63" s="26"/>
      <c r="R63" s="26">
        <f t="shared" si="13"/>
        <v>55.078558516484655</v>
      </c>
      <c r="S63" s="64">
        <f t="shared" si="14"/>
        <v>321999.98513623484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45.404781976254007</v>
      </c>
      <c r="J64" s="26">
        <f t="shared" si="9"/>
        <v>34711.884945133075</v>
      </c>
      <c r="K64" s="64"/>
      <c r="L64" s="155">
        <f t="shared" si="10"/>
        <v>55.404781976254007</v>
      </c>
      <c r="M64" s="26">
        <f t="shared" si="11"/>
        <v>347118.84945133113</v>
      </c>
      <c r="N64" s="26"/>
      <c r="O64" s="26">
        <f t="shared" si="16"/>
        <v>45.078558516484655</v>
      </c>
      <c r="P64" s="26">
        <f t="shared" si="12"/>
        <v>32199.99851362345</v>
      </c>
      <c r="Q64" s="26"/>
      <c r="R64" s="26">
        <f t="shared" si="13"/>
        <v>55.078558516484655</v>
      </c>
      <c r="S64" s="64">
        <f t="shared" si="14"/>
        <v>321999.98513623484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45.404781976254007</v>
      </c>
      <c r="J65" s="26">
        <f t="shared" si="9"/>
        <v>34711.884945133075</v>
      </c>
      <c r="K65" s="64"/>
      <c r="L65" s="155">
        <f t="shared" si="10"/>
        <v>55.404781976254007</v>
      </c>
      <c r="M65" s="26">
        <f t="shared" si="11"/>
        <v>347118.84945133113</v>
      </c>
      <c r="N65" s="26"/>
      <c r="O65" s="26">
        <f t="shared" si="16"/>
        <v>45.078558516484655</v>
      </c>
      <c r="P65" s="26">
        <f t="shared" si="12"/>
        <v>32199.99851362345</v>
      </c>
      <c r="Q65" s="26"/>
      <c r="R65" s="26">
        <f t="shared" si="13"/>
        <v>55.078558516484655</v>
      </c>
      <c r="S65" s="64">
        <f t="shared" si="14"/>
        <v>321999.98513623484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45.404781976254007</v>
      </c>
      <c r="J66" s="26">
        <f t="shared" si="9"/>
        <v>34711.884945133075</v>
      </c>
      <c r="K66" s="64"/>
      <c r="L66" s="155">
        <f t="shared" si="10"/>
        <v>55.404781976254007</v>
      </c>
      <c r="M66" s="26">
        <f t="shared" si="11"/>
        <v>347118.84945133113</v>
      </c>
      <c r="N66" s="26"/>
      <c r="O66" s="26">
        <f t="shared" si="16"/>
        <v>45.078558516484655</v>
      </c>
      <c r="P66" s="26">
        <f t="shared" si="12"/>
        <v>32199.99851362345</v>
      </c>
      <c r="Q66" s="26"/>
      <c r="R66" s="26">
        <f t="shared" si="13"/>
        <v>55.078558516484655</v>
      </c>
      <c r="S66" s="64">
        <f t="shared" si="14"/>
        <v>321999.98513623484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45.404781976254007</v>
      </c>
      <c r="J67" s="26">
        <f t="shared" si="9"/>
        <v>34711.884945133075</v>
      </c>
      <c r="K67" s="64"/>
      <c r="L67" s="155">
        <f t="shared" si="10"/>
        <v>55.404781976254007</v>
      </c>
      <c r="M67" s="26">
        <f t="shared" si="11"/>
        <v>347118.84945133113</v>
      </c>
      <c r="N67" s="26"/>
      <c r="O67" s="26">
        <f t="shared" si="16"/>
        <v>45.078558516484655</v>
      </c>
      <c r="P67" s="26">
        <f t="shared" si="12"/>
        <v>32199.99851362345</v>
      </c>
      <c r="Q67" s="26"/>
      <c r="R67" s="26">
        <f t="shared" si="13"/>
        <v>55.078558516484655</v>
      </c>
      <c r="S67" s="64">
        <f t="shared" si="14"/>
        <v>321999.98513623484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46.297054221588915</v>
      </c>
      <c r="J68" s="26">
        <f t="shared" si="9"/>
        <v>42629.027205477279</v>
      </c>
      <c r="K68" s="64"/>
      <c r="L68" s="155">
        <f>I68</f>
        <v>46.297054221588915</v>
      </c>
      <c r="M68" s="26">
        <f t="shared" si="11"/>
        <v>42629.027205477279</v>
      </c>
      <c r="N68" s="26"/>
      <c r="O68" s="26">
        <f>H46</f>
        <v>45.136041260222896</v>
      </c>
      <c r="P68" s="26">
        <f t="shared" si="12"/>
        <v>32629.027205477276</v>
      </c>
      <c r="Q68" s="26"/>
      <c r="R68" s="26">
        <f>O68</f>
        <v>45.136041260222896</v>
      </c>
      <c r="S68" s="64">
        <f t="shared" si="14"/>
        <v>32629.027205477276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46.297054221588915</v>
      </c>
      <c r="J69" s="26">
        <f t="shared" si="9"/>
        <v>42629.027205477279</v>
      </c>
      <c r="K69" s="64"/>
      <c r="L69" s="155">
        <f t="shared" ref="L69:L82" si="19">I69</f>
        <v>46.297054221588915</v>
      </c>
      <c r="M69" s="26">
        <f t="shared" si="11"/>
        <v>42629.027205477279</v>
      </c>
      <c r="N69" s="26"/>
      <c r="O69" s="26">
        <f t="shared" si="16"/>
        <v>45.136041260222896</v>
      </c>
      <c r="P69" s="26">
        <f t="shared" si="12"/>
        <v>32629.027205477276</v>
      </c>
      <c r="Q69" s="26"/>
      <c r="R69" s="26">
        <f t="shared" ref="R69:R82" si="20">O69</f>
        <v>45.136041260222896</v>
      </c>
      <c r="S69" s="64">
        <f t="shared" si="14"/>
        <v>32629.027205477276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46.297054221588915</v>
      </c>
      <c r="J70" s="26">
        <f t="shared" si="9"/>
        <v>42629.027205477279</v>
      </c>
      <c r="K70" s="64"/>
      <c r="L70" s="155">
        <f t="shared" si="19"/>
        <v>46.297054221588915</v>
      </c>
      <c r="M70" s="26">
        <f t="shared" si="11"/>
        <v>42629.027205477279</v>
      </c>
      <c r="N70" s="26"/>
      <c r="O70" s="26">
        <f t="shared" si="16"/>
        <v>45.136041260222896</v>
      </c>
      <c r="P70" s="26">
        <f t="shared" si="12"/>
        <v>32629.027205477276</v>
      </c>
      <c r="Q70" s="26"/>
      <c r="R70" s="26">
        <f t="shared" si="20"/>
        <v>45.136041260222896</v>
      </c>
      <c r="S70" s="64">
        <f t="shared" si="14"/>
        <v>32629.027205477276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46.297054221588915</v>
      </c>
      <c r="J71" s="26">
        <f t="shared" si="9"/>
        <v>42629.027205477279</v>
      </c>
      <c r="K71" s="64"/>
      <c r="L71" s="155">
        <f t="shared" si="19"/>
        <v>46.297054221588915</v>
      </c>
      <c r="M71" s="26">
        <f t="shared" si="11"/>
        <v>42629.027205477279</v>
      </c>
      <c r="N71" s="26"/>
      <c r="O71" s="26">
        <f t="shared" si="16"/>
        <v>45.136041260222896</v>
      </c>
      <c r="P71" s="26">
        <f t="shared" si="12"/>
        <v>32629.027205477276</v>
      </c>
      <c r="Q71" s="26"/>
      <c r="R71" s="26">
        <f t="shared" si="20"/>
        <v>45.136041260222896</v>
      </c>
      <c r="S71" s="64">
        <f t="shared" si="14"/>
        <v>32629.027205477276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46.297054221588915</v>
      </c>
      <c r="J72" s="26">
        <f t="shared" si="9"/>
        <v>42629.027205477279</v>
      </c>
      <c r="K72" s="64"/>
      <c r="L72" s="155">
        <f t="shared" si="19"/>
        <v>46.297054221588915</v>
      </c>
      <c r="M72" s="26">
        <f t="shared" si="11"/>
        <v>42629.027205477279</v>
      </c>
      <c r="N72" s="26"/>
      <c r="O72" s="26">
        <f t="shared" si="16"/>
        <v>45.136041260222896</v>
      </c>
      <c r="P72" s="26">
        <f t="shared" si="12"/>
        <v>32629.027205477276</v>
      </c>
      <c r="Q72" s="26"/>
      <c r="R72" s="26">
        <f t="shared" si="20"/>
        <v>45.136041260222896</v>
      </c>
      <c r="S72" s="64">
        <f t="shared" si="14"/>
        <v>32629.027205477276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46.297054221588915</v>
      </c>
      <c r="J73" s="26">
        <f t="shared" si="9"/>
        <v>42629.027205477279</v>
      </c>
      <c r="K73" s="64"/>
      <c r="L73" s="155">
        <f t="shared" si="19"/>
        <v>46.297054221588915</v>
      </c>
      <c r="M73" s="26">
        <f t="shared" si="11"/>
        <v>42629.027205477279</v>
      </c>
      <c r="N73" s="26"/>
      <c r="O73" s="26">
        <f t="shared" si="16"/>
        <v>45.136041260222896</v>
      </c>
      <c r="P73" s="26">
        <f t="shared" si="12"/>
        <v>32629.027205477276</v>
      </c>
      <c r="Q73" s="26"/>
      <c r="R73" s="26">
        <f t="shared" si="20"/>
        <v>45.136041260222896</v>
      </c>
      <c r="S73" s="64">
        <f t="shared" si="14"/>
        <v>32629.027205477276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46.297054221588915</v>
      </c>
      <c r="J74" s="26">
        <f t="shared" si="9"/>
        <v>42629.027205477279</v>
      </c>
      <c r="K74" s="64"/>
      <c r="L74" s="155">
        <f t="shared" si="19"/>
        <v>46.297054221588915</v>
      </c>
      <c r="M74" s="26">
        <f t="shared" si="11"/>
        <v>42629.027205477279</v>
      </c>
      <c r="N74" s="26"/>
      <c r="O74" s="26">
        <f t="shared" si="16"/>
        <v>45.136041260222896</v>
      </c>
      <c r="P74" s="26">
        <f t="shared" si="12"/>
        <v>32629.027205477276</v>
      </c>
      <c r="Q74" s="26"/>
      <c r="R74" s="26">
        <f t="shared" si="20"/>
        <v>45.136041260222896</v>
      </c>
      <c r="S74" s="64">
        <f t="shared" si="14"/>
        <v>32629.027205477276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46.297054221588915</v>
      </c>
      <c r="J75" s="26">
        <f t="shared" si="9"/>
        <v>42629.027205477279</v>
      </c>
      <c r="K75" s="64"/>
      <c r="L75" s="155">
        <f t="shared" si="19"/>
        <v>46.297054221588915</v>
      </c>
      <c r="M75" s="26">
        <f t="shared" si="11"/>
        <v>42629.027205477279</v>
      </c>
      <c r="N75" s="26"/>
      <c r="O75" s="26">
        <f t="shared" si="16"/>
        <v>45.136041260222896</v>
      </c>
      <c r="P75" s="26">
        <f t="shared" si="12"/>
        <v>32629.027205477276</v>
      </c>
      <c r="Q75" s="26"/>
      <c r="R75" s="26">
        <f t="shared" si="20"/>
        <v>45.136041260222896</v>
      </c>
      <c r="S75" s="64">
        <f t="shared" si="14"/>
        <v>32629.027205477276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46.297054221588915</v>
      </c>
      <c r="J76" s="26">
        <f t="shared" si="9"/>
        <v>42629.027205477279</v>
      </c>
      <c r="K76" s="64"/>
      <c r="L76" s="155">
        <f t="shared" si="19"/>
        <v>46.297054221588915</v>
      </c>
      <c r="M76" s="26">
        <f t="shared" si="11"/>
        <v>42629.027205477279</v>
      </c>
      <c r="N76" s="26"/>
      <c r="O76" s="26">
        <f t="shared" si="16"/>
        <v>45.136041260222896</v>
      </c>
      <c r="P76" s="26">
        <f t="shared" si="12"/>
        <v>32629.027205477276</v>
      </c>
      <c r="Q76" s="26"/>
      <c r="R76" s="26">
        <f t="shared" si="20"/>
        <v>45.136041260222896</v>
      </c>
      <c r="S76" s="64">
        <f t="shared" si="14"/>
        <v>32629.027205477276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46.297054221588915</v>
      </c>
      <c r="J77" s="26">
        <f t="shared" si="9"/>
        <v>42629.027205477279</v>
      </c>
      <c r="K77" s="64"/>
      <c r="L77" s="155">
        <f t="shared" si="19"/>
        <v>46.297054221588915</v>
      </c>
      <c r="M77" s="26">
        <f t="shared" si="11"/>
        <v>42629.027205477279</v>
      </c>
      <c r="N77" s="26"/>
      <c r="O77" s="26">
        <f t="shared" si="16"/>
        <v>45.136041260222896</v>
      </c>
      <c r="P77" s="26">
        <f t="shared" si="12"/>
        <v>32629.027205477276</v>
      </c>
      <c r="Q77" s="26"/>
      <c r="R77" s="26">
        <f t="shared" si="20"/>
        <v>45.136041260222896</v>
      </c>
      <c r="S77" s="64">
        <f t="shared" si="14"/>
        <v>32629.027205477276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46.297054221588915</v>
      </c>
      <c r="J78" s="26">
        <f t="shared" si="9"/>
        <v>42629.027205477279</v>
      </c>
      <c r="K78" s="64"/>
      <c r="L78" s="155">
        <f t="shared" si="19"/>
        <v>46.297054221588915</v>
      </c>
      <c r="M78" s="26">
        <f t="shared" si="11"/>
        <v>42629.027205477279</v>
      </c>
      <c r="N78" s="26"/>
      <c r="O78" s="26">
        <f t="shared" si="16"/>
        <v>45.136041260222896</v>
      </c>
      <c r="P78" s="26">
        <f t="shared" si="12"/>
        <v>32629.027205477276</v>
      </c>
      <c r="Q78" s="26"/>
      <c r="R78" s="26">
        <f t="shared" si="20"/>
        <v>45.136041260222896</v>
      </c>
      <c r="S78" s="64">
        <f t="shared" si="14"/>
        <v>32629.027205477276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46.297054221588915</v>
      </c>
      <c r="J79" s="26">
        <f t="shared" si="9"/>
        <v>42629.027205477279</v>
      </c>
      <c r="K79" s="64"/>
      <c r="L79" s="155">
        <f t="shared" si="19"/>
        <v>46.297054221588915</v>
      </c>
      <c r="M79" s="26">
        <f t="shared" si="11"/>
        <v>42629.027205477279</v>
      </c>
      <c r="N79" s="26"/>
      <c r="O79" s="26">
        <f t="shared" si="16"/>
        <v>45.136041260222896</v>
      </c>
      <c r="P79" s="26">
        <f t="shared" si="12"/>
        <v>32629.027205477276</v>
      </c>
      <c r="Q79" s="26"/>
      <c r="R79" s="26">
        <f t="shared" si="20"/>
        <v>45.136041260222896</v>
      </c>
      <c r="S79" s="64">
        <f t="shared" si="14"/>
        <v>32629.027205477276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46.297054221588915</v>
      </c>
      <c r="J80" s="26">
        <f t="shared" si="9"/>
        <v>42629.027205477279</v>
      </c>
      <c r="K80" s="64"/>
      <c r="L80" s="155">
        <f t="shared" si="19"/>
        <v>46.297054221588915</v>
      </c>
      <c r="M80" s="26">
        <f t="shared" si="11"/>
        <v>42629.027205477279</v>
      </c>
      <c r="N80" s="26"/>
      <c r="O80" s="26">
        <f t="shared" si="16"/>
        <v>45.136041260222896</v>
      </c>
      <c r="P80" s="26">
        <f t="shared" si="12"/>
        <v>32629.027205477276</v>
      </c>
      <c r="Q80" s="26"/>
      <c r="R80" s="26">
        <f t="shared" si="20"/>
        <v>45.136041260222896</v>
      </c>
      <c r="S80" s="64">
        <f t="shared" si="14"/>
        <v>32629.027205477276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46.297054221588915</v>
      </c>
      <c r="J81" s="26">
        <f t="shared" si="9"/>
        <v>42629.027205477279</v>
      </c>
      <c r="K81" s="64"/>
      <c r="L81" s="155">
        <f t="shared" si="19"/>
        <v>46.297054221588915</v>
      </c>
      <c r="M81" s="26">
        <f t="shared" si="11"/>
        <v>42629.027205477279</v>
      </c>
      <c r="N81" s="26"/>
      <c r="O81" s="26">
        <f t="shared" si="16"/>
        <v>45.136041260222896</v>
      </c>
      <c r="P81" s="26">
        <f t="shared" si="12"/>
        <v>32629.027205477276</v>
      </c>
      <c r="Q81" s="26"/>
      <c r="R81" s="26">
        <f t="shared" si="20"/>
        <v>45.136041260222896</v>
      </c>
      <c r="S81" s="64">
        <f t="shared" si="14"/>
        <v>32629.027205477276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46.297054221588915</v>
      </c>
      <c r="J82" s="26">
        <f t="shared" si="9"/>
        <v>42629.027205477279</v>
      </c>
      <c r="K82" s="64"/>
      <c r="L82" s="155">
        <f t="shared" si="19"/>
        <v>46.297054221588915</v>
      </c>
      <c r="M82" s="26">
        <f t="shared" si="11"/>
        <v>42629.027205477279</v>
      </c>
      <c r="N82" s="26"/>
      <c r="O82" s="26">
        <f t="shared" si="16"/>
        <v>45.136041260222896</v>
      </c>
      <c r="P82" s="26">
        <f t="shared" si="12"/>
        <v>32629.027205477276</v>
      </c>
      <c r="Q82" s="26"/>
      <c r="R82" s="26">
        <f t="shared" si="20"/>
        <v>45.136041260222896</v>
      </c>
      <c r="S82" s="64">
        <f t="shared" si="14"/>
        <v>32629.027205477276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45.404781976254007</v>
      </c>
      <c r="J83" s="26">
        <f t="shared" si="9"/>
        <v>34711.884945133075</v>
      </c>
      <c r="K83" s="64"/>
      <c r="L83" s="155">
        <f>I83+10</f>
        <v>55.404781976254007</v>
      </c>
      <c r="M83" s="26">
        <f t="shared" si="11"/>
        <v>347118.84945133113</v>
      </c>
      <c r="N83" s="26"/>
      <c r="O83" s="26">
        <f>D51</f>
        <v>45.078558516484655</v>
      </c>
      <c r="P83" s="26">
        <f t="shared" si="12"/>
        <v>32199.99851362345</v>
      </c>
      <c r="Q83" s="26"/>
      <c r="R83" s="26">
        <f>O83+10</f>
        <v>55.078558516484655</v>
      </c>
      <c r="S83" s="64">
        <f t="shared" si="14"/>
        <v>321999.98513623484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45.404781976254007</v>
      </c>
      <c r="J84" s="65">
        <f t="shared" si="9"/>
        <v>34711.884945133075</v>
      </c>
      <c r="K84" s="66"/>
      <c r="L84" s="158">
        <f>I84+10</f>
        <v>55.404781976254007</v>
      </c>
      <c r="M84" s="65">
        <f t="shared" si="11"/>
        <v>347118.84945133113</v>
      </c>
      <c r="N84" s="65"/>
      <c r="O84" s="65">
        <f t="shared" si="16"/>
        <v>45.078558516484655</v>
      </c>
      <c r="P84" s="65">
        <f t="shared" si="12"/>
        <v>32199.99851362345</v>
      </c>
      <c r="Q84" s="65"/>
      <c r="R84" s="65">
        <f>O84+10</f>
        <v>55.078558516484655</v>
      </c>
      <c r="S84" s="66">
        <f t="shared" si="14"/>
        <v>321999.98513623484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45.983537924049486</v>
      </c>
      <c r="K85" s="67"/>
      <c r="L85" s="67" t="s">
        <v>134</v>
      </c>
      <c r="M85" s="67">
        <f>10*LOG10(SUM(M61:M84)/24)</f>
        <v>51.953812617731117</v>
      </c>
      <c r="N85" s="67"/>
      <c r="O85" s="67" t="s">
        <v>135</v>
      </c>
      <c r="P85" s="67">
        <f>10*LOG10(SUM(P61:P84)/24)</f>
        <v>45.114574292840231</v>
      </c>
      <c r="Q85" s="67"/>
      <c r="R85" s="67" t="s">
        <v>134</v>
      </c>
      <c r="S85" s="68">
        <f>10*LOG10(SUM(S61:S84)/24)</f>
        <v>51.496597639334219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36</v>
      </c>
      <c r="C89" s="22">
        <f>C2</f>
        <v>252898.83</v>
      </c>
      <c r="D89" s="23">
        <f>D2</f>
        <v>4259541.1900000004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45.136041260222896</v>
      </c>
      <c r="J89" s="86">
        <f>D51</f>
        <v>45.078558516484655</v>
      </c>
      <c r="K89" s="86">
        <f>E51</f>
        <v>45.114574292840231</v>
      </c>
      <c r="L89" s="87">
        <f>F51</f>
        <v>51.496597639334219</v>
      </c>
      <c r="M89" s="89">
        <f>C52</f>
        <v>46.297054221588915</v>
      </c>
      <c r="N89" s="86">
        <f>D52</f>
        <v>45.404781976254007</v>
      </c>
      <c r="O89" s="86">
        <f>E52</f>
        <v>45.983537924049486</v>
      </c>
      <c r="P89" s="87">
        <f>F52</f>
        <v>51.953812617731117</v>
      </c>
      <c r="Q89" s="89">
        <f>C53</f>
        <v>6.2970542215889154</v>
      </c>
      <c r="R89" s="86">
        <f>D53</f>
        <v>11.404781976254007</v>
      </c>
      <c r="S89" s="86">
        <f>E53</f>
        <v>7.4150668540781126</v>
      </c>
      <c r="T89" s="87">
        <f>F53</f>
        <v>10.003240687918293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36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5D1FA-4BCF-4D60-B557-45C35472813E}">
  <sheetPr codeName="Sheet39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181</v>
      </c>
      <c r="B2" s="29" t="s">
        <v>119</v>
      </c>
      <c r="C2" s="29">
        <f>NSAs!B39</f>
        <v>252168.07</v>
      </c>
      <c r="D2" s="30">
        <f>NSAs!C39</f>
        <v>4258767.46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37 (dBA)</v>
      </c>
      <c r="V5" s="143" t="str">
        <f>INDEX(A7:A45,MATCH(W5,H7:H45,0))</f>
        <v>A-1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B-1</v>
      </c>
      <c r="W6" s="146">
        <f>LARGE(H7:H45,2)</f>
        <v>31.243803637890771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300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27.242425094393248</v>
      </c>
      <c r="H7" s="36">
        <f>C7-G7</f>
        <v>41.767874862246565</v>
      </c>
      <c r="O7" s="148" t="s">
        <v>5</v>
      </c>
      <c r="P7" s="43" t="s">
        <v>5</v>
      </c>
      <c r="Q7" s="44">
        <v>252225.01</v>
      </c>
      <c r="R7" s="45">
        <v>4258769.12</v>
      </c>
      <c r="U7">
        <f t="shared" ref="U7:U44" si="0">10^(H7/10)</f>
        <v>15024.066119821837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1063.0559327711692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38.23112231125279</v>
      </c>
      <c r="H8" s="37">
        <f t="shared" ref="H8:H44" si="2">C8-G8</f>
        <v>30.779177645387023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1196.5139449776079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2471.3910706522915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45.558829463994371</v>
      </c>
      <c r="H9" s="37">
        <f t="shared" si="2"/>
        <v>23.451470492645441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221.3844175841331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3398.5689113213175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48.325921607002712</v>
      </c>
      <c r="H10" s="37">
        <f t="shared" si="2"/>
        <v>20.6843783496371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117.06790189971281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3770.4636990693848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49.227895277661823</v>
      </c>
      <c r="H11" s="37">
        <f t="shared" si="2"/>
        <v>19.78240467897799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95.113128718187312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4194.1809398856285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50.152943245995353</v>
      </c>
      <c r="H12" s="37">
        <f t="shared" si="2"/>
        <v>18.85735671064446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76.866245926839369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2558.7133647989258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45.860432751284648</v>
      </c>
      <c r="H13" s="37">
        <f t="shared" si="2"/>
        <v>23.149867205355164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206.5317003446753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2842.1623448353748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46.772977625611489</v>
      </c>
      <c r="H14" s="37">
        <f t="shared" si="2"/>
        <v>22.237322331028324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167.39104981284609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3494.1526314972584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48.56683743806262</v>
      </c>
      <c r="H15" s="37">
        <f t="shared" si="2"/>
        <v>20.443462518577192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110.75064185576532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3842.6769677010011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49.392677545953589</v>
      </c>
      <c r="H16" s="37">
        <f t="shared" si="2"/>
        <v>19.617622410686224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91.571903317207585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4212.5847708977572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50.190973067677859</v>
      </c>
      <c r="H17" s="37">
        <f t="shared" si="2"/>
        <v>18.819326888961953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76.196090489975973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4501.0455466480644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50.766268152827976</v>
      </c>
      <c r="H18" s="37">
        <f t="shared" si="2"/>
        <v>18.244031803811836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66.742609146745878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4879.1732023468776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51.46692470202143</v>
      </c>
      <c r="H19" s="37">
        <f t="shared" si="2"/>
        <v>17.543375254618383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56.798586179338855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5171.0090099708541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51.971505889756678</v>
      </c>
      <c r="H20" s="37">
        <f t="shared" si="2"/>
        <v>17.038794066883135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50.568422595004677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5504.6382735289253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52.514575708764482</v>
      </c>
      <c r="H21" s="37">
        <f t="shared" si="2"/>
        <v>16.49572424787533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44.624403592199791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2820.5186068522858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46.706579381895644</v>
      </c>
      <c r="H22" s="37">
        <f t="shared" si="2"/>
        <v>22.303720574744169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169.96991509691125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3234.5566060589122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47.896295117469023</v>
      </c>
      <c r="H23" s="37">
        <f t="shared" si="2"/>
        <v>21.114004839170789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129.24105184361088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3567.1646059301393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48.746463004248085</v>
      </c>
      <c r="H24" s="37">
        <f t="shared" si="2"/>
        <v>20.263836952391728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106.26339700809943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3953.8772524448609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49.640463651534183</v>
      </c>
      <c r="H25" s="37">
        <f t="shared" si="2"/>
        <v>19.369836305105629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86.493531689618592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4271.6668384718623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50.311947465355971</v>
      </c>
      <c r="H26" s="37">
        <f t="shared" si="2"/>
        <v>18.698352491283842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74.102907644403345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4591.9544226179478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50.939951376545054</v>
      </c>
      <c r="H27" s="37">
        <f t="shared" si="2"/>
        <v>18.070348580094759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64.126104439663237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4905.0796712387437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51.512921316881418</v>
      </c>
      <c r="H28" s="37">
        <f t="shared" si="2"/>
        <v>17.497378639758395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56.200200372373381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5222.8928894338733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52.058222389208538</v>
      </c>
      <c r="H29" s="37">
        <f t="shared" si="2"/>
        <v>16.952077567431274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49.568725976764398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5580.977412693951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52.634205296911858</v>
      </c>
      <c r="H30" s="37">
        <f t="shared" si="2"/>
        <v>16.376094659727954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43.411967176682403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3528.6882119705961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48.652265732783384</v>
      </c>
      <c r="H31" s="37">
        <f t="shared" si="2"/>
        <v>20.358034223856428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108.59339788015407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3908.070166668022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49.53924705141155</v>
      </c>
      <c r="H32" s="37">
        <f t="shared" si="2"/>
        <v>19.471052905228262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88.533022361744131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4367.403985206799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50.504467321052545</v>
      </c>
      <c r="H33" s="37">
        <f t="shared" si="2"/>
        <v>18.505832635587268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70.889720420859618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5278.5279379102349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52.150256490151044</v>
      </c>
      <c r="H34" s="37">
        <f t="shared" si="2"/>
        <v>16.860043466488769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48.529335721040979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5523.7389818943548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52.544662965831961</v>
      </c>
      <c r="H35" s="37">
        <f t="shared" si="2"/>
        <v>16.465636990807852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44.316320960240915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6593.0755445770365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54.081761039839868</v>
      </c>
      <c r="H36" s="37">
        <f t="shared" si="2"/>
        <v>14.928538916799944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31.106696482899498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4385.6796200815643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50.540738053840016</v>
      </c>
      <c r="H37" s="37">
        <f t="shared" si="2"/>
        <v>18.469561902799796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70.300140061299572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5621.9536655861975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52.697745239291265</v>
      </c>
      <c r="H38" s="37">
        <f t="shared" si="2"/>
        <v>16.312554717348547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42.781447204601797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5844.3082515898395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53.03466228499186</v>
      </c>
      <c r="H39" s="37">
        <f t="shared" si="2"/>
        <v>15.975637671647952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39.588018738850586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712.5409329996445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34.756196362109229</v>
      </c>
      <c r="H40" s="37">
        <f t="shared" si="2"/>
        <v>31.243803637890771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1331.6201669726177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2590.5773923393617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45.967931423401723</v>
      </c>
      <c r="H41" s="37">
        <f t="shared" si="2"/>
        <v>20.032068576598277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100.74113920593925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3639.3715093678256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48.920527818144436</v>
      </c>
      <c r="H42" s="37">
        <f t="shared" si="2"/>
        <v>17.079472181855564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51.044295971477212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3172.8608583737114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47.729020542131252</v>
      </c>
      <c r="H43" s="37">
        <f t="shared" si="2"/>
        <v>18.270979457868748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67.158029635066768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5976.8279610927229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53.22941510287604</v>
      </c>
      <c r="H44" s="37">
        <f t="shared" si="2"/>
        <v>0.77058489712396039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1.1941489186735885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43.20291501955154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43.20291501955154</v>
      </c>
      <c r="D51" s="77">
        <f>10*LOG10(SUM(U7:U44))</f>
        <v>43.112867083324666</v>
      </c>
      <c r="E51" s="77">
        <f>P85</f>
        <v>43.169365460827152</v>
      </c>
      <c r="F51" s="78">
        <f>S85</f>
        <v>49.535626524298962</v>
      </c>
    </row>
    <row r="52" spans="1:19" ht="14.45" customHeight="1" thickBot="1" x14ac:dyDescent="0.3">
      <c r="B52" s="72" t="s">
        <v>141</v>
      </c>
      <c r="C52" s="79">
        <f>10*LOG10(10^(C50/10)+10^(C51/10))</f>
        <v>44.900567051641865</v>
      </c>
      <c r="D52" s="79">
        <f>10*LOG10(10^(D50/10)+10^(D51/10))</f>
        <v>43.615360862816019</v>
      </c>
      <c r="E52" s="79">
        <f>J85</f>
        <v>44.461962642436532</v>
      </c>
      <c r="F52" s="80">
        <f>M85</f>
        <v>50.233709822271521</v>
      </c>
    </row>
    <row r="53" spans="1:19" ht="16.149999999999999" customHeight="1" thickBot="1" x14ac:dyDescent="0.3">
      <c r="B53" s="74" t="s">
        <v>145</v>
      </c>
      <c r="C53" s="81">
        <f>C52-C50</f>
        <v>4.9005670516418647</v>
      </c>
      <c r="D53" s="81">
        <f>D52-D50</f>
        <v>9.6153608628160185</v>
      </c>
      <c r="E53" s="81">
        <f>E52-E50</f>
        <v>5.8934915724651589</v>
      </c>
      <c r="F53" s="82">
        <f>F52-F50</f>
        <v>8.2831378924586971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37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43.615360862816019</v>
      </c>
      <c r="J61" s="62">
        <f>10^(I61/10)</f>
        <v>22989.847279555324</v>
      </c>
      <c r="K61" s="63"/>
      <c r="L61" s="152">
        <f>I61+10</f>
        <v>53.615360862816019</v>
      </c>
      <c r="M61" s="62">
        <f>10^(L61/10)</f>
        <v>229898.4727955531</v>
      </c>
      <c r="N61" s="62"/>
      <c r="O61" s="62">
        <f>D51</f>
        <v>43.112867083324666</v>
      </c>
      <c r="P61" s="62">
        <f>10^(O61/10)</f>
        <v>20477.96084804571</v>
      </c>
      <c r="Q61" s="62"/>
      <c r="R61" s="62">
        <f>O61+10</f>
        <v>53.112867083324666</v>
      </c>
      <c r="S61" s="63">
        <f>10^(R61/10)</f>
        <v>204779.60848045695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43.615360862816019</v>
      </c>
      <c r="J62" s="26">
        <f t="shared" ref="J62:J84" si="9">10^(I62/10)</f>
        <v>22989.847279555324</v>
      </c>
      <c r="K62" s="64"/>
      <c r="L62" s="155">
        <f t="shared" ref="L62:L67" si="10">I62+10</f>
        <v>53.615360862816019</v>
      </c>
      <c r="M62" s="26">
        <f t="shared" ref="M62:M84" si="11">10^(L62/10)</f>
        <v>229898.4727955531</v>
      </c>
      <c r="N62" s="26"/>
      <c r="O62" s="26">
        <f>O61</f>
        <v>43.112867083324666</v>
      </c>
      <c r="P62" s="26">
        <f t="shared" ref="P62:P84" si="12">10^(O62/10)</f>
        <v>20477.96084804571</v>
      </c>
      <c r="Q62" s="26"/>
      <c r="R62" s="26">
        <f t="shared" ref="R62:R67" si="13">O62+10</f>
        <v>53.112867083324666</v>
      </c>
      <c r="S62" s="64">
        <f t="shared" ref="S62:S84" si="14">10^(R62/10)</f>
        <v>204779.60848045695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43.615360862816019</v>
      </c>
      <c r="J63" s="26">
        <f t="shared" si="9"/>
        <v>22989.847279555324</v>
      </c>
      <c r="K63" s="64"/>
      <c r="L63" s="155">
        <f t="shared" si="10"/>
        <v>53.615360862816019</v>
      </c>
      <c r="M63" s="26">
        <f t="shared" si="11"/>
        <v>229898.4727955531</v>
      </c>
      <c r="N63" s="26"/>
      <c r="O63" s="26">
        <f t="shared" ref="O63:O84" si="16">O62</f>
        <v>43.112867083324666</v>
      </c>
      <c r="P63" s="26">
        <f t="shared" si="12"/>
        <v>20477.96084804571</v>
      </c>
      <c r="Q63" s="26"/>
      <c r="R63" s="26">
        <f t="shared" si="13"/>
        <v>53.112867083324666</v>
      </c>
      <c r="S63" s="64">
        <f t="shared" si="14"/>
        <v>204779.60848045695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43.615360862816019</v>
      </c>
      <c r="J64" s="26">
        <f t="shared" si="9"/>
        <v>22989.847279555324</v>
      </c>
      <c r="K64" s="64"/>
      <c r="L64" s="155">
        <f t="shared" si="10"/>
        <v>53.615360862816019</v>
      </c>
      <c r="M64" s="26">
        <f t="shared" si="11"/>
        <v>229898.4727955531</v>
      </c>
      <c r="N64" s="26"/>
      <c r="O64" s="26">
        <f t="shared" si="16"/>
        <v>43.112867083324666</v>
      </c>
      <c r="P64" s="26">
        <f t="shared" si="12"/>
        <v>20477.96084804571</v>
      </c>
      <c r="Q64" s="26"/>
      <c r="R64" s="26">
        <f t="shared" si="13"/>
        <v>53.112867083324666</v>
      </c>
      <c r="S64" s="64">
        <f t="shared" si="14"/>
        <v>204779.60848045695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43.615360862816019</v>
      </c>
      <c r="J65" s="26">
        <f t="shared" si="9"/>
        <v>22989.847279555324</v>
      </c>
      <c r="K65" s="64"/>
      <c r="L65" s="155">
        <f t="shared" si="10"/>
        <v>53.615360862816019</v>
      </c>
      <c r="M65" s="26">
        <f t="shared" si="11"/>
        <v>229898.4727955531</v>
      </c>
      <c r="N65" s="26"/>
      <c r="O65" s="26">
        <f t="shared" si="16"/>
        <v>43.112867083324666</v>
      </c>
      <c r="P65" s="26">
        <f t="shared" si="12"/>
        <v>20477.96084804571</v>
      </c>
      <c r="Q65" s="26"/>
      <c r="R65" s="26">
        <f t="shared" si="13"/>
        <v>53.112867083324666</v>
      </c>
      <c r="S65" s="64">
        <f t="shared" si="14"/>
        <v>204779.60848045695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43.615360862816019</v>
      </c>
      <c r="J66" s="26">
        <f t="shared" si="9"/>
        <v>22989.847279555324</v>
      </c>
      <c r="K66" s="64"/>
      <c r="L66" s="155">
        <f t="shared" si="10"/>
        <v>53.615360862816019</v>
      </c>
      <c r="M66" s="26">
        <f t="shared" si="11"/>
        <v>229898.4727955531</v>
      </c>
      <c r="N66" s="26"/>
      <c r="O66" s="26">
        <f t="shared" si="16"/>
        <v>43.112867083324666</v>
      </c>
      <c r="P66" s="26">
        <f t="shared" si="12"/>
        <v>20477.96084804571</v>
      </c>
      <c r="Q66" s="26"/>
      <c r="R66" s="26">
        <f t="shared" si="13"/>
        <v>53.112867083324666</v>
      </c>
      <c r="S66" s="64">
        <f t="shared" si="14"/>
        <v>204779.60848045695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43.615360862816019</v>
      </c>
      <c r="J67" s="26">
        <f t="shared" si="9"/>
        <v>22989.847279555324</v>
      </c>
      <c r="K67" s="64"/>
      <c r="L67" s="155">
        <f t="shared" si="10"/>
        <v>53.615360862816019</v>
      </c>
      <c r="M67" s="26">
        <f t="shared" si="11"/>
        <v>229898.4727955531</v>
      </c>
      <c r="N67" s="26"/>
      <c r="O67" s="26">
        <f t="shared" si="16"/>
        <v>43.112867083324666</v>
      </c>
      <c r="P67" s="26">
        <f t="shared" si="12"/>
        <v>20477.96084804571</v>
      </c>
      <c r="Q67" s="26"/>
      <c r="R67" s="26">
        <f t="shared" si="13"/>
        <v>53.112867083324666</v>
      </c>
      <c r="S67" s="64">
        <f t="shared" si="14"/>
        <v>204779.60848045695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44.900567051641865</v>
      </c>
      <c r="J68" s="26">
        <f t="shared" si="9"/>
        <v>30906.989539899536</v>
      </c>
      <c r="K68" s="64"/>
      <c r="L68" s="155">
        <f>I68</f>
        <v>44.900567051641865</v>
      </c>
      <c r="M68" s="26">
        <f t="shared" si="11"/>
        <v>30906.989539899536</v>
      </c>
      <c r="N68" s="26"/>
      <c r="O68" s="26">
        <f>H46</f>
        <v>43.20291501955154</v>
      </c>
      <c r="P68" s="26">
        <f t="shared" si="12"/>
        <v>20906.989539899492</v>
      </c>
      <c r="Q68" s="26"/>
      <c r="R68" s="26">
        <f>O68</f>
        <v>43.20291501955154</v>
      </c>
      <c r="S68" s="64">
        <f t="shared" si="14"/>
        <v>20906.989539899492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44.900567051641865</v>
      </c>
      <c r="J69" s="26">
        <f t="shared" si="9"/>
        <v>30906.989539899536</v>
      </c>
      <c r="K69" s="64"/>
      <c r="L69" s="155">
        <f t="shared" ref="L69:L82" si="19">I69</f>
        <v>44.900567051641865</v>
      </c>
      <c r="M69" s="26">
        <f t="shared" si="11"/>
        <v>30906.989539899536</v>
      </c>
      <c r="N69" s="26"/>
      <c r="O69" s="26">
        <f t="shared" si="16"/>
        <v>43.20291501955154</v>
      </c>
      <c r="P69" s="26">
        <f t="shared" si="12"/>
        <v>20906.989539899492</v>
      </c>
      <c r="Q69" s="26"/>
      <c r="R69" s="26">
        <f t="shared" ref="R69:R82" si="20">O69</f>
        <v>43.20291501955154</v>
      </c>
      <c r="S69" s="64">
        <f t="shared" si="14"/>
        <v>20906.989539899492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44.900567051641865</v>
      </c>
      <c r="J70" s="26">
        <f t="shared" si="9"/>
        <v>30906.989539899536</v>
      </c>
      <c r="K70" s="64"/>
      <c r="L70" s="155">
        <f t="shared" si="19"/>
        <v>44.900567051641865</v>
      </c>
      <c r="M70" s="26">
        <f t="shared" si="11"/>
        <v>30906.989539899536</v>
      </c>
      <c r="N70" s="26"/>
      <c r="O70" s="26">
        <f t="shared" si="16"/>
        <v>43.20291501955154</v>
      </c>
      <c r="P70" s="26">
        <f t="shared" si="12"/>
        <v>20906.989539899492</v>
      </c>
      <c r="Q70" s="26"/>
      <c r="R70" s="26">
        <f t="shared" si="20"/>
        <v>43.20291501955154</v>
      </c>
      <c r="S70" s="64">
        <f t="shared" si="14"/>
        <v>20906.989539899492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44.900567051641865</v>
      </c>
      <c r="J71" s="26">
        <f t="shared" si="9"/>
        <v>30906.989539899536</v>
      </c>
      <c r="K71" s="64"/>
      <c r="L71" s="155">
        <f t="shared" si="19"/>
        <v>44.900567051641865</v>
      </c>
      <c r="M71" s="26">
        <f t="shared" si="11"/>
        <v>30906.989539899536</v>
      </c>
      <c r="N71" s="26"/>
      <c r="O71" s="26">
        <f t="shared" si="16"/>
        <v>43.20291501955154</v>
      </c>
      <c r="P71" s="26">
        <f t="shared" si="12"/>
        <v>20906.989539899492</v>
      </c>
      <c r="Q71" s="26"/>
      <c r="R71" s="26">
        <f t="shared" si="20"/>
        <v>43.20291501955154</v>
      </c>
      <c r="S71" s="64">
        <f t="shared" si="14"/>
        <v>20906.989539899492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44.900567051641865</v>
      </c>
      <c r="J72" s="26">
        <f t="shared" si="9"/>
        <v>30906.989539899536</v>
      </c>
      <c r="K72" s="64"/>
      <c r="L72" s="155">
        <f t="shared" si="19"/>
        <v>44.900567051641865</v>
      </c>
      <c r="M72" s="26">
        <f t="shared" si="11"/>
        <v>30906.989539899536</v>
      </c>
      <c r="N72" s="26"/>
      <c r="O72" s="26">
        <f t="shared" si="16"/>
        <v>43.20291501955154</v>
      </c>
      <c r="P72" s="26">
        <f t="shared" si="12"/>
        <v>20906.989539899492</v>
      </c>
      <c r="Q72" s="26"/>
      <c r="R72" s="26">
        <f t="shared" si="20"/>
        <v>43.20291501955154</v>
      </c>
      <c r="S72" s="64">
        <f t="shared" si="14"/>
        <v>20906.989539899492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44.900567051641865</v>
      </c>
      <c r="J73" s="26">
        <f t="shared" si="9"/>
        <v>30906.989539899536</v>
      </c>
      <c r="K73" s="64"/>
      <c r="L73" s="155">
        <f t="shared" si="19"/>
        <v>44.900567051641865</v>
      </c>
      <c r="M73" s="26">
        <f t="shared" si="11"/>
        <v>30906.989539899536</v>
      </c>
      <c r="N73" s="26"/>
      <c r="O73" s="26">
        <f t="shared" si="16"/>
        <v>43.20291501955154</v>
      </c>
      <c r="P73" s="26">
        <f t="shared" si="12"/>
        <v>20906.989539899492</v>
      </c>
      <c r="Q73" s="26"/>
      <c r="R73" s="26">
        <f t="shared" si="20"/>
        <v>43.20291501955154</v>
      </c>
      <c r="S73" s="64">
        <f t="shared" si="14"/>
        <v>20906.989539899492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44.900567051641865</v>
      </c>
      <c r="J74" s="26">
        <f t="shared" si="9"/>
        <v>30906.989539899536</v>
      </c>
      <c r="K74" s="64"/>
      <c r="L74" s="155">
        <f t="shared" si="19"/>
        <v>44.900567051641865</v>
      </c>
      <c r="M74" s="26">
        <f t="shared" si="11"/>
        <v>30906.989539899536</v>
      </c>
      <c r="N74" s="26"/>
      <c r="O74" s="26">
        <f t="shared" si="16"/>
        <v>43.20291501955154</v>
      </c>
      <c r="P74" s="26">
        <f t="shared" si="12"/>
        <v>20906.989539899492</v>
      </c>
      <c r="Q74" s="26"/>
      <c r="R74" s="26">
        <f t="shared" si="20"/>
        <v>43.20291501955154</v>
      </c>
      <c r="S74" s="64">
        <f t="shared" si="14"/>
        <v>20906.989539899492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44.900567051641865</v>
      </c>
      <c r="J75" s="26">
        <f t="shared" si="9"/>
        <v>30906.989539899536</v>
      </c>
      <c r="K75" s="64"/>
      <c r="L75" s="155">
        <f t="shared" si="19"/>
        <v>44.900567051641865</v>
      </c>
      <c r="M75" s="26">
        <f t="shared" si="11"/>
        <v>30906.989539899536</v>
      </c>
      <c r="N75" s="26"/>
      <c r="O75" s="26">
        <f t="shared" si="16"/>
        <v>43.20291501955154</v>
      </c>
      <c r="P75" s="26">
        <f t="shared" si="12"/>
        <v>20906.989539899492</v>
      </c>
      <c r="Q75" s="26"/>
      <c r="R75" s="26">
        <f t="shared" si="20"/>
        <v>43.20291501955154</v>
      </c>
      <c r="S75" s="64">
        <f t="shared" si="14"/>
        <v>20906.989539899492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44.900567051641865</v>
      </c>
      <c r="J76" s="26">
        <f t="shared" si="9"/>
        <v>30906.989539899536</v>
      </c>
      <c r="K76" s="64"/>
      <c r="L76" s="155">
        <f t="shared" si="19"/>
        <v>44.900567051641865</v>
      </c>
      <c r="M76" s="26">
        <f t="shared" si="11"/>
        <v>30906.989539899536</v>
      </c>
      <c r="N76" s="26"/>
      <c r="O76" s="26">
        <f t="shared" si="16"/>
        <v>43.20291501955154</v>
      </c>
      <c r="P76" s="26">
        <f t="shared" si="12"/>
        <v>20906.989539899492</v>
      </c>
      <c r="Q76" s="26"/>
      <c r="R76" s="26">
        <f t="shared" si="20"/>
        <v>43.20291501955154</v>
      </c>
      <c r="S76" s="64">
        <f t="shared" si="14"/>
        <v>20906.989539899492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44.900567051641865</v>
      </c>
      <c r="J77" s="26">
        <f t="shared" si="9"/>
        <v>30906.989539899536</v>
      </c>
      <c r="K77" s="64"/>
      <c r="L77" s="155">
        <f t="shared" si="19"/>
        <v>44.900567051641865</v>
      </c>
      <c r="M77" s="26">
        <f t="shared" si="11"/>
        <v>30906.989539899536</v>
      </c>
      <c r="N77" s="26"/>
      <c r="O77" s="26">
        <f t="shared" si="16"/>
        <v>43.20291501955154</v>
      </c>
      <c r="P77" s="26">
        <f t="shared" si="12"/>
        <v>20906.989539899492</v>
      </c>
      <c r="Q77" s="26"/>
      <c r="R77" s="26">
        <f t="shared" si="20"/>
        <v>43.20291501955154</v>
      </c>
      <c r="S77" s="64">
        <f t="shared" si="14"/>
        <v>20906.989539899492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44.900567051641865</v>
      </c>
      <c r="J78" s="26">
        <f t="shared" si="9"/>
        <v>30906.989539899536</v>
      </c>
      <c r="K78" s="64"/>
      <c r="L78" s="155">
        <f t="shared" si="19"/>
        <v>44.900567051641865</v>
      </c>
      <c r="M78" s="26">
        <f t="shared" si="11"/>
        <v>30906.989539899536</v>
      </c>
      <c r="N78" s="26"/>
      <c r="O78" s="26">
        <f t="shared" si="16"/>
        <v>43.20291501955154</v>
      </c>
      <c r="P78" s="26">
        <f t="shared" si="12"/>
        <v>20906.989539899492</v>
      </c>
      <c r="Q78" s="26"/>
      <c r="R78" s="26">
        <f t="shared" si="20"/>
        <v>43.20291501955154</v>
      </c>
      <c r="S78" s="64">
        <f t="shared" si="14"/>
        <v>20906.989539899492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44.900567051641865</v>
      </c>
      <c r="J79" s="26">
        <f t="shared" si="9"/>
        <v>30906.989539899536</v>
      </c>
      <c r="K79" s="64"/>
      <c r="L79" s="155">
        <f t="shared" si="19"/>
        <v>44.900567051641865</v>
      </c>
      <c r="M79" s="26">
        <f t="shared" si="11"/>
        <v>30906.989539899536</v>
      </c>
      <c r="N79" s="26"/>
      <c r="O79" s="26">
        <f t="shared" si="16"/>
        <v>43.20291501955154</v>
      </c>
      <c r="P79" s="26">
        <f t="shared" si="12"/>
        <v>20906.989539899492</v>
      </c>
      <c r="Q79" s="26"/>
      <c r="R79" s="26">
        <f t="shared" si="20"/>
        <v>43.20291501955154</v>
      </c>
      <c r="S79" s="64">
        <f t="shared" si="14"/>
        <v>20906.989539899492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44.900567051641865</v>
      </c>
      <c r="J80" s="26">
        <f t="shared" si="9"/>
        <v>30906.989539899536</v>
      </c>
      <c r="K80" s="64"/>
      <c r="L80" s="155">
        <f t="shared" si="19"/>
        <v>44.900567051641865</v>
      </c>
      <c r="M80" s="26">
        <f t="shared" si="11"/>
        <v>30906.989539899536</v>
      </c>
      <c r="N80" s="26"/>
      <c r="O80" s="26">
        <f t="shared" si="16"/>
        <v>43.20291501955154</v>
      </c>
      <c r="P80" s="26">
        <f t="shared" si="12"/>
        <v>20906.989539899492</v>
      </c>
      <c r="Q80" s="26"/>
      <c r="R80" s="26">
        <f t="shared" si="20"/>
        <v>43.20291501955154</v>
      </c>
      <c r="S80" s="64">
        <f t="shared" si="14"/>
        <v>20906.989539899492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44.900567051641865</v>
      </c>
      <c r="J81" s="26">
        <f t="shared" si="9"/>
        <v>30906.989539899536</v>
      </c>
      <c r="K81" s="64"/>
      <c r="L81" s="155">
        <f t="shared" si="19"/>
        <v>44.900567051641865</v>
      </c>
      <c r="M81" s="26">
        <f t="shared" si="11"/>
        <v>30906.989539899536</v>
      </c>
      <c r="N81" s="26"/>
      <c r="O81" s="26">
        <f t="shared" si="16"/>
        <v>43.20291501955154</v>
      </c>
      <c r="P81" s="26">
        <f t="shared" si="12"/>
        <v>20906.989539899492</v>
      </c>
      <c r="Q81" s="26"/>
      <c r="R81" s="26">
        <f t="shared" si="20"/>
        <v>43.20291501955154</v>
      </c>
      <c r="S81" s="64">
        <f t="shared" si="14"/>
        <v>20906.989539899492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44.900567051641865</v>
      </c>
      <c r="J82" s="26">
        <f t="shared" si="9"/>
        <v>30906.989539899536</v>
      </c>
      <c r="K82" s="64"/>
      <c r="L82" s="155">
        <f t="shared" si="19"/>
        <v>44.900567051641865</v>
      </c>
      <c r="M82" s="26">
        <f t="shared" si="11"/>
        <v>30906.989539899536</v>
      </c>
      <c r="N82" s="26"/>
      <c r="O82" s="26">
        <f t="shared" si="16"/>
        <v>43.20291501955154</v>
      </c>
      <c r="P82" s="26">
        <f t="shared" si="12"/>
        <v>20906.989539899492</v>
      </c>
      <c r="Q82" s="26"/>
      <c r="R82" s="26">
        <f t="shared" si="20"/>
        <v>43.20291501955154</v>
      </c>
      <c r="S82" s="64">
        <f t="shared" si="14"/>
        <v>20906.989539899492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43.615360862816019</v>
      </c>
      <c r="J83" s="26">
        <f t="shared" si="9"/>
        <v>22989.847279555324</v>
      </c>
      <c r="K83" s="64"/>
      <c r="L83" s="155">
        <f>I83+10</f>
        <v>53.615360862816019</v>
      </c>
      <c r="M83" s="26">
        <f t="shared" si="11"/>
        <v>229898.4727955531</v>
      </c>
      <c r="N83" s="26"/>
      <c r="O83" s="26">
        <f>D51</f>
        <v>43.112867083324666</v>
      </c>
      <c r="P83" s="26">
        <f t="shared" si="12"/>
        <v>20477.96084804571</v>
      </c>
      <c r="Q83" s="26"/>
      <c r="R83" s="26">
        <f>O83+10</f>
        <v>53.112867083324666</v>
      </c>
      <c r="S83" s="64">
        <f t="shared" si="14"/>
        <v>204779.60848045695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43.615360862816019</v>
      </c>
      <c r="J84" s="65">
        <f t="shared" si="9"/>
        <v>22989.847279555324</v>
      </c>
      <c r="K84" s="66"/>
      <c r="L84" s="158">
        <f>I84+10</f>
        <v>53.615360862816019</v>
      </c>
      <c r="M84" s="65">
        <f t="shared" si="11"/>
        <v>229898.4727955531</v>
      </c>
      <c r="N84" s="65"/>
      <c r="O84" s="65">
        <f t="shared" si="16"/>
        <v>43.112867083324666</v>
      </c>
      <c r="P84" s="65">
        <f t="shared" si="12"/>
        <v>20477.96084804571</v>
      </c>
      <c r="Q84" s="65"/>
      <c r="R84" s="65">
        <f>O84+10</f>
        <v>53.112867083324666</v>
      </c>
      <c r="S84" s="66">
        <f t="shared" si="14"/>
        <v>204779.60848045695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44.461962642436532</v>
      </c>
      <c r="K85" s="67"/>
      <c r="L85" s="67" t="s">
        <v>134</v>
      </c>
      <c r="M85" s="67">
        <f>10*LOG10(SUM(M61:M84)/24)</f>
        <v>50.233709822271521</v>
      </c>
      <c r="N85" s="67"/>
      <c r="O85" s="67" t="s">
        <v>135</v>
      </c>
      <c r="P85" s="67">
        <f>10*LOG10(SUM(P61:P84)/24)</f>
        <v>43.169365460827152</v>
      </c>
      <c r="Q85" s="67"/>
      <c r="R85" s="67" t="s">
        <v>134</v>
      </c>
      <c r="S85" s="68">
        <f>10*LOG10(SUM(S61:S84)/24)</f>
        <v>49.535626524298962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37</v>
      </c>
      <c r="C89" s="22">
        <f>C2</f>
        <v>252168.07</v>
      </c>
      <c r="D89" s="23">
        <f>D2</f>
        <v>4258767.46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43.20291501955154</v>
      </c>
      <c r="J89" s="86">
        <f>D51</f>
        <v>43.112867083324666</v>
      </c>
      <c r="K89" s="86">
        <f>E51</f>
        <v>43.169365460827152</v>
      </c>
      <c r="L89" s="87">
        <f>F51</f>
        <v>49.535626524298962</v>
      </c>
      <c r="M89" s="89">
        <f>C52</f>
        <v>44.900567051641865</v>
      </c>
      <c r="N89" s="86">
        <f>D52</f>
        <v>43.615360862816019</v>
      </c>
      <c r="O89" s="86">
        <f>E52</f>
        <v>44.461962642436532</v>
      </c>
      <c r="P89" s="87">
        <f>F52</f>
        <v>50.233709822271521</v>
      </c>
      <c r="Q89" s="89">
        <f>C53</f>
        <v>4.9005670516418647</v>
      </c>
      <c r="R89" s="86">
        <f>D53</f>
        <v>9.6153608628160185</v>
      </c>
      <c r="S89" s="86">
        <f>E53</f>
        <v>5.8934915724651589</v>
      </c>
      <c r="T89" s="87">
        <f>F53</f>
        <v>8.2831378924586971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37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1A98E-10E6-485C-987F-61C5D9E5E047}">
  <sheetPr codeName="Sheet40"/>
  <dimension ref="A1:W269"/>
  <sheetViews>
    <sheetView view="pageBreakPreview" zoomScale="60" zoomScaleNormal="100" workbookViewId="0">
      <selection activeCell="B7" sqref="B7:B44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8.8554687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182</v>
      </c>
      <c r="B2" s="29" t="s">
        <v>119</v>
      </c>
      <c r="C2" s="29">
        <f>NSAs!B40</f>
        <v>252427.79</v>
      </c>
      <c r="D2" s="30">
        <f>NSAs!C40</f>
        <v>4258477.8099999996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80" t="s">
        <v>125</v>
      </c>
      <c r="H5" s="182" t="str">
        <f>CONCATENATE("Sound Level @ ", A2, " (dBA)")</f>
        <v>Sound Level @ NSA 38 (dBA)</v>
      </c>
      <c r="V5" s="143" t="str">
        <f>INDEX(A7:A45,MATCH(W5,H7:H45,0))</f>
        <v>A-1</v>
      </c>
      <c r="W5" s="144">
        <f>MAX(H7:H45)</f>
        <v>41.767874862246565</v>
      </c>
    </row>
    <row r="6" spans="1:23" ht="15.75" thickBot="1" x14ac:dyDescent="0.3">
      <c r="A6" s="214"/>
      <c r="B6" s="215"/>
      <c r="C6" s="215"/>
      <c r="D6" s="215"/>
      <c r="E6" s="215"/>
      <c r="F6" s="215"/>
      <c r="G6" s="215"/>
      <c r="H6" s="206"/>
      <c r="V6" s="145" t="str">
        <f>INDEX(A7:A45,MATCH(W6,H7:H45,0))</f>
        <v>A-2</v>
      </c>
      <c r="W6" s="146">
        <f>LARGE(H7:H45,2)</f>
        <v>32.105382482597776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300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27.242425094393248</v>
      </c>
      <c r="H7" s="36">
        <f>C7-G7</f>
        <v>41.767874862246565</v>
      </c>
      <c r="O7" s="148" t="s">
        <v>5</v>
      </c>
      <c r="P7" s="43" t="s">
        <v>5</v>
      </c>
      <c r="Q7" s="44">
        <v>252411.59</v>
      </c>
      <c r="R7" s="45">
        <v>4258629.41</v>
      </c>
      <c r="U7">
        <f t="shared" ref="U7:U44" si="0">10^(H7/10)</f>
        <v>15024.066119821837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912.52731602968925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36.904917474042037</v>
      </c>
      <c r="H8" s="37">
        <f t="shared" ref="H8:H44" si="2">C8-G8</f>
        <v>32.105382482597776</v>
      </c>
      <c r="O8" s="147" t="s">
        <v>6</v>
      </c>
      <c r="P8" s="10" t="s">
        <v>6</v>
      </c>
      <c r="Q8" s="7">
        <v>253217.96</v>
      </c>
      <c r="R8" s="8">
        <v>4258934.25</v>
      </c>
      <c r="U8">
        <f t="shared" si="0"/>
        <v>1623.8213539252877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2175.7500486038793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44.452180037920577</v>
      </c>
      <c r="H9" s="37">
        <f t="shared" si="2"/>
        <v>24.558119918719235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285.63537466875675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3098.6547987957015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47.523463939573546</v>
      </c>
      <c r="H10" s="37">
        <f t="shared" si="2"/>
        <v>21.486836017066267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140.82624575326943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3474.4075228015049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48.517615133827903</v>
      </c>
      <c r="H11" s="37">
        <f t="shared" si="2"/>
        <v>20.49268482281191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112.01301376139212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3905.4631530971719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49.533450894391429</v>
      </c>
      <c r="H12" s="37">
        <f t="shared" si="2"/>
        <v>19.476849062248384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88.651258697326426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2217.7190945879411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44.618130715466577</v>
      </c>
      <c r="H13" s="37">
        <f t="shared" si="2"/>
        <v>24.392169241173235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274.92670312560483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2508.3847673950604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45.687883095643372</v>
      </c>
      <c r="H14" s="37">
        <f t="shared" si="2"/>
        <v>23.322416860996441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214.90260804735624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3173.0986249562061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47.729671417480063</v>
      </c>
      <c r="H15" s="37">
        <f t="shared" si="2"/>
        <v>21.28062853915975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134.29593088608243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3526.8005717646347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48.647618050560624</v>
      </c>
      <c r="H16" s="37">
        <f t="shared" si="2"/>
        <v>20.362681906079189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108.70967330692126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3901.334834809657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49.524264510823116</v>
      </c>
      <c r="H17" s="37">
        <f t="shared" si="2"/>
        <v>19.486035445816697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88.838976114495708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4192.9035484374945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50.150297444288135</v>
      </c>
      <c r="H18" s="37">
        <f t="shared" si="2"/>
        <v>18.860002512351677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76.913088522127751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4574.6078119986869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50.907077345598005</v>
      </c>
      <c r="H19" s="37">
        <f t="shared" si="2"/>
        <v>18.103222611041808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64.613350397303464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4868.8468767973536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51.448522327608558</v>
      </c>
      <c r="H20" s="37">
        <f t="shared" si="2"/>
        <v>17.561777629031255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57.039769638853983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5204.9411087253602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52.028316401041394</v>
      </c>
      <c r="H21" s="37">
        <f t="shared" si="2"/>
        <v>16.981983555598418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49.911239529122611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2460.0510909530317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45.518882534657557</v>
      </c>
      <c r="H22" s="37">
        <f t="shared" si="2"/>
        <v>23.491417421982256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223.43013205259851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2884.5084001435553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46.901436160601065</v>
      </c>
      <c r="H23" s="37">
        <f t="shared" si="2"/>
        <v>22.108863796038747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162.51235342860744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3224.2399936884053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47.868547213873271</v>
      </c>
      <c r="H24" s="37">
        <f t="shared" si="2"/>
        <v>21.141752742766542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130.06944114899062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3618.0021758008857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48.869376474013961</v>
      </c>
      <c r="H25" s="37">
        <f t="shared" si="2"/>
        <v>20.140923482625851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103.29810352209046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3940.7840540683505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49.611652743513353</v>
      </c>
      <c r="H26" s="37">
        <f t="shared" si="2"/>
        <v>19.398647213126459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87.069233515630302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4265.5055219867736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50.29941017032511</v>
      </c>
      <c r="H27" s="37">
        <f t="shared" si="2"/>
        <v>18.710889786314702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74.317138390002526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4582.48572725534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50.9220224194002</v>
      </c>
      <c r="H28" s="37">
        <f t="shared" si="2"/>
        <v>18.088277537239613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64.391383110033075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4903.7874932748045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51.510632833397203</v>
      </c>
      <c r="H29" s="37">
        <f t="shared" si="2"/>
        <v>17.49966712324261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56.229822466961899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5265.3696179185035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52.128577263091444</v>
      </c>
      <c r="H30" s="37">
        <f t="shared" si="2"/>
        <v>16.881722693548369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48.772191387768714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3165.5150269741516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47.70888758991849</v>
      </c>
      <c r="H31" s="37">
        <f t="shared" si="2"/>
        <v>21.301412366721323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134.94016494183376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3552.6312795587814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48.711002705583624</v>
      </c>
      <c r="H32" s="37">
        <f t="shared" si="2"/>
        <v>20.299297251056188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107.13459325213934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4020.1419080051328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49.784827672514332</v>
      </c>
      <c r="H33" s="37">
        <f t="shared" si="2"/>
        <v>19.22547228412548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83.665657506844596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4944.2250563660646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51.581964623950682</v>
      </c>
      <c r="H34" s="37">
        <f t="shared" si="2"/>
        <v>17.42833533268913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55.313804865309237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5192.3311812131506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52.00724770352862</v>
      </c>
      <c r="H35" s="37">
        <f t="shared" si="2"/>
        <v>17.003052253111193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50.153959545608913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6270.0000271290846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53.645350854196508</v>
      </c>
      <c r="H36" s="37">
        <f t="shared" si="2"/>
        <v>15.364949102443305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34.394968040588154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4023.409016903157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49.791883697682643</v>
      </c>
      <c r="H37" s="37">
        <f t="shared" si="2"/>
        <v>19.21841625895717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83.529835455676576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5277.8450846246924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52.149132773080261</v>
      </c>
      <c r="H38" s="37">
        <f t="shared" si="2"/>
        <v>16.861167183559552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48.541894088917637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5516.3653950857752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52.533060508356513</v>
      </c>
      <c r="H39" s="37">
        <f t="shared" si="2"/>
        <v>16.477239448283299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44.434873162278365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702.48728508099555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34.632769359609682</v>
      </c>
      <c r="H40" s="37">
        <f t="shared" si="2"/>
        <v>31.367230640390318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1370.0078765426974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2223.5325106683467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44.640869674580529</v>
      </c>
      <c r="H41" s="37">
        <f t="shared" si="2"/>
        <v>21.359130325419471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136.74549653573217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3263.3953802285714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47.973393887949705</v>
      </c>
      <c r="H42" s="37">
        <f t="shared" si="2"/>
        <v>18.026606112050295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63.483463273167537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2846.1288731361869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46.785091222236943</v>
      </c>
      <c r="H43" s="37">
        <f t="shared" si="2"/>
        <v>19.214908777763057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83.462401706920858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5652.4159312809625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52.744682235554357</v>
      </c>
      <c r="H44" s="37">
        <f t="shared" si="2"/>
        <v>1.2553177644456426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1.3351552765865149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ref="U45" si="4">10^(H45/10)</f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43.428454647876904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43.428454647876904</v>
      </c>
      <c r="D51" s="77">
        <f>10*LOG10(SUM(U7:U44))</f>
        <v>43.343008897793766</v>
      </c>
      <c r="E51" s="77">
        <f>P85</f>
        <v>43.39660917132575</v>
      </c>
      <c r="F51" s="78">
        <f>S85</f>
        <v>49.765099415344025</v>
      </c>
    </row>
    <row r="52" spans="1:19" ht="14.45" customHeight="1" thickBot="1" x14ac:dyDescent="0.3">
      <c r="B52" s="72" t="s">
        <v>141</v>
      </c>
      <c r="C52" s="79">
        <f>10*LOG10(10^(C50/10)+10^(C51/10))</f>
        <v>45.054406865033329</v>
      </c>
      <c r="D52" s="79">
        <f>10*LOG10(10^(D50/10)+10^(D51/10))</f>
        <v>43.820942550882727</v>
      </c>
      <c r="E52" s="79">
        <f>J85</f>
        <v>44.631834948147812</v>
      </c>
      <c r="F52" s="80">
        <f>M85</f>
        <v>50.4298662239772</v>
      </c>
    </row>
    <row r="53" spans="1:19" ht="16.149999999999999" customHeight="1" thickBot="1" x14ac:dyDescent="0.3">
      <c r="B53" s="74" t="s">
        <v>145</v>
      </c>
      <c r="C53" s="81">
        <f>C52-C50</f>
        <v>5.0544068650333287</v>
      </c>
      <c r="D53" s="81">
        <f>D52-D50</f>
        <v>9.8209425508827266</v>
      </c>
      <c r="E53" s="81">
        <f>E52-E50</f>
        <v>6.063363878176439</v>
      </c>
      <c r="F53" s="82">
        <f>F52-F50</f>
        <v>8.4792942941643759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38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43.820942550882727</v>
      </c>
      <c r="J61" s="62">
        <f>10^(I61/10)</f>
        <v>24104.285080922335</v>
      </c>
      <c r="K61" s="63"/>
      <c r="L61" s="152">
        <f>I61+10</f>
        <v>53.820942550882727</v>
      </c>
      <c r="M61" s="62">
        <f>10^(L61/10)</f>
        <v>241042.85080922363</v>
      </c>
      <c r="N61" s="62"/>
      <c r="O61" s="62">
        <f>D51</f>
        <v>43.343008897793766</v>
      </c>
      <c r="P61" s="62">
        <f>10^(O61/10)</f>
        <v>21592.398649412764</v>
      </c>
      <c r="Q61" s="62"/>
      <c r="R61" s="62">
        <f>O61+10</f>
        <v>53.343008897793766</v>
      </c>
      <c r="S61" s="63">
        <f>10^(R61/10)</f>
        <v>215923.98649412749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43.820942550882727</v>
      </c>
      <c r="J62" s="26">
        <f t="shared" ref="J62:J84" si="9">10^(I62/10)</f>
        <v>24104.285080922335</v>
      </c>
      <c r="K62" s="64"/>
      <c r="L62" s="155">
        <f t="shared" ref="L62:L67" si="10">I62+10</f>
        <v>53.820942550882727</v>
      </c>
      <c r="M62" s="26">
        <f t="shared" ref="M62:M84" si="11">10^(L62/10)</f>
        <v>241042.85080922363</v>
      </c>
      <c r="N62" s="26"/>
      <c r="O62" s="26">
        <f>O61</f>
        <v>43.343008897793766</v>
      </c>
      <c r="P62" s="26">
        <f t="shared" ref="P62:P84" si="12">10^(O62/10)</f>
        <v>21592.398649412764</v>
      </c>
      <c r="Q62" s="26"/>
      <c r="R62" s="26">
        <f t="shared" ref="R62:R67" si="13">O62+10</f>
        <v>53.343008897793766</v>
      </c>
      <c r="S62" s="64">
        <f t="shared" ref="S62:S84" si="14">10^(R62/10)</f>
        <v>215923.98649412749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43.820942550882727</v>
      </c>
      <c r="J63" s="26">
        <f t="shared" si="9"/>
        <v>24104.285080922335</v>
      </c>
      <c r="K63" s="64"/>
      <c r="L63" s="155">
        <f t="shared" si="10"/>
        <v>53.820942550882727</v>
      </c>
      <c r="M63" s="26">
        <f t="shared" si="11"/>
        <v>241042.85080922363</v>
      </c>
      <c r="N63" s="26"/>
      <c r="O63" s="26">
        <f t="shared" ref="O63:O84" si="16">O62</f>
        <v>43.343008897793766</v>
      </c>
      <c r="P63" s="26">
        <f t="shared" si="12"/>
        <v>21592.398649412764</v>
      </c>
      <c r="Q63" s="26"/>
      <c r="R63" s="26">
        <f t="shared" si="13"/>
        <v>53.343008897793766</v>
      </c>
      <c r="S63" s="64">
        <f t="shared" si="14"/>
        <v>215923.98649412749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43.820942550882727</v>
      </c>
      <c r="J64" s="26">
        <f t="shared" si="9"/>
        <v>24104.285080922335</v>
      </c>
      <c r="K64" s="64"/>
      <c r="L64" s="155">
        <f t="shared" si="10"/>
        <v>53.820942550882727</v>
      </c>
      <c r="M64" s="26">
        <f t="shared" si="11"/>
        <v>241042.85080922363</v>
      </c>
      <c r="N64" s="26"/>
      <c r="O64" s="26">
        <f t="shared" si="16"/>
        <v>43.343008897793766</v>
      </c>
      <c r="P64" s="26">
        <f t="shared" si="12"/>
        <v>21592.398649412764</v>
      </c>
      <c r="Q64" s="26"/>
      <c r="R64" s="26">
        <f t="shared" si="13"/>
        <v>53.343008897793766</v>
      </c>
      <c r="S64" s="64">
        <f t="shared" si="14"/>
        <v>215923.98649412749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43.820942550882727</v>
      </c>
      <c r="J65" s="26">
        <f t="shared" si="9"/>
        <v>24104.285080922335</v>
      </c>
      <c r="K65" s="64"/>
      <c r="L65" s="155">
        <f t="shared" si="10"/>
        <v>53.820942550882727</v>
      </c>
      <c r="M65" s="26">
        <f t="shared" si="11"/>
        <v>241042.85080922363</v>
      </c>
      <c r="N65" s="26"/>
      <c r="O65" s="26">
        <f t="shared" si="16"/>
        <v>43.343008897793766</v>
      </c>
      <c r="P65" s="26">
        <f t="shared" si="12"/>
        <v>21592.398649412764</v>
      </c>
      <c r="Q65" s="26"/>
      <c r="R65" s="26">
        <f t="shared" si="13"/>
        <v>53.343008897793766</v>
      </c>
      <c r="S65" s="64">
        <f t="shared" si="14"/>
        <v>215923.98649412749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43.820942550882727</v>
      </c>
      <c r="J66" s="26">
        <f t="shared" si="9"/>
        <v>24104.285080922335</v>
      </c>
      <c r="K66" s="64"/>
      <c r="L66" s="155">
        <f t="shared" si="10"/>
        <v>53.820942550882727</v>
      </c>
      <c r="M66" s="26">
        <f t="shared" si="11"/>
        <v>241042.85080922363</v>
      </c>
      <c r="N66" s="26"/>
      <c r="O66" s="26">
        <f t="shared" si="16"/>
        <v>43.343008897793766</v>
      </c>
      <c r="P66" s="26">
        <f t="shared" si="12"/>
        <v>21592.398649412764</v>
      </c>
      <c r="Q66" s="26"/>
      <c r="R66" s="26">
        <f t="shared" si="13"/>
        <v>53.343008897793766</v>
      </c>
      <c r="S66" s="64">
        <f t="shared" si="14"/>
        <v>215923.98649412749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43.820942550882727</v>
      </c>
      <c r="J67" s="26">
        <f t="shared" si="9"/>
        <v>24104.285080922335</v>
      </c>
      <c r="K67" s="64"/>
      <c r="L67" s="155">
        <f t="shared" si="10"/>
        <v>53.820942550882727</v>
      </c>
      <c r="M67" s="26">
        <f t="shared" si="11"/>
        <v>241042.85080922363</v>
      </c>
      <c r="N67" s="26"/>
      <c r="O67" s="26">
        <f t="shared" si="16"/>
        <v>43.343008897793766</v>
      </c>
      <c r="P67" s="26">
        <f t="shared" si="12"/>
        <v>21592.398649412764</v>
      </c>
      <c r="Q67" s="26"/>
      <c r="R67" s="26">
        <f t="shared" si="13"/>
        <v>53.343008897793766</v>
      </c>
      <c r="S67" s="64">
        <f t="shared" si="14"/>
        <v>215923.98649412749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45.054406865033329</v>
      </c>
      <c r="J68" s="26">
        <f t="shared" si="9"/>
        <v>32021.427341266572</v>
      </c>
      <c r="K68" s="64"/>
      <c r="L68" s="155">
        <f>I68</f>
        <v>45.054406865033329</v>
      </c>
      <c r="M68" s="26">
        <f t="shared" si="11"/>
        <v>32021.427341266572</v>
      </c>
      <c r="N68" s="26"/>
      <c r="O68" s="26">
        <f>H46</f>
        <v>43.428454647876904</v>
      </c>
      <c r="P68" s="26">
        <f t="shared" si="12"/>
        <v>22021.427341266524</v>
      </c>
      <c r="Q68" s="26"/>
      <c r="R68" s="26">
        <f>O68</f>
        <v>43.428454647876904</v>
      </c>
      <c r="S68" s="64">
        <f t="shared" si="14"/>
        <v>22021.427341266524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45.054406865033329</v>
      </c>
      <c r="J69" s="26">
        <f t="shared" si="9"/>
        <v>32021.427341266572</v>
      </c>
      <c r="K69" s="64"/>
      <c r="L69" s="155">
        <f t="shared" ref="L69:L82" si="19">I69</f>
        <v>45.054406865033329</v>
      </c>
      <c r="M69" s="26">
        <f t="shared" si="11"/>
        <v>32021.427341266572</v>
      </c>
      <c r="N69" s="26"/>
      <c r="O69" s="26">
        <f t="shared" si="16"/>
        <v>43.428454647876904</v>
      </c>
      <c r="P69" s="26">
        <f t="shared" si="12"/>
        <v>22021.427341266524</v>
      </c>
      <c r="Q69" s="26"/>
      <c r="R69" s="26">
        <f t="shared" ref="R69:R82" si="20">O69</f>
        <v>43.428454647876904</v>
      </c>
      <c r="S69" s="64">
        <f t="shared" si="14"/>
        <v>22021.427341266524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45.054406865033329</v>
      </c>
      <c r="J70" s="26">
        <f t="shared" si="9"/>
        <v>32021.427341266572</v>
      </c>
      <c r="K70" s="64"/>
      <c r="L70" s="155">
        <f t="shared" si="19"/>
        <v>45.054406865033329</v>
      </c>
      <c r="M70" s="26">
        <f t="shared" si="11"/>
        <v>32021.427341266572</v>
      </c>
      <c r="N70" s="26"/>
      <c r="O70" s="26">
        <f t="shared" si="16"/>
        <v>43.428454647876904</v>
      </c>
      <c r="P70" s="26">
        <f t="shared" si="12"/>
        <v>22021.427341266524</v>
      </c>
      <c r="Q70" s="26"/>
      <c r="R70" s="26">
        <f t="shared" si="20"/>
        <v>43.428454647876904</v>
      </c>
      <c r="S70" s="64">
        <f t="shared" si="14"/>
        <v>22021.427341266524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45.054406865033329</v>
      </c>
      <c r="J71" s="26">
        <f t="shared" si="9"/>
        <v>32021.427341266572</v>
      </c>
      <c r="K71" s="64"/>
      <c r="L71" s="155">
        <f t="shared" si="19"/>
        <v>45.054406865033329</v>
      </c>
      <c r="M71" s="26">
        <f t="shared" si="11"/>
        <v>32021.427341266572</v>
      </c>
      <c r="N71" s="26"/>
      <c r="O71" s="26">
        <f t="shared" si="16"/>
        <v>43.428454647876904</v>
      </c>
      <c r="P71" s="26">
        <f t="shared" si="12"/>
        <v>22021.427341266524</v>
      </c>
      <c r="Q71" s="26"/>
      <c r="R71" s="26">
        <f t="shared" si="20"/>
        <v>43.428454647876904</v>
      </c>
      <c r="S71" s="64">
        <f t="shared" si="14"/>
        <v>22021.427341266524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45.054406865033329</v>
      </c>
      <c r="J72" s="26">
        <f t="shared" si="9"/>
        <v>32021.427341266572</v>
      </c>
      <c r="K72" s="64"/>
      <c r="L72" s="155">
        <f t="shared" si="19"/>
        <v>45.054406865033329</v>
      </c>
      <c r="M72" s="26">
        <f t="shared" si="11"/>
        <v>32021.427341266572</v>
      </c>
      <c r="N72" s="26"/>
      <c r="O72" s="26">
        <f t="shared" si="16"/>
        <v>43.428454647876904</v>
      </c>
      <c r="P72" s="26">
        <f t="shared" si="12"/>
        <v>22021.427341266524</v>
      </c>
      <c r="Q72" s="26"/>
      <c r="R72" s="26">
        <f t="shared" si="20"/>
        <v>43.428454647876904</v>
      </c>
      <c r="S72" s="64">
        <f t="shared" si="14"/>
        <v>22021.427341266524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45.054406865033329</v>
      </c>
      <c r="J73" s="26">
        <f t="shared" si="9"/>
        <v>32021.427341266572</v>
      </c>
      <c r="K73" s="64"/>
      <c r="L73" s="155">
        <f t="shared" si="19"/>
        <v>45.054406865033329</v>
      </c>
      <c r="M73" s="26">
        <f t="shared" si="11"/>
        <v>32021.427341266572</v>
      </c>
      <c r="N73" s="26"/>
      <c r="O73" s="26">
        <f t="shared" si="16"/>
        <v>43.428454647876904</v>
      </c>
      <c r="P73" s="26">
        <f t="shared" si="12"/>
        <v>22021.427341266524</v>
      </c>
      <c r="Q73" s="26"/>
      <c r="R73" s="26">
        <f t="shared" si="20"/>
        <v>43.428454647876904</v>
      </c>
      <c r="S73" s="64">
        <f t="shared" si="14"/>
        <v>22021.427341266524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45.054406865033329</v>
      </c>
      <c r="J74" s="26">
        <f t="shared" si="9"/>
        <v>32021.427341266572</v>
      </c>
      <c r="K74" s="64"/>
      <c r="L74" s="155">
        <f t="shared" si="19"/>
        <v>45.054406865033329</v>
      </c>
      <c r="M74" s="26">
        <f t="shared" si="11"/>
        <v>32021.427341266572</v>
      </c>
      <c r="N74" s="26"/>
      <c r="O74" s="26">
        <f t="shared" si="16"/>
        <v>43.428454647876904</v>
      </c>
      <c r="P74" s="26">
        <f t="shared" si="12"/>
        <v>22021.427341266524</v>
      </c>
      <c r="Q74" s="26"/>
      <c r="R74" s="26">
        <f t="shared" si="20"/>
        <v>43.428454647876904</v>
      </c>
      <c r="S74" s="64">
        <f t="shared" si="14"/>
        <v>22021.427341266524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45.054406865033329</v>
      </c>
      <c r="J75" s="26">
        <f t="shared" si="9"/>
        <v>32021.427341266572</v>
      </c>
      <c r="K75" s="64"/>
      <c r="L75" s="155">
        <f t="shared" si="19"/>
        <v>45.054406865033329</v>
      </c>
      <c r="M75" s="26">
        <f t="shared" si="11"/>
        <v>32021.427341266572</v>
      </c>
      <c r="N75" s="26"/>
      <c r="O75" s="26">
        <f t="shared" si="16"/>
        <v>43.428454647876904</v>
      </c>
      <c r="P75" s="26">
        <f t="shared" si="12"/>
        <v>22021.427341266524</v>
      </c>
      <c r="Q75" s="26"/>
      <c r="R75" s="26">
        <f t="shared" si="20"/>
        <v>43.428454647876904</v>
      </c>
      <c r="S75" s="64">
        <f t="shared" si="14"/>
        <v>22021.427341266524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45.054406865033329</v>
      </c>
      <c r="J76" s="26">
        <f t="shared" si="9"/>
        <v>32021.427341266572</v>
      </c>
      <c r="K76" s="64"/>
      <c r="L76" s="155">
        <f t="shared" si="19"/>
        <v>45.054406865033329</v>
      </c>
      <c r="M76" s="26">
        <f t="shared" si="11"/>
        <v>32021.427341266572</v>
      </c>
      <c r="N76" s="26"/>
      <c r="O76" s="26">
        <f t="shared" si="16"/>
        <v>43.428454647876904</v>
      </c>
      <c r="P76" s="26">
        <f t="shared" si="12"/>
        <v>22021.427341266524</v>
      </c>
      <c r="Q76" s="26"/>
      <c r="R76" s="26">
        <f t="shared" si="20"/>
        <v>43.428454647876904</v>
      </c>
      <c r="S76" s="64">
        <f t="shared" si="14"/>
        <v>22021.427341266524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45.054406865033329</v>
      </c>
      <c r="J77" s="26">
        <f t="shared" si="9"/>
        <v>32021.427341266572</v>
      </c>
      <c r="K77" s="64"/>
      <c r="L77" s="155">
        <f t="shared" si="19"/>
        <v>45.054406865033329</v>
      </c>
      <c r="M77" s="26">
        <f t="shared" si="11"/>
        <v>32021.427341266572</v>
      </c>
      <c r="N77" s="26"/>
      <c r="O77" s="26">
        <f t="shared" si="16"/>
        <v>43.428454647876904</v>
      </c>
      <c r="P77" s="26">
        <f t="shared" si="12"/>
        <v>22021.427341266524</v>
      </c>
      <c r="Q77" s="26"/>
      <c r="R77" s="26">
        <f t="shared" si="20"/>
        <v>43.428454647876904</v>
      </c>
      <c r="S77" s="64">
        <f t="shared" si="14"/>
        <v>22021.427341266524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45.054406865033329</v>
      </c>
      <c r="J78" s="26">
        <f t="shared" si="9"/>
        <v>32021.427341266572</v>
      </c>
      <c r="K78" s="64"/>
      <c r="L78" s="155">
        <f t="shared" si="19"/>
        <v>45.054406865033329</v>
      </c>
      <c r="M78" s="26">
        <f t="shared" si="11"/>
        <v>32021.427341266572</v>
      </c>
      <c r="N78" s="26"/>
      <c r="O78" s="26">
        <f t="shared" si="16"/>
        <v>43.428454647876904</v>
      </c>
      <c r="P78" s="26">
        <f t="shared" si="12"/>
        <v>22021.427341266524</v>
      </c>
      <c r="Q78" s="26"/>
      <c r="R78" s="26">
        <f t="shared" si="20"/>
        <v>43.428454647876904</v>
      </c>
      <c r="S78" s="64">
        <f t="shared" si="14"/>
        <v>22021.427341266524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45.054406865033329</v>
      </c>
      <c r="J79" s="26">
        <f t="shared" si="9"/>
        <v>32021.427341266572</v>
      </c>
      <c r="K79" s="64"/>
      <c r="L79" s="155">
        <f t="shared" si="19"/>
        <v>45.054406865033329</v>
      </c>
      <c r="M79" s="26">
        <f t="shared" si="11"/>
        <v>32021.427341266572</v>
      </c>
      <c r="N79" s="26"/>
      <c r="O79" s="26">
        <f t="shared" si="16"/>
        <v>43.428454647876904</v>
      </c>
      <c r="P79" s="26">
        <f t="shared" si="12"/>
        <v>22021.427341266524</v>
      </c>
      <c r="Q79" s="26"/>
      <c r="R79" s="26">
        <f t="shared" si="20"/>
        <v>43.428454647876904</v>
      </c>
      <c r="S79" s="64">
        <f t="shared" si="14"/>
        <v>22021.427341266524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45.054406865033329</v>
      </c>
      <c r="J80" s="26">
        <f t="shared" si="9"/>
        <v>32021.427341266572</v>
      </c>
      <c r="K80" s="64"/>
      <c r="L80" s="155">
        <f t="shared" si="19"/>
        <v>45.054406865033329</v>
      </c>
      <c r="M80" s="26">
        <f t="shared" si="11"/>
        <v>32021.427341266572</v>
      </c>
      <c r="N80" s="26"/>
      <c r="O80" s="26">
        <f t="shared" si="16"/>
        <v>43.428454647876904</v>
      </c>
      <c r="P80" s="26">
        <f t="shared" si="12"/>
        <v>22021.427341266524</v>
      </c>
      <c r="Q80" s="26"/>
      <c r="R80" s="26">
        <f t="shared" si="20"/>
        <v>43.428454647876904</v>
      </c>
      <c r="S80" s="64">
        <f t="shared" si="14"/>
        <v>22021.427341266524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45.054406865033329</v>
      </c>
      <c r="J81" s="26">
        <f t="shared" si="9"/>
        <v>32021.427341266572</v>
      </c>
      <c r="K81" s="64"/>
      <c r="L81" s="155">
        <f t="shared" si="19"/>
        <v>45.054406865033329</v>
      </c>
      <c r="M81" s="26">
        <f t="shared" si="11"/>
        <v>32021.427341266572</v>
      </c>
      <c r="N81" s="26"/>
      <c r="O81" s="26">
        <f t="shared" si="16"/>
        <v>43.428454647876904</v>
      </c>
      <c r="P81" s="26">
        <f t="shared" si="12"/>
        <v>22021.427341266524</v>
      </c>
      <c r="Q81" s="26"/>
      <c r="R81" s="26">
        <f t="shared" si="20"/>
        <v>43.428454647876904</v>
      </c>
      <c r="S81" s="64">
        <f t="shared" si="14"/>
        <v>22021.427341266524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45.054406865033329</v>
      </c>
      <c r="J82" s="26">
        <f t="shared" si="9"/>
        <v>32021.427341266572</v>
      </c>
      <c r="K82" s="64"/>
      <c r="L82" s="155">
        <f t="shared" si="19"/>
        <v>45.054406865033329</v>
      </c>
      <c r="M82" s="26">
        <f t="shared" si="11"/>
        <v>32021.427341266572</v>
      </c>
      <c r="N82" s="26"/>
      <c r="O82" s="26">
        <f t="shared" si="16"/>
        <v>43.428454647876904</v>
      </c>
      <c r="P82" s="26">
        <f t="shared" si="12"/>
        <v>22021.427341266524</v>
      </c>
      <c r="Q82" s="26"/>
      <c r="R82" s="26">
        <f t="shared" si="20"/>
        <v>43.428454647876904</v>
      </c>
      <c r="S82" s="64">
        <f t="shared" si="14"/>
        <v>22021.427341266524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43.820942550882727</v>
      </c>
      <c r="J83" s="26">
        <f t="shared" si="9"/>
        <v>24104.285080922335</v>
      </c>
      <c r="K83" s="64"/>
      <c r="L83" s="155">
        <f>I83+10</f>
        <v>53.820942550882727</v>
      </c>
      <c r="M83" s="26">
        <f t="shared" si="11"/>
        <v>241042.85080922363</v>
      </c>
      <c r="N83" s="26"/>
      <c r="O83" s="26">
        <f>D51</f>
        <v>43.343008897793766</v>
      </c>
      <c r="P83" s="26">
        <f t="shared" si="12"/>
        <v>21592.398649412764</v>
      </c>
      <c r="Q83" s="26"/>
      <c r="R83" s="26">
        <f>O83+10</f>
        <v>53.343008897793766</v>
      </c>
      <c r="S83" s="64">
        <f t="shared" si="14"/>
        <v>215923.98649412749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43.820942550882727</v>
      </c>
      <c r="J84" s="65">
        <f t="shared" si="9"/>
        <v>24104.285080922335</v>
      </c>
      <c r="K84" s="66"/>
      <c r="L84" s="158">
        <f>I84+10</f>
        <v>53.820942550882727</v>
      </c>
      <c r="M84" s="65">
        <f t="shared" si="11"/>
        <v>241042.85080922363</v>
      </c>
      <c r="N84" s="65"/>
      <c r="O84" s="65">
        <f t="shared" si="16"/>
        <v>43.343008897793766</v>
      </c>
      <c r="P84" s="65">
        <f t="shared" si="12"/>
        <v>21592.398649412764</v>
      </c>
      <c r="Q84" s="65"/>
      <c r="R84" s="65">
        <f>O84+10</f>
        <v>53.343008897793766</v>
      </c>
      <c r="S84" s="66">
        <f t="shared" si="14"/>
        <v>215923.98649412749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44.631834948147812</v>
      </c>
      <c r="K85" s="67"/>
      <c r="L85" s="67" t="s">
        <v>134</v>
      </c>
      <c r="M85" s="67">
        <f>10*LOG10(SUM(M61:M84)/24)</f>
        <v>50.4298662239772</v>
      </c>
      <c r="N85" s="67"/>
      <c r="O85" s="67" t="s">
        <v>135</v>
      </c>
      <c r="P85" s="67">
        <f>10*LOG10(SUM(P61:P84)/24)</f>
        <v>43.39660917132575</v>
      </c>
      <c r="Q85" s="67"/>
      <c r="R85" s="67" t="s">
        <v>134</v>
      </c>
      <c r="S85" s="68">
        <f>10*LOG10(SUM(S61:S84)/24)</f>
        <v>49.765099415344025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38</v>
      </c>
      <c r="C89" s="22">
        <f>C2</f>
        <v>252427.79</v>
      </c>
      <c r="D89" s="23">
        <f>D2</f>
        <v>4258477.8099999996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43.428454647876904</v>
      </c>
      <c r="J89" s="86">
        <f>D51</f>
        <v>43.343008897793766</v>
      </c>
      <c r="K89" s="86">
        <f>E51</f>
        <v>43.39660917132575</v>
      </c>
      <c r="L89" s="87">
        <f>F51</f>
        <v>49.765099415344025</v>
      </c>
      <c r="M89" s="89">
        <f>C52</f>
        <v>45.054406865033329</v>
      </c>
      <c r="N89" s="86">
        <f>D52</f>
        <v>43.820942550882727</v>
      </c>
      <c r="O89" s="86">
        <f>E52</f>
        <v>44.631834948147812</v>
      </c>
      <c r="P89" s="87">
        <f>F52</f>
        <v>50.4298662239772</v>
      </c>
      <c r="Q89" s="89">
        <f>C53</f>
        <v>5.0544068650333287</v>
      </c>
      <c r="R89" s="86">
        <f>D53</f>
        <v>9.8209425508827266</v>
      </c>
      <c r="S89" s="86">
        <f>E53</f>
        <v>6.063363878176439</v>
      </c>
      <c r="T89" s="87">
        <f>F53</f>
        <v>8.4792942941643759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38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2">F95-J95+M95</f>
        <v>11.65636187226881</v>
      </c>
      <c r="M95" s="110">
        <f>10*LOG(6.666667/100)</f>
        <v>-11.760912373409578</v>
      </c>
      <c r="N95" s="110">
        <f t="shared" ref="N95:N126" si="23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27.414428529631603</v>
      </c>
      <c r="K96" s="27">
        <f t="shared" ref="K96:K159" si="26">4/60*100</f>
        <v>6.666666666666667</v>
      </c>
      <c r="L96" s="37">
        <f t="shared" si="22"/>
        <v>7.8246590969588183</v>
      </c>
      <c r="M96" s="110">
        <f t="shared" ref="M96:M159" si="27">10*LOG(6.666667/100)</f>
        <v>-11.760912373409578</v>
      </c>
      <c r="N96" s="110">
        <f t="shared" si="23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27.583091880368858</v>
      </c>
      <c r="K97" s="27">
        <f t="shared" si="26"/>
        <v>6.666666666666667</v>
      </c>
      <c r="L97" s="37">
        <f t="shared" si="22"/>
        <v>7.6559957462215635</v>
      </c>
      <c r="M97" s="110">
        <f t="shared" si="27"/>
        <v>-11.760912373409578</v>
      </c>
      <c r="N97" s="110">
        <f t="shared" si="23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27.748542399688656</v>
      </c>
      <c r="K98" s="27">
        <f t="shared" si="26"/>
        <v>6.666666666666667</v>
      </c>
      <c r="L98" s="37">
        <f t="shared" si="22"/>
        <v>7.4905452269017658</v>
      </c>
      <c r="M98" s="110">
        <f t="shared" si="27"/>
        <v>-11.760912373409578</v>
      </c>
      <c r="N98" s="110">
        <f t="shared" si="23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27.91090020413224</v>
      </c>
      <c r="K99" s="27">
        <f t="shared" si="26"/>
        <v>6.666666666666667</v>
      </c>
      <c r="L99" s="37">
        <f t="shared" si="22"/>
        <v>7.328187422458182</v>
      </c>
      <c r="M99" s="110">
        <f t="shared" si="27"/>
        <v>-11.760912373409578</v>
      </c>
      <c r="N99" s="110">
        <f t="shared" si="23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28.070278797557751</v>
      </c>
      <c r="K100" s="27">
        <f t="shared" si="26"/>
        <v>6.666666666666667</v>
      </c>
      <c r="L100" s="37">
        <f t="shared" si="22"/>
        <v>7.1688088290326704</v>
      </c>
      <c r="M100" s="110">
        <f t="shared" si="27"/>
        <v>-11.760912373409578</v>
      </c>
      <c r="N100" s="110">
        <f t="shared" si="23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28.226785547796883</v>
      </c>
      <c r="K101" s="27">
        <f t="shared" si="26"/>
        <v>6.666666666666667</v>
      </c>
      <c r="L101" s="37">
        <f t="shared" si="22"/>
        <v>7.0123020787935388</v>
      </c>
      <c r="M101" s="110">
        <f t="shared" si="27"/>
        <v>-11.760912373409578</v>
      </c>
      <c r="N101" s="110">
        <f t="shared" si="23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28.380522121122702</v>
      </c>
      <c r="K102" s="27">
        <f t="shared" si="26"/>
        <v>6.666666666666667</v>
      </c>
      <c r="L102" s="37">
        <f t="shared" si="22"/>
        <v>6.8585655054677197</v>
      </c>
      <c r="M102" s="110">
        <f t="shared" si="27"/>
        <v>-11.760912373409578</v>
      </c>
      <c r="N102" s="110">
        <f t="shared" si="23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28.531584878931618</v>
      </c>
      <c r="K103" s="27">
        <f t="shared" si="26"/>
        <v>6.666666666666667</v>
      </c>
      <c r="L103" s="37">
        <f t="shared" si="22"/>
        <v>6.7075027476588041</v>
      </c>
      <c r="M103" s="110">
        <f t="shared" si="27"/>
        <v>-11.760912373409578</v>
      </c>
      <c r="N103" s="110">
        <f t="shared" si="23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28.680065240515756</v>
      </c>
      <c r="K104" s="27">
        <f t="shared" si="26"/>
        <v>6.666666666666667</v>
      </c>
      <c r="L104" s="37">
        <f t="shared" si="22"/>
        <v>6.5590223860746661</v>
      </c>
      <c r="M104" s="110">
        <f t="shared" si="27"/>
        <v>-11.760912373409578</v>
      </c>
      <c r="N104" s="110">
        <f t="shared" si="23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28.826050015345746</v>
      </c>
      <c r="K105" s="27">
        <f t="shared" si="26"/>
        <v>6.666666666666667</v>
      </c>
      <c r="L105" s="37">
        <f t="shared" si="22"/>
        <v>6.4130376112446754</v>
      </c>
      <c r="M105" s="110">
        <f t="shared" si="27"/>
        <v>-11.760912373409578</v>
      </c>
      <c r="N105" s="110">
        <f t="shared" si="23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28.969621707888216</v>
      </c>
      <c r="K106" s="27">
        <f t="shared" si="26"/>
        <v>6.666666666666667</v>
      </c>
      <c r="L106" s="37">
        <f t="shared" si="22"/>
        <v>6.2694659187022062</v>
      </c>
      <c r="M106" s="110">
        <f t="shared" si="27"/>
        <v>-11.760912373409578</v>
      </c>
      <c r="N106" s="110">
        <f t="shared" si="23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29.110858797637949</v>
      </c>
      <c r="K107" s="27">
        <f t="shared" si="26"/>
        <v>6.666666666666667</v>
      </c>
      <c r="L107" s="37">
        <f t="shared" si="22"/>
        <v>6.1282288289524729</v>
      </c>
      <c r="M107" s="110">
        <f t="shared" si="27"/>
        <v>-11.760912373409578</v>
      </c>
      <c r="N107" s="110">
        <f t="shared" si="23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29.249835996744505</v>
      </c>
      <c r="K108" s="27">
        <f t="shared" si="26"/>
        <v>6.666666666666667</v>
      </c>
      <c r="L108" s="37">
        <f t="shared" si="22"/>
        <v>5.9892516298459171</v>
      </c>
      <c r="M108" s="110">
        <f t="shared" si="27"/>
        <v>-11.760912373409578</v>
      </c>
      <c r="N108" s="110">
        <f t="shared" si="23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29.386624487350613</v>
      </c>
      <c r="K109" s="27">
        <f t="shared" si="26"/>
        <v>6.666666666666667</v>
      </c>
      <c r="L109" s="37">
        <f t="shared" si="22"/>
        <v>5.8524631392398092</v>
      </c>
      <c r="M109" s="110">
        <f t="shared" si="27"/>
        <v>-11.760912373409578</v>
      </c>
      <c r="N109" s="110">
        <f t="shared" si="23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29.521292140529983</v>
      </c>
      <c r="K110" s="27">
        <f t="shared" si="26"/>
        <v>6.666666666666667</v>
      </c>
      <c r="L110" s="37">
        <f t="shared" si="22"/>
        <v>5.7177954860604387</v>
      </c>
      <c r="M110" s="110">
        <f t="shared" si="27"/>
        <v>-11.760912373409578</v>
      </c>
      <c r="N110" s="110">
        <f t="shared" si="23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29.653903718510247</v>
      </c>
      <c r="K111" s="27">
        <f t="shared" si="26"/>
        <v>6.666666666666667</v>
      </c>
      <c r="L111" s="37">
        <f t="shared" si="22"/>
        <v>5.5851839080801753</v>
      </c>
      <c r="M111" s="110">
        <f t="shared" si="27"/>
        <v>-11.760912373409578</v>
      </c>
      <c r="N111" s="110">
        <f t="shared" si="23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29.7845210616894</v>
      </c>
      <c r="K112" s="27">
        <f t="shared" si="26"/>
        <v>6.666666666666667</v>
      </c>
      <c r="L112" s="37">
        <f t="shared" si="22"/>
        <v>5.4545665649010218</v>
      </c>
      <c r="M112" s="110">
        <f t="shared" si="27"/>
        <v>-11.760912373409578</v>
      </c>
      <c r="N112" s="110">
        <f t="shared" si="23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29.913203261797602</v>
      </c>
      <c r="K113" s="27">
        <f t="shared" si="26"/>
        <v>6.666666666666667</v>
      </c>
      <c r="L113" s="37">
        <f t="shared" si="22"/>
        <v>5.3258843647928202</v>
      </c>
      <c r="M113" s="110">
        <f t="shared" si="27"/>
        <v>-11.760912373409578</v>
      </c>
      <c r="N113" s="110">
        <f t="shared" si="23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30.040006822417975</v>
      </c>
      <c r="K114" s="27">
        <f t="shared" si="26"/>
        <v>6.666666666666667</v>
      </c>
      <c r="L114" s="37">
        <f t="shared" si="22"/>
        <v>5.1990808041724463</v>
      </c>
      <c r="M114" s="110">
        <f t="shared" si="27"/>
        <v>-11.760912373409578</v>
      </c>
      <c r="N114" s="110">
        <f t="shared" si="23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30.164985807958008</v>
      </c>
      <c r="K115" s="27">
        <f t="shared" si="26"/>
        <v>6.666666666666667</v>
      </c>
      <c r="L115" s="37">
        <f t="shared" si="22"/>
        <v>5.0741018186324141</v>
      </c>
      <c r="M115" s="110">
        <f t="shared" si="27"/>
        <v>-11.760912373409578</v>
      </c>
      <c r="N115" s="110">
        <f t="shared" si="23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30.288191982054375</v>
      </c>
      <c r="K116" s="27">
        <f t="shared" si="26"/>
        <v>6.666666666666667</v>
      </c>
      <c r="L116" s="37">
        <f t="shared" si="22"/>
        <v>4.9508956445360468</v>
      </c>
      <c r="M116" s="110">
        <f t="shared" si="27"/>
        <v>-11.760912373409578</v>
      </c>
      <c r="N116" s="110">
        <f t="shared" si="23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30.409674936298241</v>
      </c>
      <c r="K117" s="27">
        <f t="shared" si="26"/>
        <v>6.666666666666667</v>
      </c>
      <c r="L117" s="37">
        <f t="shared" si="22"/>
        <v>4.8294126902921803</v>
      </c>
      <c r="M117" s="110">
        <f t="shared" si="27"/>
        <v>-11.760912373409578</v>
      </c>
      <c r="N117" s="110">
        <f t="shared" si="23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30.529482210081991</v>
      </c>
      <c r="K118" s="27">
        <f t="shared" si="26"/>
        <v>6.666666666666667</v>
      </c>
      <c r="L118" s="37">
        <f t="shared" si="22"/>
        <v>4.7096054165084311</v>
      </c>
      <c r="M118" s="110">
        <f t="shared" si="27"/>
        <v>-11.760912373409578</v>
      </c>
      <c r="N118" s="110">
        <f t="shared" si="23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30.647659402292394</v>
      </c>
      <c r="K119" s="27">
        <f t="shared" si="26"/>
        <v>6.666666666666667</v>
      </c>
      <c r="L119" s="37">
        <f t="shared" si="22"/>
        <v>4.5914282242980278</v>
      </c>
      <c r="M119" s="110">
        <f t="shared" si="27"/>
        <v>-11.760912373409578</v>
      </c>
      <c r="N119" s="110">
        <f t="shared" si="23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30.764250275506871</v>
      </c>
      <c r="K120" s="27">
        <f t="shared" si="26"/>
        <v>6.666666666666667</v>
      </c>
      <c r="L120" s="37">
        <f t="shared" si="22"/>
        <v>4.4748373510835506</v>
      </c>
      <c r="M120" s="110">
        <f t="shared" si="27"/>
        <v>-11.760912373409578</v>
      </c>
      <c r="N120" s="110">
        <f t="shared" si="23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30.879296853288697</v>
      </c>
      <c r="K121" s="27">
        <f t="shared" si="26"/>
        <v>6.666666666666667</v>
      </c>
      <c r="L121" s="37">
        <f t="shared" si="22"/>
        <v>4.3597907733017252</v>
      </c>
      <c r="M121" s="110">
        <f t="shared" si="27"/>
        <v>-11.760912373409578</v>
      </c>
      <c r="N121" s="110">
        <f t="shared" si="23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30.992839511122508</v>
      </c>
      <c r="K122" s="27">
        <f t="shared" si="26"/>
        <v>6.666666666666667</v>
      </c>
      <c r="L122" s="37">
        <f t="shared" si="22"/>
        <v>4.2462481154679139</v>
      </c>
      <c r="M122" s="110">
        <f t="shared" si="27"/>
        <v>-11.760912373409578</v>
      </c>
      <c r="N122" s="110">
        <f t="shared" si="23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31.104917061482478</v>
      </c>
      <c r="K123" s="27">
        <f t="shared" si="26"/>
        <v>6.666666666666667</v>
      </c>
      <c r="L123" s="37">
        <f t="shared" si="22"/>
        <v>4.1341705651079437</v>
      </c>
      <c r="M123" s="110">
        <f t="shared" si="27"/>
        <v>-11.760912373409578</v>
      </c>
      <c r="N123" s="110">
        <f t="shared" si="23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31.215566833481699</v>
      </c>
      <c r="K124" s="27">
        <f t="shared" si="26"/>
        <v>6.666666666666667</v>
      </c>
      <c r="L124" s="37">
        <f t="shared" si="22"/>
        <v>4.0235207931087231</v>
      </c>
      <c r="M124" s="110">
        <f t="shared" si="27"/>
        <v>-11.760912373409578</v>
      </c>
      <c r="N124" s="110">
        <f t="shared" si="23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31.324824747511745</v>
      </c>
      <c r="K125" s="27">
        <f t="shared" si="26"/>
        <v>6.666666666666667</v>
      </c>
      <c r="L125" s="37">
        <f t="shared" si="22"/>
        <v>3.9142628790786773</v>
      </c>
      <c r="M125" s="110">
        <f t="shared" si="27"/>
        <v>-11.760912373409578</v>
      </c>
      <c r="N125" s="110">
        <f t="shared" si="23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31.43272538524587</v>
      </c>
      <c r="K126" s="27">
        <f t="shared" si="26"/>
        <v>6.666666666666667</v>
      </c>
      <c r="L126" s="37">
        <f t="shared" si="22"/>
        <v>3.8063622413445515</v>
      </c>
      <c r="M126" s="110">
        <f t="shared" si="27"/>
        <v>-11.760912373409578</v>
      </c>
      <c r="N126" s="110">
        <f t="shared" si="23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31.539302055347203</v>
      </c>
      <c r="K127" s="27">
        <f t="shared" si="26"/>
        <v>6.666666666666667</v>
      </c>
      <c r="L127" s="37">
        <f t="shared" ref="L127:L158" si="28">F127-J127+M127</f>
        <v>3.6997855712432184</v>
      </c>
      <c r="M127" s="110">
        <f t="shared" si="27"/>
        <v>-11.760912373409578</v>
      </c>
      <c r="N127" s="110">
        <f t="shared" ref="N127:N158" si="29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31.644586855194351</v>
      </c>
      <c r="K128" s="27">
        <f t="shared" si="26"/>
        <v>6.666666666666667</v>
      </c>
      <c r="L128" s="37">
        <f t="shared" si="28"/>
        <v>3.5945007713960706</v>
      </c>
      <c r="M128" s="110">
        <f t="shared" si="27"/>
        <v>-11.760912373409578</v>
      </c>
      <c r="N128" s="110">
        <f t="shared" si="29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31.748610728910503</v>
      </c>
      <c r="K129" s="27">
        <f t="shared" si="26"/>
        <v>6.666666666666667</v>
      </c>
      <c r="L129" s="37">
        <f t="shared" si="28"/>
        <v>3.490476897679919</v>
      </c>
      <c r="M129" s="110">
        <f t="shared" si="27"/>
        <v>-11.760912373409578</v>
      </c>
      <c r="N129" s="110">
        <f t="shared" si="29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31.851403521958726</v>
      </c>
      <c r="K130" s="27">
        <f t="shared" si="26"/>
        <v>6.666666666666667</v>
      </c>
      <c r="L130" s="37">
        <f t="shared" si="28"/>
        <v>3.3876841046316954</v>
      </c>
      <c r="M130" s="110">
        <f t="shared" si="27"/>
        <v>-11.760912373409578</v>
      </c>
      <c r="N130" s="110">
        <f t="shared" si="29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31.952994032544222</v>
      </c>
      <c r="K131" s="27">
        <f t="shared" si="26"/>
        <v>6.666666666666667</v>
      </c>
      <c r="L131" s="37">
        <f t="shared" si="28"/>
        <v>3.2860935940461999</v>
      </c>
      <c r="M131" s="110">
        <f t="shared" si="27"/>
        <v>-11.760912373409578</v>
      </c>
      <c r="N131" s="110">
        <f t="shared" si="29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32.053410060045245</v>
      </c>
      <c r="K132" s="27">
        <f t="shared" si="26"/>
        <v>6.666666666666667</v>
      </c>
      <c r="L132" s="37">
        <f t="shared" si="28"/>
        <v>3.1856775665451771</v>
      </c>
      <c r="M132" s="110">
        <f t="shared" si="27"/>
        <v>-11.760912373409578</v>
      </c>
      <c r="N132" s="110">
        <f t="shared" si="29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32.152678450676248</v>
      </c>
      <c r="K133" s="27">
        <f t="shared" si="26"/>
        <v>6.666666666666667</v>
      </c>
      <c r="L133" s="37">
        <f t="shared" si="28"/>
        <v>3.0864091759141736</v>
      </c>
      <c r="M133" s="110">
        <f t="shared" si="27"/>
        <v>-11.760912373409578</v>
      </c>
      <c r="N133" s="110">
        <f t="shared" si="29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32.250825140571131</v>
      </c>
      <c r="K134" s="27">
        <f t="shared" si="26"/>
        <v>6.666666666666667</v>
      </c>
      <c r="L134" s="37">
        <f t="shared" si="28"/>
        <v>2.9882624860192912</v>
      </c>
      <c r="M134" s="110">
        <f t="shared" si="27"/>
        <v>-11.760912373409578</v>
      </c>
      <c r="N134" s="110">
        <f t="shared" si="29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32.347875196459377</v>
      </c>
      <c r="K135" s="27">
        <f t="shared" si="26"/>
        <v>6.666666666666667</v>
      </c>
      <c r="L135" s="37">
        <f t="shared" si="28"/>
        <v>2.8912124301310449</v>
      </c>
      <c r="M135" s="110">
        <f t="shared" si="27"/>
        <v>-11.760912373409578</v>
      </c>
      <c r="N135" s="110">
        <f t="shared" si="29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32.44385285409475</v>
      </c>
      <c r="K136" s="27">
        <f t="shared" si="26"/>
        <v>6.666666666666667</v>
      </c>
      <c r="L136" s="37">
        <f t="shared" si="28"/>
        <v>2.7952347724956716</v>
      </c>
      <c r="M136" s="110">
        <f t="shared" si="27"/>
        <v>-11.760912373409578</v>
      </c>
      <c r="N136" s="110">
        <f t="shared" si="29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32.538781554583984</v>
      </c>
      <c r="K137" s="27">
        <f t="shared" si="26"/>
        <v>6.666666666666667</v>
      </c>
      <c r="L137" s="37">
        <f t="shared" si="28"/>
        <v>2.7003060720064376</v>
      </c>
      <c r="M137" s="110">
        <f t="shared" si="27"/>
        <v>-11.760912373409578</v>
      </c>
      <c r="N137" s="110">
        <f t="shared" si="29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32.632683978751572</v>
      </c>
      <c r="K138" s="27">
        <f t="shared" si="26"/>
        <v>6.666666666666667</v>
      </c>
      <c r="L138" s="37">
        <f t="shared" si="28"/>
        <v>2.6064036478388495</v>
      </c>
      <c r="M138" s="110">
        <f t="shared" si="27"/>
        <v>-11.760912373409578</v>
      </c>
      <c r="N138" s="110">
        <f t="shared" si="29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32.72558207966685</v>
      </c>
      <c r="K139" s="27">
        <f t="shared" si="26"/>
        <v>6.666666666666667</v>
      </c>
      <c r="L139" s="37">
        <f t="shared" si="28"/>
        <v>2.5135055469235716</v>
      </c>
      <c r="M139" s="110">
        <f t="shared" si="27"/>
        <v>-11.760912373409578</v>
      </c>
      <c r="N139" s="110">
        <f t="shared" si="29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32.817497113449832</v>
      </c>
      <c r="K140" s="27">
        <f t="shared" si="26"/>
        <v>6.666666666666667</v>
      </c>
      <c r="L140" s="37">
        <f t="shared" si="28"/>
        <v>2.4215905131405897</v>
      </c>
      <c r="M140" s="110">
        <f t="shared" si="27"/>
        <v>-11.760912373409578</v>
      </c>
      <c r="N140" s="110">
        <f t="shared" si="29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32.908449668464243</v>
      </c>
      <c r="K141" s="27">
        <f t="shared" si="26"/>
        <v>6.666666666666667</v>
      </c>
      <c r="L141" s="37">
        <f t="shared" si="28"/>
        <v>2.3306379581261787</v>
      </c>
      <c r="M141" s="110">
        <f t="shared" si="27"/>
        <v>-11.760912373409578</v>
      </c>
      <c r="N141" s="110">
        <f t="shared" si="29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32.998459692997777</v>
      </c>
      <c r="K142" s="27">
        <f t="shared" si="26"/>
        <v>6.666666666666667</v>
      </c>
      <c r="L142" s="37">
        <f t="shared" si="28"/>
        <v>2.2406279335926449</v>
      </c>
      <c r="M142" s="110">
        <f t="shared" si="27"/>
        <v>-11.760912373409578</v>
      </c>
      <c r="N142" s="110">
        <f t="shared" si="29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33.087546521522775</v>
      </c>
      <c r="K143" s="27">
        <f t="shared" si="26"/>
        <v>6.666666666666667</v>
      </c>
      <c r="L143" s="37">
        <f t="shared" si="28"/>
        <v>2.151541105067647</v>
      </c>
      <c r="M143" s="110">
        <f t="shared" si="27"/>
        <v>-11.760912373409578</v>
      </c>
      <c r="N143" s="110">
        <f t="shared" si="29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33.175728899623877</v>
      </c>
      <c r="K144" s="27">
        <f t="shared" si="26"/>
        <v>6.666666666666667</v>
      </c>
      <c r="L144" s="37">
        <f t="shared" si="28"/>
        <v>2.0633587269665448</v>
      </c>
      <c r="M144" s="110">
        <f t="shared" si="27"/>
        <v>-11.760912373409578</v>
      </c>
      <c r="N144" s="110">
        <f t="shared" si="29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33.263025007672873</v>
      </c>
      <c r="K145" s="27">
        <f t="shared" si="26"/>
        <v>6.666666666666667</v>
      </c>
      <c r="L145" s="37">
        <f t="shared" si="28"/>
        <v>1.976062618917549</v>
      </c>
      <c r="M145" s="110">
        <f t="shared" si="27"/>
        <v>-11.760912373409578</v>
      </c>
      <c r="N145" s="110">
        <f t="shared" si="29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33.349452483325727</v>
      </c>
      <c r="K146" s="27">
        <f t="shared" si="26"/>
        <v>6.666666666666667</v>
      </c>
      <c r="L146" s="37">
        <f t="shared" si="28"/>
        <v>1.8896351432646945</v>
      </c>
      <c r="M146" s="110">
        <f t="shared" si="27"/>
        <v>-11.760912373409578</v>
      </c>
      <c r="N146" s="110">
        <f t="shared" si="29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33.435028442911225</v>
      </c>
      <c r="K147" s="27">
        <f t="shared" si="26"/>
        <v>6.666666666666667</v>
      </c>
      <c r="L147" s="37">
        <f t="shared" si="28"/>
        <v>1.8040591836791968</v>
      </c>
      <c r="M147" s="110">
        <f t="shared" si="27"/>
        <v>-11.760912373409578</v>
      </c>
      <c r="N147" s="110">
        <f t="shared" si="29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33.519769501776324</v>
      </c>
      <c r="K148" s="27">
        <f t="shared" si="26"/>
        <v>6.666666666666667</v>
      </c>
      <c r="L148" s="37">
        <f t="shared" si="28"/>
        <v>1.7193181248140981</v>
      </c>
      <c r="M148" s="110">
        <f t="shared" si="27"/>
        <v>-11.760912373409578</v>
      </c>
      <c r="N148" s="110">
        <f t="shared" si="29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33.60369179364848</v>
      </c>
      <c r="K149" s="27">
        <f t="shared" si="26"/>
        <v>6.666666666666667</v>
      </c>
      <c r="L149" s="37">
        <f t="shared" si="28"/>
        <v>1.635395832941942</v>
      </c>
      <c r="M149" s="110">
        <f t="shared" si="27"/>
        <v>-11.760912373409578</v>
      </c>
      <c r="N149" s="110">
        <f t="shared" si="29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33.686810989071638</v>
      </c>
      <c r="K150" s="27">
        <f t="shared" si="26"/>
        <v>6.666666666666667</v>
      </c>
      <c r="L150" s="37">
        <f t="shared" si="28"/>
        <v>1.5522766375187835</v>
      </c>
      <c r="M150" s="110">
        <f t="shared" si="27"/>
        <v>-11.760912373409578</v>
      </c>
      <c r="N150" s="110">
        <f t="shared" si="29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33.769142312968278</v>
      </c>
      <c r="K151" s="27">
        <f t="shared" si="26"/>
        <v>6.666666666666667</v>
      </c>
      <c r="L151" s="37">
        <f t="shared" si="28"/>
        <v>1.4699453136221443</v>
      </c>
      <c r="M151" s="110">
        <f t="shared" si="27"/>
        <v>-11.760912373409578</v>
      </c>
      <c r="N151" s="110">
        <f t="shared" si="29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33.850700561377067</v>
      </c>
      <c r="K152" s="27">
        <f t="shared" si="26"/>
        <v>6.666666666666667</v>
      </c>
      <c r="L152" s="37">
        <f t="shared" si="28"/>
        <v>1.3883870652133545</v>
      </c>
      <c r="M152" s="110">
        <f t="shared" si="27"/>
        <v>-11.760912373409578</v>
      </c>
      <c r="N152" s="110">
        <f t="shared" si="29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29.565721340409148</v>
      </c>
      <c r="K153" s="27">
        <f t="shared" si="26"/>
        <v>6.666666666666667</v>
      </c>
      <c r="L153" s="37">
        <f t="shared" si="28"/>
        <v>5.6733662861812739</v>
      </c>
      <c r="M153" s="110">
        <f t="shared" si="27"/>
        <v>-11.760912373409578</v>
      </c>
      <c r="N153" s="110">
        <f t="shared" si="29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29.570050898908153</v>
      </c>
      <c r="K154" s="27">
        <f t="shared" si="26"/>
        <v>6.666666666666667</v>
      </c>
      <c r="L154" s="37">
        <f t="shared" si="28"/>
        <v>5.6690367276822684</v>
      </c>
      <c r="M154" s="110">
        <f t="shared" si="27"/>
        <v>-11.760912373409578</v>
      </c>
      <c r="N154" s="110">
        <f t="shared" si="29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29.582972013986545</v>
      </c>
      <c r="K155" s="27">
        <f t="shared" si="26"/>
        <v>6.666666666666667</v>
      </c>
      <c r="L155" s="37">
        <f t="shared" si="28"/>
        <v>5.6561156126038767</v>
      </c>
      <c r="M155" s="110">
        <f t="shared" si="27"/>
        <v>-11.760912373409578</v>
      </c>
      <c r="N155" s="110">
        <f t="shared" si="29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29.604286327996025</v>
      </c>
      <c r="K156" s="27">
        <f t="shared" si="26"/>
        <v>6.666666666666667</v>
      </c>
      <c r="L156" s="37">
        <f t="shared" si="28"/>
        <v>5.6348012985943967</v>
      </c>
      <c r="M156" s="110">
        <f t="shared" si="27"/>
        <v>-11.760912373409578</v>
      </c>
      <c r="N156" s="110">
        <f t="shared" si="29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29.633677039051104</v>
      </c>
      <c r="K157" s="27">
        <f t="shared" si="26"/>
        <v>6.666666666666667</v>
      </c>
      <c r="L157" s="37">
        <f t="shared" si="28"/>
        <v>5.6054105875393176</v>
      </c>
      <c r="M157" s="110">
        <f t="shared" si="27"/>
        <v>-11.760912373409578</v>
      </c>
      <c r="N157" s="110">
        <f t="shared" si="29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29.670727583087107</v>
      </c>
      <c r="K158" s="27">
        <f t="shared" si="26"/>
        <v>6.666666666666667</v>
      </c>
      <c r="L158" s="37">
        <f t="shared" si="28"/>
        <v>5.5683600435033149</v>
      </c>
      <c r="M158" s="110">
        <f t="shared" si="27"/>
        <v>-11.760912373409578</v>
      </c>
      <c r="N158" s="110">
        <f t="shared" si="29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29.714944264371741</v>
      </c>
      <c r="K159" s="27">
        <f t="shared" si="26"/>
        <v>6.666666666666667</v>
      </c>
      <c r="L159" s="37">
        <f t="shared" ref="L159:L190" si="31">F159-J159+M159</f>
        <v>5.5241433622186804</v>
      </c>
      <c r="M159" s="110">
        <f t="shared" si="27"/>
        <v>-11.760912373409578</v>
      </c>
      <c r="N159" s="110">
        <f t="shared" ref="N159:N190" si="32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29.765780282442744</v>
      </c>
      <c r="K160" s="27">
        <f t="shared" ref="K160:K223" si="35">4/60*100</f>
        <v>6.666666666666667</v>
      </c>
      <c r="L160" s="37">
        <f t="shared" si="31"/>
        <v>5.4733073441476776</v>
      </c>
      <c r="M160" s="110">
        <f t="shared" ref="M160:M223" si="36">10*LOG(6.666667/100)</f>
        <v>-11.760912373409578</v>
      </c>
      <c r="N160" s="110">
        <f t="shared" si="32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29.822658889227402</v>
      </c>
      <c r="K161" s="27">
        <f t="shared" si="35"/>
        <v>6.666666666666667</v>
      </c>
      <c r="L161" s="37">
        <f t="shared" si="31"/>
        <v>5.4164287373630202</v>
      </c>
      <c r="M161" s="110">
        <f t="shared" si="36"/>
        <v>-11.760912373409578</v>
      </c>
      <c r="N161" s="110">
        <f t="shared" si="32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29.884993992317217</v>
      </c>
      <c r="K162" s="27">
        <f t="shared" si="35"/>
        <v>6.666666666666667</v>
      </c>
      <c r="L162" s="37">
        <f t="shared" si="31"/>
        <v>5.3540936342732053</v>
      </c>
      <c r="M162" s="110">
        <f t="shared" si="36"/>
        <v>-11.760912373409578</v>
      </c>
      <c r="N162" s="110">
        <f t="shared" si="32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29.952207206857754</v>
      </c>
      <c r="K163" s="27">
        <f t="shared" si="35"/>
        <v>6.666666666666667</v>
      </c>
      <c r="L163" s="37">
        <f t="shared" si="31"/>
        <v>5.2868804197326682</v>
      </c>
      <c r="M163" s="110">
        <f t="shared" si="36"/>
        <v>-11.760912373409578</v>
      </c>
      <c r="N163" s="110">
        <f t="shared" si="32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30.023740991065257</v>
      </c>
      <c r="K164" s="27">
        <f t="shared" si="35"/>
        <v>6.666666666666667</v>
      </c>
      <c r="L164" s="37">
        <f t="shared" si="31"/>
        <v>5.2153466355251652</v>
      </c>
      <c r="M164" s="110">
        <f t="shared" si="36"/>
        <v>-11.760912373409578</v>
      </c>
      <c r="N164" s="110">
        <f t="shared" si="32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30.099067986264938</v>
      </c>
      <c r="K165" s="27">
        <f t="shared" si="35"/>
        <v>6.666666666666667</v>
      </c>
      <c r="L165" s="37">
        <f t="shared" si="31"/>
        <v>5.1400196403254839</v>
      </c>
      <c r="M165" s="110">
        <f t="shared" si="36"/>
        <v>-11.760912373409578</v>
      </c>
      <c r="N165" s="110">
        <f t="shared" si="32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30.177696993345382</v>
      </c>
      <c r="K166" s="27">
        <f t="shared" si="35"/>
        <v>6.666666666666667</v>
      </c>
      <c r="L166" s="37">
        <f t="shared" si="31"/>
        <v>5.0613906332450398</v>
      </c>
      <c r="M166" s="110">
        <f t="shared" si="36"/>
        <v>-11.760912373409578</v>
      </c>
      <c r="N166" s="110">
        <f t="shared" si="32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30.259176170546159</v>
      </c>
      <c r="K167" s="27">
        <f t="shared" si="35"/>
        <v>6.666666666666667</v>
      </c>
      <c r="L167" s="37">
        <f t="shared" si="31"/>
        <v>4.9799114560442632</v>
      </c>
      <c r="M167" s="110">
        <f t="shared" si="36"/>
        <v>-11.760912373409578</v>
      </c>
      <c r="N167" s="110">
        <f t="shared" si="32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30.343094071420975</v>
      </c>
      <c r="K168" s="27">
        <f t="shared" si="35"/>
        <v>6.666666666666667</v>
      </c>
      <c r="L168" s="37">
        <f t="shared" si="31"/>
        <v>4.8959935551694471</v>
      </c>
      <c r="M168" s="110">
        <f t="shared" si="36"/>
        <v>-11.760912373409578</v>
      </c>
      <c r="N168" s="110">
        <f t="shared" si="32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30.429079099445264</v>
      </c>
      <c r="K169" s="27">
        <f t="shared" si="35"/>
        <v>6.666666666666667</v>
      </c>
      <c r="L169" s="37">
        <f t="shared" si="31"/>
        <v>4.8100085271451576</v>
      </c>
      <c r="M169" s="110">
        <f t="shared" si="36"/>
        <v>-11.760912373409578</v>
      </c>
      <c r="N169" s="110">
        <f t="shared" si="32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30.516797873477824</v>
      </c>
      <c r="K170" s="27">
        <f t="shared" si="35"/>
        <v>6.666666666666667</v>
      </c>
      <c r="L170" s="37">
        <f t="shared" si="31"/>
        <v>4.722289753112598</v>
      </c>
      <c r="M170" s="110">
        <f t="shared" si="36"/>
        <v>-11.760912373409578</v>
      </c>
      <c r="N170" s="110">
        <f t="shared" si="32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30.605952902392158</v>
      </c>
      <c r="K171" s="27">
        <f t="shared" si="35"/>
        <v>6.666666666666667</v>
      </c>
      <c r="L171" s="37">
        <f t="shared" si="31"/>
        <v>4.6331347241982641</v>
      </c>
      <c r="M171" s="110">
        <f t="shared" si="36"/>
        <v>-11.760912373409578</v>
      </c>
      <c r="N171" s="110">
        <f t="shared" si="32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30.696279874033198</v>
      </c>
      <c r="K172" s="27">
        <f t="shared" si="35"/>
        <v>6.666666666666667</v>
      </c>
      <c r="L172" s="37">
        <f t="shared" si="31"/>
        <v>4.5428077525572235</v>
      </c>
      <c r="M172" s="110">
        <f t="shared" si="36"/>
        <v>-11.760912373409578</v>
      </c>
      <c r="N172" s="110">
        <f t="shared" si="32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30.787544781812255</v>
      </c>
      <c r="K173" s="27">
        <f t="shared" si="35"/>
        <v>6.666666666666667</v>
      </c>
      <c r="L173" s="37">
        <f t="shared" si="31"/>
        <v>4.4515428447781673</v>
      </c>
      <c r="M173" s="110">
        <f t="shared" si="36"/>
        <v>-11.760912373409578</v>
      </c>
      <c r="N173" s="110">
        <f t="shared" si="32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30.879541044996468</v>
      </c>
      <c r="K174" s="27">
        <f t="shared" si="35"/>
        <v>6.666666666666667</v>
      </c>
      <c r="L174" s="37">
        <f t="shared" si="31"/>
        <v>4.3595465815939534</v>
      </c>
      <c r="M174" s="110">
        <f t="shared" si="36"/>
        <v>-11.760912373409578</v>
      </c>
      <c r="N174" s="110">
        <f t="shared" si="32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30.972086726151748</v>
      </c>
      <c r="K175" s="27">
        <f t="shared" si="35"/>
        <v>6.666666666666667</v>
      </c>
      <c r="L175" s="37">
        <f t="shared" si="31"/>
        <v>4.2670009004386742</v>
      </c>
      <c r="M175" s="110">
        <f t="shared" si="36"/>
        <v>-11.760912373409578</v>
      </c>
      <c r="N175" s="110">
        <f t="shared" si="32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31.065021909690376</v>
      </c>
      <c r="K176" s="27">
        <f t="shared" si="35"/>
        <v>6.666666666666667</v>
      </c>
      <c r="L176" s="37">
        <f t="shared" si="31"/>
        <v>4.1740657169000457</v>
      </c>
      <c r="M176" s="110">
        <f t="shared" si="36"/>
        <v>-11.760912373409578</v>
      </c>
      <c r="N176" s="110">
        <f t="shared" si="32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31.158206276839056</v>
      </c>
      <c r="K177" s="27">
        <f t="shared" si="35"/>
        <v>6.666666666666667</v>
      </c>
      <c r="L177" s="37">
        <f t="shared" si="31"/>
        <v>4.0808813497513654</v>
      </c>
      <c r="M177" s="110">
        <f t="shared" si="36"/>
        <v>-11.760912373409578</v>
      </c>
      <c r="N177" s="110">
        <f t="shared" si="32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31.251516892301108</v>
      </c>
      <c r="K178" s="27">
        <f t="shared" si="35"/>
        <v>6.666666666666667</v>
      </c>
      <c r="L178" s="37">
        <f t="shared" si="31"/>
        <v>3.9875707342893136</v>
      </c>
      <c r="M178" s="110">
        <f t="shared" si="36"/>
        <v>-11.760912373409578</v>
      </c>
      <c r="N178" s="110">
        <f t="shared" si="32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31.344846204381664</v>
      </c>
      <c r="K179" s="27">
        <f t="shared" si="35"/>
        <v>6.666666666666667</v>
      </c>
      <c r="L179" s="37">
        <f t="shared" si="31"/>
        <v>3.8942414222087578</v>
      </c>
      <c r="M179" s="110">
        <f t="shared" si="36"/>
        <v>-11.760912373409578</v>
      </c>
      <c r="N179" s="110">
        <f t="shared" si="32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31.438100251662259</v>
      </c>
      <c r="K180" s="27">
        <f t="shared" si="35"/>
        <v>6.666666666666667</v>
      </c>
      <c r="L180" s="37">
        <f t="shared" si="31"/>
        <v>3.8009873749281624</v>
      </c>
      <c r="M180" s="110">
        <f t="shared" si="36"/>
        <v>-11.760912373409578</v>
      </c>
      <c r="N180" s="110">
        <f t="shared" si="32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31.531197064087696</v>
      </c>
      <c r="K181" s="27">
        <f t="shared" si="35"/>
        <v>6.666666666666667</v>
      </c>
      <c r="L181" s="37">
        <f t="shared" si="31"/>
        <v>3.7078905625027261</v>
      </c>
      <c r="M181" s="110">
        <f t="shared" si="36"/>
        <v>-11.760912373409578</v>
      </c>
      <c r="N181" s="110">
        <f t="shared" si="32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31.624065243520629</v>
      </c>
      <c r="K182" s="27">
        <f t="shared" si="35"/>
        <v>6.666666666666667</v>
      </c>
      <c r="L182" s="37">
        <f t="shared" si="31"/>
        <v>3.6150223830697925</v>
      </c>
      <c r="M182" s="110">
        <f t="shared" si="36"/>
        <v>-11.760912373409578</v>
      </c>
      <c r="N182" s="110">
        <f t="shared" si="32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31.716642707651499</v>
      </c>
      <c r="K183" s="27">
        <f t="shared" si="35"/>
        <v>6.666666666666667</v>
      </c>
      <c r="L183" s="37">
        <f t="shared" si="31"/>
        <v>3.5224449189389233</v>
      </c>
      <c r="M183" s="110">
        <f t="shared" si="36"/>
        <v>-11.760912373409578</v>
      </c>
      <c r="N183" s="110">
        <f t="shared" si="32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31.808875581058654</v>
      </c>
      <c r="K184" s="27">
        <f t="shared" si="35"/>
        <v>6.666666666666667</v>
      </c>
      <c r="L184" s="37">
        <f t="shared" si="31"/>
        <v>3.4302120455317677</v>
      </c>
      <c r="M184" s="110">
        <f t="shared" si="36"/>
        <v>-11.760912373409578</v>
      </c>
      <c r="N184" s="110">
        <f t="shared" si="32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31.900717217794817</v>
      </c>
      <c r="K185" s="27">
        <f t="shared" si="35"/>
        <v>6.666666666666667</v>
      </c>
      <c r="L185" s="37">
        <f t="shared" si="31"/>
        <v>3.3383704087956048</v>
      </c>
      <c r="M185" s="110">
        <f t="shared" si="36"/>
        <v>-11.760912373409578</v>
      </c>
      <c r="N185" s="110">
        <f t="shared" si="32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31.992127340851408</v>
      </c>
      <c r="K186" s="27">
        <f t="shared" si="35"/>
        <v>6.666666666666667</v>
      </c>
      <c r="L186" s="37">
        <f t="shared" si="31"/>
        <v>3.2469602857390143</v>
      </c>
      <c r="M186" s="110">
        <f t="shared" si="36"/>
        <v>-11.760912373409578</v>
      </c>
      <c r="N186" s="110">
        <f t="shared" si="32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32.083071285031856</v>
      </c>
      <c r="K187" s="27">
        <f t="shared" si="35"/>
        <v>6.666666666666667</v>
      </c>
      <c r="L187" s="37">
        <f t="shared" si="31"/>
        <v>3.1560163415585656</v>
      </c>
      <c r="M187" s="110">
        <f t="shared" si="36"/>
        <v>-11.760912373409578</v>
      </c>
      <c r="N187" s="110">
        <f t="shared" si="32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32.173519331022007</v>
      </c>
      <c r="K188" s="27">
        <f t="shared" si="35"/>
        <v>6.666666666666667</v>
      </c>
      <c r="L188" s="37">
        <f t="shared" si="31"/>
        <v>3.0655682955684149</v>
      </c>
      <c r="M188" s="110">
        <f t="shared" si="36"/>
        <v>-11.760912373409578</v>
      </c>
      <c r="N188" s="110">
        <f t="shared" si="32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32.263446119698976</v>
      </c>
      <c r="K189" s="27">
        <f t="shared" si="35"/>
        <v>6.666666666666667</v>
      </c>
      <c r="L189" s="37">
        <f t="shared" si="31"/>
        <v>2.9756415068914457</v>
      </c>
      <c r="M189" s="110">
        <f t="shared" si="36"/>
        <v>-11.760912373409578</v>
      </c>
      <c r="N189" s="110">
        <f t="shared" si="32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32.352830136919948</v>
      </c>
      <c r="K190" s="27">
        <f t="shared" si="35"/>
        <v>6.666666666666667</v>
      </c>
      <c r="L190" s="37">
        <f t="shared" si="31"/>
        <v>2.8862574896704736</v>
      </c>
      <c r="M190" s="110">
        <f t="shared" si="36"/>
        <v>-11.760912373409578</v>
      </c>
      <c r="N190" s="110">
        <f t="shared" si="32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32.441653260151121</v>
      </c>
      <c r="K191" s="27">
        <f t="shared" si="35"/>
        <v>6.666666666666667</v>
      </c>
      <c r="L191" s="37">
        <f t="shared" ref="L191:L222" si="37">F191-J191+M191</f>
        <v>2.7974343664393011</v>
      </c>
      <c r="M191" s="110">
        <f t="shared" si="36"/>
        <v>-11.760912373409578</v>
      </c>
      <c r="N191" s="110">
        <f t="shared" ref="N191:N222" si="38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32.529900359320095</v>
      </c>
      <c r="K192" s="27">
        <f t="shared" si="35"/>
        <v>6.666666666666667</v>
      </c>
      <c r="L192" s="37">
        <f t="shared" si="37"/>
        <v>2.7091872672703268</v>
      </c>
      <c r="M192" s="110">
        <f t="shared" si="36"/>
        <v>-11.760912373409578</v>
      </c>
      <c r="N192" s="110">
        <f t="shared" si="38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32.617558945198823</v>
      </c>
      <c r="K193" s="27">
        <f t="shared" si="35"/>
        <v>6.666666666666667</v>
      </c>
      <c r="L193" s="37">
        <f t="shared" si="37"/>
        <v>2.6215286813915988</v>
      </c>
      <c r="M193" s="110">
        <f t="shared" si="36"/>
        <v>-11.760912373409578</v>
      </c>
      <c r="N193" s="110">
        <f t="shared" si="38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32.704618859449475</v>
      </c>
      <c r="K194" s="27">
        <f t="shared" si="35"/>
        <v>6.666666666666667</v>
      </c>
      <c r="L194" s="37">
        <f t="shared" si="37"/>
        <v>2.5344687671409467</v>
      </c>
      <c r="M194" s="110">
        <f t="shared" si="36"/>
        <v>-11.760912373409578</v>
      </c>
      <c r="N194" s="110">
        <f t="shared" si="38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32.791072001197612</v>
      </c>
      <c r="K195" s="27">
        <f t="shared" si="35"/>
        <v>6.666666666666667</v>
      </c>
      <c r="L195" s="37">
        <f t="shared" si="37"/>
        <v>2.4480156253928094</v>
      </c>
      <c r="M195" s="110">
        <f t="shared" si="36"/>
        <v>-11.760912373409578</v>
      </c>
      <c r="N195" s="110">
        <f t="shared" si="38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32.876912085642793</v>
      </c>
      <c r="K196" s="27">
        <f t="shared" si="35"/>
        <v>6.666666666666667</v>
      </c>
      <c r="L196" s="37">
        <f t="shared" si="37"/>
        <v>2.3621755409476286</v>
      </c>
      <c r="M196" s="110">
        <f t="shared" si="36"/>
        <v>-11.760912373409578</v>
      </c>
      <c r="N196" s="110">
        <f t="shared" si="38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32.962134430784047</v>
      </c>
      <c r="K197" s="27">
        <f t="shared" si="35"/>
        <v>6.666666666666667</v>
      </c>
      <c r="L197" s="37">
        <f t="shared" si="37"/>
        <v>2.2769531958063745</v>
      </c>
      <c r="M197" s="110">
        <f t="shared" si="36"/>
        <v>-11.760912373409578</v>
      </c>
      <c r="N197" s="110">
        <f t="shared" si="38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33.046735768834097</v>
      </c>
      <c r="K198" s="27">
        <f t="shared" si="35"/>
        <v>6.666666666666667</v>
      </c>
      <c r="L198" s="37">
        <f t="shared" si="37"/>
        <v>2.192351857756325</v>
      </c>
      <c r="M198" s="110">
        <f t="shared" si="36"/>
        <v>-11.760912373409578</v>
      </c>
      <c r="N198" s="110">
        <f t="shared" si="38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33.130714079330296</v>
      </c>
      <c r="K199" s="27">
        <f t="shared" si="35"/>
        <v>6.666666666666667</v>
      </c>
      <c r="L199" s="37">
        <f t="shared" si="37"/>
        <v>2.1083735472601255</v>
      </c>
      <c r="M199" s="110">
        <f t="shared" si="36"/>
        <v>-11.760912373409578</v>
      </c>
      <c r="N199" s="110">
        <f t="shared" si="38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33.214068441328536</v>
      </c>
      <c r="K200" s="27">
        <f t="shared" si="35"/>
        <v>6.666666666666667</v>
      </c>
      <c r="L200" s="37">
        <f t="shared" si="37"/>
        <v>2.0250191852618862</v>
      </c>
      <c r="M200" s="110">
        <f t="shared" si="36"/>
        <v>-11.760912373409578</v>
      </c>
      <c r="N200" s="110">
        <f t="shared" si="38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33.296798902396141</v>
      </c>
      <c r="K201" s="27">
        <f t="shared" si="35"/>
        <v>6.666666666666667</v>
      </c>
      <c r="L201" s="37">
        <f t="shared" si="37"/>
        <v>1.942288724194281</v>
      </c>
      <c r="M201" s="110">
        <f t="shared" si="36"/>
        <v>-11.760912373409578</v>
      </c>
      <c r="N201" s="110">
        <f t="shared" si="38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33.378906362406902</v>
      </c>
      <c r="K202" s="27">
        <f t="shared" si="35"/>
        <v>6.666666666666667</v>
      </c>
      <c r="L202" s="37">
        <f t="shared" si="37"/>
        <v>1.8601812641835203</v>
      </c>
      <c r="M202" s="110">
        <f t="shared" si="36"/>
        <v>-11.760912373409578</v>
      </c>
      <c r="N202" s="110">
        <f t="shared" si="38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33.460392470391028</v>
      </c>
      <c r="K203" s="27">
        <f t="shared" si="35"/>
        <v>6.666666666666667</v>
      </c>
      <c r="L203" s="37">
        <f t="shared" si="37"/>
        <v>1.7786951561993938</v>
      </c>
      <c r="M203" s="110">
        <f t="shared" si="36"/>
        <v>-11.760912373409578</v>
      </c>
      <c r="N203" s="110">
        <f t="shared" si="38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33.541259532910431</v>
      </c>
      <c r="K204" s="27">
        <f t="shared" si="35"/>
        <v>6.666666666666667</v>
      </c>
      <c r="L204" s="37">
        <f t="shared" si="37"/>
        <v>1.6978280936799912</v>
      </c>
      <c r="M204" s="110">
        <f t="shared" si="36"/>
        <v>-11.760912373409578</v>
      </c>
      <c r="N204" s="110">
        <f t="shared" si="38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33.621510432618891</v>
      </c>
      <c r="K205" s="27">
        <f t="shared" si="35"/>
        <v>6.666666666666667</v>
      </c>
      <c r="L205" s="37">
        <f t="shared" si="37"/>
        <v>1.6175771939715311</v>
      </c>
      <c r="M205" s="110">
        <f t="shared" si="36"/>
        <v>-11.760912373409578</v>
      </c>
      <c r="N205" s="110">
        <f t="shared" si="38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33.701148555831423</v>
      </c>
      <c r="K206" s="27">
        <f t="shared" si="35"/>
        <v>6.666666666666667</v>
      </c>
      <c r="L206" s="37">
        <f t="shared" si="37"/>
        <v>1.5379390707589984</v>
      </c>
      <c r="M206" s="110">
        <f t="shared" si="36"/>
        <v>-11.760912373409578</v>
      </c>
      <c r="N206" s="110">
        <f t="shared" si="38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33.78017772807074</v>
      </c>
      <c r="K207" s="27">
        <f t="shared" si="35"/>
        <v>6.666666666666667</v>
      </c>
      <c r="L207" s="37">
        <f t="shared" si="37"/>
        <v>1.458909898519682</v>
      </c>
      <c r="M207" s="110">
        <f t="shared" si="36"/>
        <v>-11.760912373409578</v>
      </c>
      <c r="N207" s="110">
        <f t="shared" si="38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33.858602156683894</v>
      </c>
      <c r="K208" s="27">
        <f t="shared" si="35"/>
        <v>6.666666666666667</v>
      </c>
      <c r="L208" s="37">
        <f t="shared" si="37"/>
        <v>1.3804854699065281</v>
      </c>
      <c r="M208" s="110">
        <f t="shared" si="36"/>
        <v>-11.760912373409578</v>
      </c>
      <c r="N208" s="110">
        <f t="shared" si="38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33.936426379731117</v>
      </c>
      <c r="K209" s="27">
        <f t="shared" si="35"/>
        <v>6.666666666666667</v>
      </c>
      <c r="L209" s="37">
        <f t="shared" si="37"/>
        <v>1.3026612468593051</v>
      </c>
      <c r="M209" s="110">
        <f t="shared" si="36"/>
        <v>-11.760912373409578</v>
      </c>
      <c r="N209" s="110">
        <f t="shared" si="38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34.013655220444505</v>
      </c>
      <c r="K210" s="27">
        <f t="shared" si="35"/>
        <v>6.666666666666667</v>
      </c>
      <c r="L210" s="37">
        <f t="shared" si="37"/>
        <v>1.2254324061459165</v>
      </c>
      <c r="M210" s="110">
        <f t="shared" si="36"/>
        <v>-11.760912373409578</v>
      </c>
      <c r="N210" s="110">
        <f t="shared" si="38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31.39690723288825</v>
      </c>
      <c r="K211" s="27">
        <f t="shared" si="35"/>
        <v>6.666666666666667</v>
      </c>
      <c r="L211" s="37">
        <f t="shared" si="37"/>
        <v>3.8421803937021721</v>
      </c>
      <c r="M211" s="110">
        <f t="shared" si="36"/>
        <v>-11.760912373409578</v>
      </c>
      <c r="N211" s="110">
        <f t="shared" si="38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31.398662181280546</v>
      </c>
      <c r="K212" s="27">
        <f t="shared" si="35"/>
        <v>6.666666666666667</v>
      </c>
      <c r="L212" s="37">
        <f t="shared" si="37"/>
        <v>3.8404254453098758</v>
      </c>
      <c r="M212" s="110">
        <f t="shared" si="36"/>
        <v>-11.760912373409578</v>
      </c>
      <c r="N212" s="110">
        <f t="shared" si="38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31.403919319028443</v>
      </c>
      <c r="K213" s="27">
        <f t="shared" si="35"/>
        <v>6.666666666666667</v>
      </c>
      <c r="L213" s="37">
        <f t="shared" si="37"/>
        <v>3.8351683075619789</v>
      </c>
      <c r="M213" s="110">
        <f t="shared" si="36"/>
        <v>-11.760912373409578</v>
      </c>
      <c r="N213" s="110">
        <f t="shared" si="38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31.412655654482297</v>
      </c>
      <c r="K214" s="27">
        <f t="shared" si="35"/>
        <v>6.666666666666667</v>
      </c>
      <c r="L214" s="37">
        <f t="shared" si="37"/>
        <v>3.826431972108125</v>
      </c>
      <c r="M214" s="110">
        <f t="shared" si="36"/>
        <v>-11.760912373409578</v>
      </c>
      <c r="N214" s="110">
        <f t="shared" si="38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31.42483329875073</v>
      </c>
      <c r="K215" s="27">
        <f t="shared" si="35"/>
        <v>6.666666666666667</v>
      </c>
      <c r="L215" s="37">
        <f t="shared" si="37"/>
        <v>3.8142543278396914</v>
      </c>
      <c r="M215" s="110">
        <f t="shared" si="36"/>
        <v>-11.760912373409578</v>
      </c>
      <c r="N215" s="110">
        <f t="shared" si="38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31.440400094550053</v>
      </c>
      <c r="K216" s="27">
        <f t="shared" si="35"/>
        <v>6.666666666666667</v>
      </c>
      <c r="L216" s="37">
        <f t="shared" si="37"/>
        <v>3.7986875320403684</v>
      </c>
      <c r="M216" s="110">
        <f t="shared" si="36"/>
        <v>-11.760912373409578</v>
      </c>
      <c r="N216" s="110">
        <f t="shared" si="38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31.45929046386615</v>
      </c>
      <c r="K217" s="27">
        <f t="shared" si="35"/>
        <v>6.666666666666667</v>
      </c>
      <c r="L217" s="37">
        <f t="shared" si="37"/>
        <v>3.7797971627242717</v>
      </c>
      <c r="M217" s="110">
        <f t="shared" si="36"/>
        <v>-11.760912373409578</v>
      </c>
      <c r="N217" s="110">
        <f t="shared" si="38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31.481426444261349</v>
      </c>
      <c r="K218" s="27">
        <f t="shared" si="35"/>
        <v>6.666666666666667</v>
      </c>
      <c r="L218" s="37">
        <f t="shared" si="37"/>
        <v>3.7576611823290733</v>
      </c>
      <c r="M218" s="110">
        <f t="shared" si="36"/>
        <v>-11.760912373409578</v>
      </c>
      <c r="N218" s="110">
        <f t="shared" si="38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31.506718878407728</v>
      </c>
      <c r="K219" s="27">
        <f t="shared" si="35"/>
        <v>6.666666666666667</v>
      </c>
      <c r="L219" s="37">
        <f t="shared" si="37"/>
        <v>3.7323687481826937</v>
      </c>
      <c r="M219" s="110">
        <f t="shared" si="36"/>
        <v>-11.760912373409578</v>
      </c>
      <c r="N219" s="110">
        <f t="shared" si="38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31.535068718243313</v>
      </c>
      <c r="K220" s="27">
        <f t="shared" si="35"/>
        <v>6.666666666666667</v>
      </c>
      <c r="L220" s="37">
        <f t="shared" si="37"/>
        <v>3.7040189083471091</v>
      </c>
      <c r="M220" s="110">
        <f t="shared" si="36"/>
        <v>-11.760912373409578</v>
      </c>
      <c r="N220" s="110">
        <f t="shared" si="38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31.566368404056345</v>
      </c>
      <c r="K221" s="27">
        <f t="shared" si="35"/>
        <v>6.666666666666667</v>
      </c>
      <c r="L221" s="37">
        <f t="shared" si="37"/>
        <v>3.6727192225340772</v>
      </c>
      <c r="M221" s="110">
        <f t="shared" si="36"/>
        <v>-11.760912373409578</v>
      </c>
      <c r="N221" s="110">
        <f t="shared" si="38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31.600503279668107</v>
      </c>
      <c r="K222" s="27">
        <f t="shared" si="35"/>
        <v>6.666666666666667</v>
      </c>
      <c r="L222" s="37">
        <f t="shared" si="37"/>
        <v>3.6385843469223147</v>
      </c>
      <c r="M222" s="110">
        <f t="shared" si="36"/>
        <v>-11.760912373409578</v>
      </c>
      <c r="N222" s="110">
        <f t="shared" si="38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31.637353007437984</v>
      </c>
      <c r="K223" s="27">
        <f t="shared" si="35"/>
        <v>6.666666666666667</v>
      </c>
      <c r="L223" s="37">
        <f t="shared" ref="L223:L254" si="40">F223-J223+M223</f>
        <v>3.6017346191524382</v>
      </c>
      <c r="M223" s="110">
        <f t="shared" si="36"/>
        <v>-11.760912373409578</v>
      </c>
      <c r="N223" s="110">
        <f t="shared" ref="N223:N254" si="41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31.676792950696072</v>
      </c>
      <c r="K224" s="27">
        <f t="shared" ref="K224:K268" si="44">4/60*100</f>
        <v>6.666666666666667</v>
      </c>
      <c r="L224" s="37">
        <f t="shared" si="40"/>
        <v>3.5622946758943499</v>
      </c>
      <c r="M224" s="110">
        <f t="shared" ref="M224:M268" si="45">10*LOG(6.666667/100)</f>
        <v>-11.760912373409578</v>
      </c>
      <c r="N224" s="110">
        <f t="shared" si="41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31.718695496015567</v>
      </c>
      <c r="K225" s="27">
        <f t="shared" si="44"/>
        <v>6.666666666666667</v>
      </c>
      <c r="L225" s="37">
        <f t="shared" si="40"/>
        <v>3.5203921305748551</v>
      </c>
      <c r="M225" s="110">
        <f t="shared" si="45"/>
        <v>-11.760912373409578</v>
      </c>
      <c r="N225" s="110">
        <f t="shared" si="41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31.762931293063584</v>
      </c>
      <c r="K226" s="27">
        <f t="shared" si="44"/>
        <v>6.666666666666667</v>
      </c>
      <c r="L226" s="37">
        <f t="shared" si="40"/>
        <v>3.4761563335268377</v>
      </c>
      <c r="M226" s="110">
        <f t="shared" si="45"/>
        <v>-11.760912373409578</v>
      </c>
      <c r="N226" s="110">
        <f t="shared" si="41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31.809370395243317</v>
      </c>
      <c r="K227" s="27">
        <f t="shared" si="44"/>
        <v>6.666666666666667</v>
      </c>
      <c r="L227" s="37">
        <f t="shared" si="40"/>
        <v>3.4297172313471052</v>
      </c>
      <c r="M227" s="110">
        <f t="shared" si="45"/>
        <v>-11.760912373409578</v>
      </c>
      <c r="N227" s="110">
        <f t="shared" si="41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31.857883289646171</v>
      </c>
      <c r="K228" s="27">
        <f t="shared" si="44"/>
        <v>6.666666666666667</v>
      </c>
      <c r="L228" s="37">
        <f t="shared" si="40"/>
        <v>3.3812043369442506</v>
      </c>
      <c r="M228" s="110">
        <f t="shared" si="45"/>
        <v>-11.760912373409578</v>
      </c>
      <c r="N228" s="110">
        <f t="shared" si="41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31.908341809727641</v>
      </c>
      <c r="K229" s="27">
        <f t="shared" si="44"/>
        <v>6.666666666666667</v>
      </c>
      <c r="L229" s="37">
        <f t="shared" si="40"/>
        <v>3.3307458168627804</v>
      </c>
      <c r="M229" s="110">
        <f t="shared" si="45"/>
        <v>-11.760912373409578</v>
      </c>
      <c r="N229" s="110">
        <f t="shared" si="41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31.960619928434678</v>
      </c>
      <c r="K230" s="27">
        <f t="shared" si="44"/>
        <v>6.666666666666667</v>
      </c>
      <c r="L230" s="37">
        <f t="shared" si="40"/>
        <v>3.2784676981557439</v>
      </c>
      <c r="M230" s="110">
        <f t="shared" si="45"/>
        <v>-11.760912373409578</v>
      </c>
      <c r="N230" s="110">
        <f t="shared" si="41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32.014594433148972</v>
      </c>
      <c r="K231" s="27">
        <f t="shared" si="44"/>
        <v>6.666666666666667</v>
      </c>
      <c r="L231" s="37">
        <f t="shared" si="40"/>
        <v>3.2244931934414502</v>
      </c>
      <c r="M231" s="110">
        <f t="shared" si="45"/>
        <v>-11.760912373409578</v>
      </c>
      <c r="N231" s="110">
        <f t="shared" si="41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32.070145486733246</v>
      </c>
      <c r="K232" s="27">
        <f t="shared" si="44"/>
        <v>6.666666666666667</v>
      </c>
      <c r="L232" s="37">
        <f t="shared" si="40"/>
        <v>3.168942139857176</v>
      </c>
      <c r="M232" s="110">
        <f t="shared" si="45"/>
        <v>-11.760912373409578</v>
      </c>
      <c r="N232" s="110">
        <f t="shared" si="41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32.127157081190134</v>
      </c>
      <c r="K233" s="27">
        <f t="shared" si="44"/>
        <v>6.666666666666667</v>
      </c>
      <c r="L233" s="37">
        <f t="shared" si="40"/>
        <v>3.1119305454002877</v>
      </c>
      <c r="M233" s="110">
        <f t="shared" si="45"/>
        <v>-11.760912373409578</v>
      </c>
      <c r="N233" s="110">
        <f t="shared" si="41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32.185517392015782</v>
      </c>
      <c r="K234" s="27">
        <f t="shared" si="44"/>
        <v>6.666666666666667</v>
      </c>
      <c r="L234" s="37">
        <f t="shared" si="40"/>
        <v>3.0535702345746394</v>
      </c>
      <c r="M234" s="110">
        <f t="shared" si="45"/>
        <v>-11.760912373409578</v>
      </c>
      <c r="N234" s="110">
        <f t="shared" si="41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32.245119042326259</v>
      </c>
      <c r="K235" s="27">
        <f t="shared" si="44"/>
        <v>6.666666666666667</v>
      </c>
      <c r="L235" s="37">
        <f t="shared" si="40"/>
        <v>2.993968584264163</v>
      </c>
      <c r="M235" s="110">
        <f t="shared" si="45"/>
        <v>-11.760912373409578</v>
      </c>
      <c r="N235" s="110">
        <f t="shared" si="41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32.305859286340315</v>
      </c>
      <c r="K236" s="27">
        <f t="shared" si="44"/>
        <v>6.666666666666667</v>
      </c>
      <c r="L236" s="37">
        <f t="shared" si="40"/>
        <v>2.9332283402501069</v>
      </c>
      <c r="M236" s="110">
        <f t="shared" si="45"/>
        <v>-11.760912373409578</v>
      </c>
      <c r="N236" s="110">
        <f t="shared" si="41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32.367640121907947</v>
      </c>
      <c r="K237" s="27">
        <f t="shared" si="44"/>
        <v>6.666666666666667</v>
      </c>
      <c r="L237" s="37">
        <f t="shared" si="40"/>
        <v>2.8714475046824752</v>
      </c>
      <c r="M237" s="110">
        <f t="shared" si="45"/>
        <v>-11.760912373409578</v>
      </c>
      <c r="N237" s="110">
        <f t="shared" si="41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32.430368341566748</v>
      </c>
      <c r="K238" s="27">
        <f t="shared" si="44"/>
        <v>6.666666666666667</v>
      </c>
      <c r="L238" s="37">
        <f t="shared" si="40"/>
        <v>2.808719285023674</v>
      </c>
      <c r="M238" s="110">
        <f t="shared" si="45"/>
        <v>-11.760912373409578</v>
      </c>
      <c r="N238" s="110">
        <f t="shared" si="41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32.493955531169085</v>
      </c>
      <c r="K239" s="27">
        <f t="shared" si="44"/>
        <v>6.666666666666667</v>
      </c>
      <c r="L239" s="37">
        <f t="shared" si="40"/>
        <v>2.7451320954213365</v>
      </c>
      <c r="M239" s="110">
        <f t="shared" si="45"/>
        <v>-11.760912373409578</v>
      </c>
      <c r="N239" s="110">
        <f t="shared" si="41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32.558318024521711</v>
      </c>
      <c r="K240" s="27">
        <f t="shared" si="44"/>
        <v>6.666666666666667</v>
      </c>
      <c r="L240" s="37">
        <f t="shared" si="40"/>
        <v>2.6807696020687111</v>
      </c>
      <c r="M240" s="110">
        <f t="shared" si="45"/>
        <v>-11.760912373409578</v>
      </c>
      <c r="N240" s="110">
        <f t="shared" si="41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32.623376821776425</v>
      </c>
      <c r="K241" s="27">
        <f t="shared" si="44"/>
        <v>6.666666666666667</v>
      </c>
      <c r="L241" s="37">
        <f t="shared" si="40"/>
        <v>2.6157108048139968</v>
      </c>
      <c r="M241" s="110">
        <f t="shared" si="45"/>
        <v>-11.760912373409578</v>
      </c>
      <c r="N241" s="110">
        <f t="shared" si="41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32.689057478553046</v>
      </c>
      <c r="K242" s="27">
        <f t="shared" si="44"/>
        <v>6.666666666666667</v>
      </c>
      <c r="L242" s="37">
        <f t="shared" si="40"/>
        <v>2.5500301480373757</v>
      </c>
      <c r="M242" s="110">
        <f t="shared" si="45"/>
        <v>-11.760912373409578</v>
      </c>
      <c r="N242" s="110">
        <f t="shared" si="41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32.755289972003695</v>
      </c>
      <c r="K243" s="27">
        <f t="shared" si="44"/>
        <v>6.666666666666667</v>
      </c>
      <c r="L243" s="37">
        <f t="shared" si="40"/>
        <v>2.4837976545867271</v>
      </c>
      <c r="M243" s="110">
        <f t="shared" si="45"/>
        <v>-11.760912373409578</v>
      </c>
      <c r="N243" s="110">
        <f t="shared" si="41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32.822008549267558</v>
      </c>
      <c r="K244" s="27">
        <f t="shared" si="44"/>
        <v>6.666666666666667</v>
      </c>
      <c r="L244" s="37">
        <f t="shared" si="40"/>
        <v>2.4170790773228639</v>
      </c>
      <c r="M244" s="110">
        <f t="shared" si="45"/>
        <v>-11.760912373409578</v>
      </c>
      <c r="N244" s="110">
        <f t="shared" si="41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32.889151563039341</v>
      </c>
      <c r="K245" s="27">
        <f t="shared" si="44"/>
        <v>6.666666666666667</v>
      </c>
      <c r="L245" s="37">
        <f t="shared" si="40"/>
        <v>2.3499360635510804</v>
      </c>
      <c r="M245" s="110">
        <f t="shared" si="45"/>
        <v>-11.760912373409578</v>
      </c>
      <c r="N245" s="110">
        <f t="shared" si="41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32.956661298296297</v>
      </c>
      <c r="K246" s="27">
        <f t="shared" si="44"/>
        <v>6.666666666666667</v>
      </c>
      <c r="L246" s="37">
        <f t="shared" si="40"/>
        <v>2.2824263282941253</v>
      </c>
      <c r="M246" s="110">
        <f t="shared" si="45"/>
        <v>-11.760912373409578</v>
      </c>
      <c r="N246" s="110">
        <f t="shared" si="41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33.024483793605832</v>
      </c>
      <c r="K247" s="27">
        <f t="shared" si="44"/>
        <v>6.666666666666667</v>
      </c>
      <c r="L247" s="37">
        <f t="shared" si="40"/>
        <v>2.2146038329845901</v>
      </c>
      <c r="M247" s="110">
        <f t="shared" si="45"/>
        <v>-11.760912373409578</v>
      </c>
      <c r="N247" s="110">
        <f t="shared" si="41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33.092568659873322</v>
      </c>
      <c r="K248" s="27">
        <f t="shared" si="44"/>
        <v>6.666666666666667</v>
      </c>
      <c r="L248" s="37">
        <f t="shared" si="40"/>
        <v>2.1465189667170996</v>
      </c>
      <c r="M248" s="110">
        <f t="shared" si="45"/>
        <v>-11.760912373409578</v>
      </c>
      <c r="N248" s="110">
        <f t="shared" si="41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33.16086889888814</v>
      </c>
      <c r="K249" s="27">
        <f t="shared" si="44"/>
        <v>6.666666666666667</v>
      </c>
      <c r="L249" s="37">
        <f t="shared" si="40"/>
        <v>2.0782187277022821</v>
      </c>
      <c r="M249" s="110">
        <f t="shared" si="45"/>
        <v>-11.760912373409578</v>
      </c>
      <c r="N249" s="110">
        <f t="shared" si="41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33.229340723584173</v>
      </c>
      <c r="K250" s="27">
        <f t="shared" si="44"/>
        <v>6.666666666666667</v>
      </c>
      <c r="L250" s="37">
        <f t="shared" si="40"/>
        <v>2.0097469030062491</v>
      </c>
      <c r="M250" s="110">
        <f t="shared" si="45"/>
        <v>-11.760912373409578</v>
      </c>
      <c r="N250" s="110">
        <f t="shared" si="41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33.297943381546133</v>
      </c>
      <c r="K251" s="27">
        <f t="shared" si="44"/>
        <v>6.666666666666667</v>
      </c>
      <c r="L251" s="37">
        <f t="shared" si="40"/>
        <v>1.9411442450442884</v>
      </c>
      <c r="M251" s="110">
        <f t="shared" si="45"/>
        <v>-11.760912373409578</v>
      </c>
      <c r="N251" s="110">
        <f t="shared" si="41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33.366638982960907</v>
      </c>
      <c r="K252" s="27">
        <f t="shared" si="44"/>
        <v>6.666666666666667</v>
      </c>
      <c r="L252" s="37">
        <f t="shared" si="40"/>
        <v>1.8724486436295145</v>
      </c>
      <c r="M252" s="110">
        <f t="shared" si="45"/>
        <v>-11.760912373409578</v>
      </c>
      <c r="N252" s="110">
        <f t="shared" si="41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33.43539233392913</v>
      </c>
      <c r="K253" s="27">
        <f t="shared" si="44"/>
        <v>6.666666666666667</v>
      </c>
      <c r="L253" s="37">
        <f t="shared" si="40"/>
        <v>1.8036952926612919</v>
      </c>
      <c r="M253" s="110">
        <f t="shared" si="45"/>
        <v>-11.760912373409578</v>
      </c>
      <c r="N253" s="110">
        <f t="shared" si="41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33.504170775812497</v>
      </c>
      <c r="K254" s="27">
        <f t="shared" si="44"/>
        <v>6.666666666666667</v>
      </c>
      <c r="L254" s="37">
        <f t="shared" si="40"/>
        <v>1.7349168507779247</v>
      </c>
      <c r="M254" s="110">
        <f t="shared" si="45"/>
        <v>-11.760912373409578</v>
      </c>
      <c r="N254" s="110">
        <f t="shared" si="41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33.572944031090096</v>
      </c>
      <c r="K255" s="27">
        <f t="shared" si="44"/>
        <v>6.666666666666667</v>
      </c>
      <c r="L255" s="37">
        <f t="shared" ref="L255:L268" si="46">F255-J255+M255</f>
        <v>1.6661435955003263</v>
      </c>
      <c r="M255" s="110">
        <f t="shared" si="45"/>
        <v>-11.760912373409578</v>
      </c>
      <c r="N255" s="110">
        <f t="shared" ref="N255:N268" si="47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33.641684056030435</v>
      </c>
      <c r="K256" s="27">
        <f t="shared" si="44"/>
        <v>6.666666666666667</v>
      </c>
      <c r="L256" s="37">
        <f t="shared" si="46"/>
        <v>1.5974035705599867</v>
      </c>
      <c r="M256" s="110">
        <f t="shared" si="45"/>
        <v>-11.760912373409578</v>
      </c>
      <c r="N256" s="110">
        <f t="shared" si="47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33.710364900347592</v>
      </c>
      <c r="K257" s="27">
        <f t="shared" si="44"/>
        <v>6.666666666666667</v>
      </c>
      <c r="L257" s="37">
        <f t="shared" si="46"/>
        <v>1.5287227262428296</v>
      </c>
      <c r="M257" s="110">
        <f t="shared" si="45"/>
        <v>-11.760912373409578</v>
      </c>
      <c r="N257" s="110">
        <f t="shared" si="47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33.778962573898568</v>
      </c>
      <c r="K258" s="27">
        <f t="shared" si="44"/>
        <v>6.666666666666667</v>
      </c>
      <c r="L258" s="37">
        <f t="shared" si="46"/>
        <v>1.4601250526918541</v>
      </c>
      <c r="M258" s="110">
        <f t="shared" si="45"/>
        <v>-11.760912373409578</v>
      </c>
      <c r="N258" s="110">
        <f t="shared" si="47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33.847454920388614</v>
      </c>
      <c r="K259" s="27">
        <f t="shared" si="44"/>
        <v>6.666666666666667</v>
      </c>
      <c r="L259" s="37">
        <f t="shared" si="46"/>
        <v>1.3916327062018077</v>
      </c>
      <c r="M259" s="110">
        <f t="shared" si="45"/>
        <v>-11.760912373409578</v>
      </c>
      <c r="N259" s="110">
        <f t="shared" si="47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33.915821497980716</v>
      </c>
      <c r="K260" s="27">
        <f t="shared" si="44"/>
        <v>6.666666666666667</v>
      </c>
      <c r="L260" s="37">
        <f t="shared" si="46"/>
        <v>1.3232661286097063</v>
      </c>
      <c r="M260" s="110">
        <f t="shared" si="45"/>
        <v>-11.760912373409578</v>
      </c>
      <c r="N260" s="110">
        <f t="shared" si="47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33.984043466649894</v>
      </c>
      <c r="K261" s="27">
        <f t="shared" si="44"/>
        <v>6.666666666666667</v>
      </c>
      <c r="L261" s="37">
        <f t="shared" si="46"/>
        <v>1.2550441599405282</v>
      </c>
      <c r="M261" s="110">
        <f t="shared" si="45"/>
        <v>-11.760912373409578</v>
      </c>
      <c r="N261" s="110">
        <f t="shared" si="47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34.0521034820813</v>
      </c>
      <c r="K262" s="27">
        <f t="shared" si="44"/>
        <v>6.666666666666667</v>
      </c>
      <c r="L262" s="37">
        <f t="shared" si="46"/>
        <v>1.1869841445091218</v>
      </c>
      <c r="M262" s="110">
        <f t="shared" si="45"/>
        <v>-11.760912373409578</v>
      </c>
      <c r="N262" s="110">
        <f t="shared" si="47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34.119985595880351</v>
      </c>
      <c r="K263" s="27">
        <f t="shared" si="44"/>
        <v>6.666666666666667</v>
      </c>
      <c r="L263" s="37">
        <f t="shared" si="46"/>
        <v>1.1191020307100707</v>
      </c>
      <c r="M263" s="110">
        <f t="shared" si="45"/>
        <v>-11.760912373409578</v>
      </c>
      <c r="N263" s="110">
        <f t="shared" si="47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34.187675161841291</v>
      </c>
      <c r="K264" s="27">
        <f t="shared" si="44"/>
        <v>6.666666666666667</v>
      </c>
      <c r="L264" s="37">
        <f t="shared" si="46"/>
        <v>1.0514124647491307</v>
      </c>
      <c r="M264" s="110">
        <f t="shared" si="45"/>
        <v>-11.760912373409578</v>
      </c>
      <c r="N264" s="110">
        <f t="shared" si="47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34.255158748006792</v>
      </c>
      <c r="K265" s="27">
        <f t="shared" si="44"/>
        <v>6.666666666666667</v>
      </c>
      <c r="L265" s="37">
        <f t="shared" si="46"/>
        <v>0.98392887858362954</v>
      </c>
      <c r="M265" s="110">
        <f t="shared" si="45"/>
        <v>-11.760912373409578</v>
      </c>
      <c r="N265" s="110">
        <f t="shared" si="47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34.322424054242951</v>
      </c>
      <c r="K266" s="27">
        <f t="shared" si="44"/>
        <v>6.666666666666667</v>
      </c>
      <c r="L266" s="37">
        <f t="shared" si="46"/>
        <v>0.91666357234747053</v>
      </c>
      <c r="M266" s="110">
        <f t="shared" si="45"/>
        <v>-11.760912373409578</v>
      </c>
      <c r="N266" s="110">
        <f t="shared" si="47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34.389459835051177</v>
      </c>
      <c r="K267" s="27">
        <f t="shared" si="44"/>
        <v>6.666666666666667</v>
      </c>
      <c r="L267" s="37">
        <f t="shared" si="46"/>
        <v>0.84962779153924473</v>
      </c>
      <c r="M267" s="110">
        <f t="shared" si="45"/>
        <v>-11.760912373409578</v>
      </c>
      <c r="N267" s="110">
        <f t="shared" si="47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34.456255827338936</v>
      </c>
      <c r="K268" s="40">
        <f t="shared" si="44"/>
        <v>6.666666666666667</v>
      </c>
      <c r="L268" s="41">
        <f t="shared" si="46"/>
        <v>0.78283179925148616</v>
      </c>
      <c r="M268" s="110">
        <f t="shared" si="45"/>
        <v>-11.760912373409578</v>
      </c>
      <c r="N268" s="110">
        <f t="shared" si="47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29"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258B8-1E2E-4C19-B280-CDAC4D2134AE}">
  <dimension ref="B1:P185"/>
  <sheetViews>
    <sheetView workbookViewId="0">
      <selection activeCell="N6" sqref="N6"/>
    </sheetView>
  </sheetViews>
  <sheetFormatPr defaultRowHeight="15" x14ac:dyDescent="0.25"/>
  <cols>
    <col min="2" max="2" width="17.42578125" bestFit="1" customWidth="1"/>
    <col min="3" max="3" width="14.7109375" customWidth="1"/>
    <col min="4" max="4" width="16.5703125" customWidth="1"/>
    <col min="5" max="5" width="14.42578125" customWidth="1"/>
    <col min="6" max="6" width="17" customWidth="1"/>
    <col min="7" max="7" width="15.42578125" customWidth="1"/>
    <col min="8" max="8" width="21.28515625" customWidth="1"/>
    <col min="9" max="9" width="13.85546875" customWidth="1"/>
    <col min="10" max="10" width="14.5703125" customWidth="1"/>
    <col min="11" max="11" width="23.5703125" customWidth="1"/>
    <col min="12" max="12" width="22.85546875" customWidth="1"/>
    <col min="13" max="13" width="21.5703125" customWidth="1"/>
    <col min="14" max="14" width="8.85546875" customWidth="1"/>
  </cols>
  <sheetData>
    <row r="1" spans="2:16" x14ac:dyDescent="0.25">
      <c r="B1" t="s">
        <v>181</v>
      </c>
    </row>
    <row r="2" spans="2:16" ht="15.75" thickBot="1" x14ac:dyDescent="0.3">
      <c r="B2" s="90" t="s">
        <v>3</v>
      </c>
      <c r="C2" s="91" t="s">
        <v>4</v>
      </c>
    </row>
    <row r="3" spans="2:16" ht="15.75" thickBot="1" x14ac:dyDescent="0.3">
      <c r="B3" s="103">
        <v>0</v>
      </c>
      <c r="C3" s="104">
        <v>0</v>
      </c>
    </row>
    <row r="5" spans="2:16" ht="15.75" thickBot="1" x14ac:dyDescent="0.3">
      <c r="B5" t="s">
        <v>189</v>
      </c>
    </row>
    <row r="6" spans="2:16" ht="15.75" thickBot="1" x14ac:dyDescent="0.3">
      <c r="B6" s="105" t="s">
        <v>3</v>
      </c>
      <c r="C6" s="106" t="s">
        <v>4</v>
      </c>
    </row>
    <row r="7" spans="2:16" ht="15.75" thickBot="1" x14ac:dyDescent="0.3">
      <c r="B7" s="103">
        <v>0</v>
      </c>
      <c r="C7" s="104">
        <v>0</v>
      </c>
    </row>
    <row r="8" spans="2:16" ht="15.75" thickBot="1" x14ac:dyDescent="0.3"/>
    <row r="9" spans="2:16" x14ac:dyDescent="0.25">
      <c r="B9" s="167" t="s">
        <v>187</v>
      </c>
      <c r="C9" s="176" t="s">
        <v>188</v>
      </c>
      <c r="D9" s="177"/>
      <c r="E9" s="178" t="s">
        <v>122</v>
      </c>
      <c r="F9" s="180" t="s">
        <v>124</v>
      </c>
      <c r="G9" s="180" t="s">
        <v>123</v>
      </c>
      <c r="H9" s="180" t="s">
        <v>120</v>
      </c>
      <c r="I9" s="180" t="s">
        <v>121</v>
      </c>
      <c r="J9" s="180" t="s">
        <v>125</v>
      </c>
      <c r="K9" s="182" t="s">
        <v>191</v>
      </c>
      <c r="L9" s="182" t="str">
        <f>CONCATENATE("Sound Level @ ", B1, " (dBA)")</f>
        <v>Sound Level @ NSA 37 (dBA)</v>
      </c>
    </row>
    <row r="10" spans="2:16" ht="15.75" thickBot="1" x14ac:dyDescent="0.3">
      <c r="B10" s="175"/>
      <c r="C10" s="91" t="s">
        <v>3</v>
      </c>
      <c r="D10" s="92" t="s">
        <v>4</v>
      </c>
      <c r="E10" s="179"/>
      <c r="F10" s="181"/>
      <c r="G10" s="181"/>
      <c r="H10" s="181"/>
      <c r="I10" s="181"/>
      <c r="J10" s="181"/>
      <c r="K10" s="183" t="s">
        <v>190</v>
      </c>
      <c r="L10" s="183"/>
    </row>
    <row r="11" spans="2:16" x14ac:dyDescent="0.25">
      <c r="B11" s="14">
        <v>1</v>
      </c>
      <c r="C11" s="15">
        <f>B7</f>
        <v>0</v>
      </c>
      <c r="D11" s="15">
        <f>C7</f>
        <v>0</v>
      </c>
      <c r="E11" s="33">
        <f>SQRT(($B$3-C11)^2+($C$3-D11)^2)</f>
        <v>0</v>
      </c>
      <c r="F11" s="33">
        <v>47</v>
      </c>
      <c r="G11" s="33">
        <v>15.24</v>
      </c>
      <c r="H11" s="33">
        <v>1.5</v>
      </c>
      <c r="I11" s="34">
        <v>1.5</v>
      </c>
      <c r="J11" s="35" t="e">
        <f>20*LOG10(E11/G11)-2.3</f>
        <v>#NUM!</v>
      </c>
      <c r="K11" s="35">
        <f>4/60*100</f>
        <v>6.666666666666667</v>
      </c>
      <c r="L11" s="36" t="e">
        <f>F11-J11+M11</f>
        <v>#NUM!</v>
      </c>
      <c r="M11">
        <f>10*LOG(6.666667/100)</f>
        <v>-11.760912373409578</v>
      </c>
      <c r="N11" t="e">
        <f>10^(L11/10)</f>
        <v>#NUM!</v>
      </c>
      <c r="P11" s="31">
        <f>E12-E11</f>
        <v>6</v>
      </c>
    </row>
    <row r="12" spans="2:16" x14ac:dyDescent="0.25">
      <c r="B12" s="2">
        <v>2</v>
      </c>
      <c r="C12" s="1">
        <f>C11+6</f>
        <v>6</v>
      </c>
      <c r="D12" s="1">
        <f>D11+0</f>
        <v>0</v>
      </c>
      <c r="E12" s="24">
        <f t="shared" ref="E12:E75" si="0">SQRT(($B$3-C12)^2+($C$3-D12)^2)</f>
        <v>6</v>
      </c>
      <c r="F12" s="24">
        <v>47</v>
      </c>
      <c r="G12" s="24">
        <v>10</v>
      </c>
      <c r="H12" s="24">
        <v>1.5</v>
      </c>
      <c r="I12" s="25">
        <v>1.5</v>
      </c>
      <c r="J12" s="27">
        <f t="shared" ref="J12" si="1">20*LOG10(E12/G12)-2.3</f>
        <v>-6.736974992327128</v>
      </c>
      <c r="K12" s="27">
        <f t="shared" ref="K12:K75" si="2">4/60*100</f>
        <v>6.666666666666667</v>
      </c>
      <c r="L12" s="37">
        <f t="shared" ref="L12:L75" si="3">F12-J12+M12</f>
        <v>41.976062618917553</v>
      </c>
      <c r="M12">
        <f t="shared" ref="M12:M75" si="4">10*LOG(6.666667/100)</f>
        <v>-11.760912373409578</v>
      </c>
      <c r="N12">
        <f t="shared" ref="N12:N75" si="5">10^(L12/10)</f>
        <v>15761.81631035701</v>
      </c>
      <c r="P12" s="31">
        <f t="shared" ref="P12:P75" si="6">E13-E12</f>
        <v>6</v>
      </c>
    </row>
    <row r="13" spans="2:16" x14ac:dyDescent="0.25">
      <c r="B13" s="2">
        <v>3</v>
      </c>
      <c r="C13" s="1">
        <f t="shared" ref="C13:C68" si="7">C12+6</f>
        <v>12</v>
      </c>
      <c r="D13" s="1">
        <f t="shared" ref="D13:D68" si="8">D12+0</f>
        <v>0</v>
      </c>
      <c r="E13" s="24">
        <f t="shared" si="0"/>
        <v>12</v>
      </c>
      <c r="F13" s="24">
        <v>47</v>
      </c>
      <c r="G13" s="24">
        <v>10</v>
      </c>
      <c r="H13" s="24">
        <v>1.5</v>
      </c>
      <c r="I13" s="25">
        <v>1.5</v>
      </c>
      <c r="J13" s="27">
        <f t="shared" ref="J13:J76" si="9">20*LOG10(E13/G13)-2.3</f>
        <v>-0.71637507904750342</v>
      </c>
      <c r="K13" s="27">
        <f t="shared" si="2"/>
        <v>6.666666666666667</v>
      </c>
      <c r="L13" s="37">
        <f t="shared" si="3"/>
        <v>35.955462705637927</v>
      </c>
      <c r="M13">
        <f t="shared" si="4"/>
        <v>-11.760912373409578</v>
      </c>
      <c r="N13">
        <f t="shared" si="5"/>
        <v>3940.4540775892583</v>
      </c>
      <c r="P13" s="31">
        <f t="shared" si="6"/>
        <v>6</v>
      </c>
    </row>
    <row r="14" spans="2:16" x14ac:dyDescent="0.25">
      <c r="B14" s="2">
        <v>4</v>
      </c>
      <c r="C14" s="1">
        <f t="shared" si="7"/>
        <v>18</v>
      </c>
      <c r="D14" s="1">
        <f t="shared" si="8"/>
        <v>0</v>
      </c>
      <c r="E14" s="24">
        <f t="shared" si="0"/>
        <v>18</v>
      </c>
      <c r="F14" s="24">
        <v>47</v>
      </c>
      <c r="G14" s="24">
        <v>10</v>
      </c>
      <c r="H14" s="24">
        <v>1.5</v>
      </c>
      <c r="I14" s="25">
        <v>1.5</v>
      </c>
      <c r="J14" s="27">
        <f t="shared" si="9"/>
        <v>2.8054501020661213</v>
      </c>
      <c r="K14" s="27">
        <f t="shared" si="2"/>
        <v>6.666666666666667</v>
      </c>
      <c r="L14" s="37">
        <f t="shared" si="3"/>
        <v>32.4336375245243</v>
      </c>
      <c r="M14">
        <f t="shared" si="4"/>
        <v>-11.760912373409578</v>
      </c>
      <c r="N14">
        <f t="shared" si="5"/>
        <v>1751.3129233730015</v>
      </c>
      <c r="P14" s="31">
        <f t="shared" si="6"/>
        <v>6</v>
      </c>
    </row>
    <row r="15" spans="2:16" x14ac:dyDescent="0.25">
      <c r="B15" s="2">
        <v>5</v>
      </c>
      <c r="C15" s="1">
        <f t="shared" si="7"/>
        <v>24</v>
      </c>
      <c r="D15" s="1">
        <f t="shared" si="8"/>
        <v>0</v>
      </c>
      <c r="E15" s="24">
        <f t="shared" si="0"/>
        <v>24</v>
      </c>
      <c r="F15" s="24">
        <v>47</v>
      </c>
      <c r="G15" s="24">
        <v>10</v>
      </c>
      <c r="H15" s="24">
        <v>1.5</v>
      </c>
      <c r="I15" s="25">
        <v>1.5</v>
      </c>
      <c r="J15" s="27">
        <f t="shared" si="9"/>
        <v>5.3042248342321203</v>
      </c>
      <c r="K15" s="27">
        <f t="shared" si="2"/>
        <v>6.666666666666667</v>
      </c>
      <c r="L15" s="37">
        <f t="shared" si="3"/>
        <v>29.934862792358299</v>
      </c>
      <c r="M15">
        <f t="shared" si="4"/>
        <v>-11.760912373409578</v>
      </c>
      <c r="N15">
        <f t="shared" si="5"/>
        <v>985.11351939731276</v>
      </c>
      <c r="P15" s="31">
        <f t="shared" si="6"/>
        <v>6</v>
      </c>
    </row>
    <row r="16" spans="2:16" x14ac:dyDescent="0.25">
      <c r="B16" s="2">
        <v>6</v>
      </c>
      <c r="C16" s="1">
        <f t="shared" si="7"/>
        <v>30</v>
      </c>
      <c r="D16" s="1">
        <f t="shared" si="8"/>
        <v>0</v>
      </c>
      <c r="E16" s="24">
        <f t="shared" si="0"/>
        <v>30</v>
      </c>
      <c r="F16" s="24">
        <v>47</v>
      </c>
      <c r="G16" s="24">
        <v>10</v>
      </c>
      <c r="H16" s="24">
        <v>1.5</v>
      </c>
      <c r="I16" s="25">
        <v>1.5</v>
      </c>
      <c r="J16" s="27">
        <f t="shared" si="9"/>
        <v>7.2424250943932487</v>
      </c>
      <c r="K16" s="27">
        <f t="shared" si="2"/>
        <v>6.666666666666667</v>
      </c>
      <c r="L16" s="37">
        <f t="shared" si="3"/>
        <v>27.996662532197174</v>
      </c>
      <c r="M16">
        <f t="shared" si="4"/>
        <v>-11.760912373409578</v>
      </c>
      <c r="N16">
        <f t="shared" si="5"/>
        <v>630.47265241428079</v>
      </c>
      <c r="P16" s="31">
        <f t="shared" si="6"/>
        <v>6</v>
      </c>
    </row>
    <row r="17" spans="2:16" x14ac:dyDescent="0.25">
      <c r="B17" s="2">
        <v>7</v>
      </c>
      <c r="C17" s="1">
        <f t="shared" si="7"/>
        <v>36</v>
      </c>
      <c r="D17" s="1">
        <f t="shared" si="8"/>
        <v>0</v>
      </c>
      <c r="E17" s="24">
        <f t="shared" si="0"/>
        <v>36</v>
      </c>
      <c r="F17" s="24">
        <v>47</v>
      </c>
      <c r="G17" s="24">
        <v>10</v>
      </c>
      <c r="H17" s="24">
        <v>1.5</v>
      </c>
      <c r="I17" s="25">
        <v>1.5</v>
      </c>
      <c r="J17" s="27">
        <f t="shared" si="9"/>
        <v>8.8260500153457464</v>
      </c>
      <c r="K17" s="27">
        <f t="shared" si="2"/>
        <v>6.666666666666667</v>
      </c>
      <c r="L17" s="37">
        <f t="shared" si="3"/>
        <v>26.413037611244679</v>
      </c>
      <c r="M17">
        <f t="shared" si="4"/>
        <v>-11.760912373409578</v>
      </c>
      <c r="N17">
        <f t="shared" si="5"/>
        <v>437.82823084325065</v>
      </c>
      <c r="P17" s="31">
        <f t="shared" si="6"/>
        <v>6</v>
      </c>
    </row>
    <row r="18" spans="2:16" x14ac:dyDescent="0.25">
      <c r="B18" s="2">
        <v>8</v>
      </c>
      <c r="C18" s="1">
        <f t="shared" si="7"/>
        <v>42</v>
      </c>
      <c r="D18" s="1">
        <f t="shared" si="8"/>
        <v>0</v>
      </c>
      <c r="E18" s="24">
        <f t="shared" si="0"/>
        <v>42</v>
      </c>
      <c r="F18" s="24">
        <v>47</v>
      </c>
      <c r="G18" s="24">
        <v>10</v>
      </c>
      <c r="H18" s="24">
        <v>1.5</v>
      </c>
      <c r="I18" s="25">
        <v>1.5</v>
      </c>
      <c r="J18" s="27">
        <f t="shared" si="9"/>
        <v>10.164985807958008</v>
      </c>
      <c r="K18" s="27">
        <f t="shared" si="2"/>
        <v>6.666666666666667</v>
      </c>
      <c r="L18" s="37">
        <f t="shared" si="3"/>
        <v>25.074101818632418</v>
      </c>
      <c r="M18">
        <f t="shared" si="4"/>
        <v>-11.760912373409578</v>
      </c>
      <c r="N18">
        <f t="shared" si="5"/>
        <v>321.66972061953129</v>
      </c>
      <c r="P18" s="31">
        <f t="shared" si="6"/>
        <v>6</v>
      </c>
    </row>
    <row r="19" spans="2:16" x14ac:dyDescent="0.25">
      <c r="B19" s="2">
        <v>9</v>
      </c>
      <c r="C19" s="1">
        <f t="shared" si="7"/>
        <v>48</v>
      </c>
      <c r="D19" s="1">
        <f t="shared" si="8"/>
        <v>0</v>
      </c>
      <c r="E19" s="24">
        <f t="shared" si="0"/>
        <v>48</v>
      </c>
      <c r="F19" s="24">
        <v>47</v>
      </c>
      <c r="G19" s="24">
        <v>10</v>
      </c>
      <c r="H19" s="24">
        <v>1.5</v>
      </c>
      <c r="I19" s="25">
        <v>1.5</v>
      </c>
      <c r="J19" s="27">
        <f t="shared" si="9"/>
        <v>11.324824747511745</v>
      </c>
      <c r="K19" s="27">
        <f t="shared" si="2"/>
        <v>6.666666666666667</v>
      </c>
      <c r="L19" s="37">
        <f t="shared" si="3"/>
        <v>23.914262879078681</v>
      </c>
      <c r="M19">
        <f t="shared" si="4"/>
        <v>-11.760912373409578</v>
      </c>
      <c r="N19">
        <f t="shared" si="5"/>
        <v>246.27837984932856</v>
      </c>
      <c r="P19" s="31">
        <f t="shared" si="6"/>
        <v>6</v>
      </c>
    </row>
    <row r="20" spans="2:16" x14ac:dyDescent="0.25">
      <c r="B20" s="2">
        <v>10</v>
      </c>
      <c r="C20" s="1">
        <f t="shared" si="7"/>
        <v>54</v>
      </c>
      <c r="D20" s="1">
        <f t="shared" si="8"/>
        <v>0</v>
      </c>
      <c r="E20" s="24">
        <f t="shared" si="0"/>
        <v>54</v>
      </c>
      <c r="F20" s="24">
        <v>47</v>
      </c>
      <c r="G20" s="24">
        <v>10</v>
      </c>
      <c r="H20" s="24">
        <v>1.5</v>
      </c>
      <c r="I20" s="25">
        <v>1.5</v>
      </c>
      <c r="J20" s="27">
        <f t="shared" si="9"/>
        <v>12.34787519645937</v>
      </c>
      <c r="K20" s="27">
        <f t="shared" si="2"/>
        <v>6.666666666666667</v>
      </c>
      <c r="L20" s="37">
        <f t="shared" si="3"/>
        <v>22.891212430131052</v>
      </c>
      <c r="M20">
        <f t="shared" si="4"/>
        <v>-11.760912373409578</v>
      </c>
      <c r="N20">
        <f t="shared" si="5"/>
        <v>194.59032481922245</v>
      </c>
      <c r="P20" s="31">
        <f t="shared" si="6"/>
        <v>6</v>
      </c>
    </row>
    <row r="21" spans="2:16" x14ac:dyDescent="0.25">
      <c r="B21" s="2">
        <v>11</v>
      </c>
      <c r="C21" s="1">
        <f t="shared" si="7"/>
        <v>60</v>
      </c>
      <c r="D21" s="1">
        <f t="shared" si="8"/>
        <v>0</v>
      </c>
      <c r="E21" s="24">
        <f t="shared" si="0"/>
        <v>60</v>
      </c>
      <c r="F21" s="24">
        <v>47</v>
      </c>
      <c r="G21" s="24">
        <v>10</v>
      </c>
      <c r="H21" s="24">
        <v>1.5</v>
      </c>
      <c r="I21" s="25">
        <v>1.5</v>
      </c>
      <c r="J21" s="27">
        <f t="shared" si="9"/>
        <v>13.263025007672873</v>
      </c>
      <c r="K21" s="27">
        <f t="shared" si="2"/>
        <v>6.666666666666667</v>
      </c>
      <c r="L21" s="37">
        <f t="shared" si="3"/>
        <v>21.976062618917549</v>
      </c>
      <c r="M21">
        <f t="shared" si="4"/>
        <v>-11.760912373409578</v>
      </c>
      <c r="N21">
        <f t="shared" si="5"/>
        <v>157.61816310357017</v>
      </c>
      <c r="P21" s="31">
        <f t="shared" si="6"/>
        <v>6</v>
      </c>
    </row>
    <row r="22" spans="2:16" x14ac:dyDescent="0.25">
      <c r="B22" s="2">
        <v>12</v>
      </c>
      <c r="C22" s="1">
        <f t="shared" si="7"/>
        <v>66</v>
      </c>
      <c r="D22" s="1">
        <f t="shared" si="8"/>
        <v>0</v>
      </c>
      <c r="E22" s="24">
        <f t="shared" si="0"/>
        <v>66</v>
      </c>
      <c r="F22" s="24">
        <v>47</v>
      </c>
      <c r="G22" s="24">
        <v>10</v>
      </c>
      <c r="H22" s="24">
        <v>1.5</v>
      </c>
      <c r="I22" s="25">
        <v>1.5</v>
      </c>
      <c r="J22" s="27">
        <f t="shared" si="9"/>
        <v>14.090878710837373</v>
      </c>
      <c r="K22" s="27">
        <f t="shared" si="2"/>
        <v>6.666666666666667</v>
      </c>
      <c r="L22" s="37">
        <f t="shared" si="3"/>
        <v>21.148208915753049</v>
      </c>
      <c r="M22">
        <f t="shared" si="4"/>
        <v>-11.760912373409578</v>
      </c>
      <c r="N22">
        <f t="shared" si="5"/>
        <v>130.26294471369437</v>
      </c>
      <c r="P22" s="31">
        <f t="shared" si="6"/>
        <v>6</v>
      </c>
    </row>
    <row r="23" spans="2:16" x14ac:dyDescent="0.25">
      <c r="B23" s="2">
        <v>13</v>
      </c>
      <c r="C23" s="1">
        <f t="shared" si="7"/>
        <v>72</v>
      </c>
      <c r="D23" s="1">
        <f t="shared" si="8"/>
        <v>0</v>
      </c>
      <c r="E23" s="24">
        <f t="shared" si="0"/>
        <v>72</v>
      </c>
      <c r="F23" s="24">
        <v>47</v>
      </c>
      <c r="G23" s="24">
        <v>10</v>
      </c>
      <c r="H23" s="24">
        <v>1.5</v>
      </c>
      <c r="I23" s="25">
        <v>1.5</v>
      </c>
      <c r="J23" s="27">
        <f t="shared" si="9"/>
        <v>14.846649928625371</v>
      </c>
      <c r="K23" s="27">
        <f t="shared" si="2"/>
        <v>6.666666666666667</v>
      </c>
      <c r="L23" s="37">
        <f t="shared" si="3"/>
        <v>20.392437697965054</v>
      </c>
      <c r="M23">
        <f t="shared" si="4"/>
        <v>-11.760912373409578</v>
      </c>
      <c r="N23">
        <f t="shared" si="5"/>
        <v>109.45705771081265</v>
      </c>
      <c r="P23" s="31">
        <f t="shared" si="6"/>
        <v>6</v>
      </c>
    </row>
    <row r="24" spans="2:16" x14ac:dyDescent="0.25">
      <c r="B24" s="2">
        <v>14</v>
      </c>
      <c r="C24" s="1">
        <f t="shared" si="7"/>
        <v>78</v>
      </c>
      <c r="D24" s="1">
        <f t="shared" si="8"/>
        <v>0</v>
      </c>
      <c r="E24" s="24">
        <f t="shared" si="0"/>
        <v>78</v>
      </c>
      <c r="F24" s="24">
        <v>47</v>
      </c>
      <c r="G24" s="24">
        <v>10</v>
      </c>
      <c r="H24" s="24">
        <v>1.5</v>
      </c>
      <c r="I24" s="25">
        <v>1.5</v>
      </c>
      <c r="J24" s="27">
        <f t="shared" si="9"/>
        <v>15.541892053809608</v>
      </c>
      <c r="K24" s="27">
        <f t="shared" si="2"/>
        <v>6.666666666666667</v>
      </c>
      <c r="L24" s="37">
        <f t="shared" si="3"/>
        <v>19.697195572780814</v>
      </c>
      <c r="M24">
        <f t="shared" si="4"/>
        <v>-11.760912373409578</v>
      </c>
      <c r="N24">
        <f t="shared" si="5"/>
        <v>93.26518526838467</v>
      </c>
      <c r="P24" s="31">
        <f t="shared" si="6"/>
        <v>6</v>
      </c>
    </row>
    <row r="25" spans="2:16" x14ac:dyDescent="0.25">
      <c r="B25" s="2">
        <v>15</v>
      </c>
      <c r="C25" s="1">
        <f t="shared" si="7"/>
        <v>84</v>
      </c>
      <c r="D25" s="1">
        <f t="shared" si="8"/>
        <v>0</v>
      </c>
      <c r="E25" s="24">
        <f t="shared" si="0"/>
        <v>84</v>
      </c>
      <c r="F25" s="24">
        <v>47</v>
      </c>
      <c r="G25" s="24">
        <v>10</v>
      </c>
      <c r="H25" s="24">
        <v>1.5</v>
      </c>
      <c r="I25" s="25">
        <v>1.5</v>
      </c>
      <c r="J25" s="27">
        <f t="shared" si="9"/>
        <v>16.185585721237633</v>
      </c>
      <c r="K25" s="27">
        <f t="shared" si="2"/>
        <v>6.666666666666667</v>
      </c>
      <c r="L25" s="37">
        <f t="shared" si="3"/>
        <v>19.053501905352789</v>
      </c>
      <c r="M25">
        <f t="shared" si="4"/>
        <v>-11.760912373409578</v>
      </c>
      <c r="N25">
        <f t="shared" si="5"/>
        <v>80.417430154882737</v>
      </c>
      <c r="P25" s="31">
        <f t="shared" si="6"/>
        <v>6</v>
      </c>
    </row>
    <row r="26" spans="2:16" x14ac:dyDescent="0.25">
      <c r="B26" s="2">
        <v>16</v>
      </c>
      <c r="C26" s="1">
        <f t="shared" si="7"/>
        <v>90</v>
      </c>
      <c r="D26" s="1">
        <f t="shared" si="8"/>
        <v>0</v>
      </c>
      <c r="E26" s="24">
        <f t="shared" si="0"/>
        <v>90</v>
      </c>
      <c r="F26" s="24">
        <v>47</v>
      </c>
      <c r="G26" s="24">
        <v>10</v>
      </c>
      <c r="H26" s="24">
        <v>1.5</v>
      </c>
      <c r="I26" s="25">
        <v>1.5</v>
      </c>
      <c r="J26" s="27">
        <f t="shared" si="9"/>
        <v>16.784850188786496</v>
      </c>
      <c r="K26" s="27">
        <f t="shared" si="2"/>
        <v>6.666666666666667</v>
      </c>
      <c r="L26" s="37">
        <f t="shared" si="3"/>
        <v>18.454237437803926</v>
      </c>
      <c r="M26">
        <f t="shared" si="4"/>
        <v>-11.760912373409578</v>
      </c>
      <c r="N26">
        <f t="shared" si="5"/>
        <v>70.052516934920106</v>
      </c>
      <c r="P26" s="31">
        <f t="shared" si="6"/>
        <v>6</v>
      </c>
    </row>
    <row r="27" spans="2:16" x14ac:dyDescent="0.25">
      <c r="B27" s="2">
        <v>17</v>
      </c>
      <c r="C27" s="1">
        <f t="shared" si="7"/>
        <v>96</v>
      </c>
      <c r="D27" s="1">
        <f t="shared" si="8"/>
        <v>0</v>
      </c>
      <c r="E27" s="24">
        <f t="shared" si="0"/>
        <v>96</v>
      </c>
      <c r="F27" s="24">
        <v>47</v>
      </c>
      <c r="G27" s="24">
        <v>10</v>
      </c>
      <c r="H27" s="24">
        <v>1.5</v>
      </c>
      <c r="I27" s="25">
        <v>1.5</v>
      </c>
      <c r="J27" s="27">
        <f t="shared" si="9"/>
        <v>17.34542466079137</v>
      </c>
      <c r="K27" s="27">
        <f t="shared" si="2"/>
        <v>6.666666666666667</v>
      </c>
      <c r="L27" s="37">
        <f t="shared" si="3"/>
        <v>17.893662965799052</v>
      </c>
      <c r="M27">
        <f t="shared" si="4"/>
        <v>-11.760912373409578</v>
      </c>
      <c r="N27">
        <f t="shared" si="5"/>
        <v>61.569594962332076</v>
      </c>
      <c r="P27" s="31">
        <f t="shared" si="6"/>
        <v>6</v>
      </c>
    </row>
    <row r="28" spans="2:16" x14ac:dyDescent="0.25">
      <c r="B28" s="2">
        <v>18</v>
      </c>
      <c r="C28" s="1">
        <f t="shared" si="7"/>
        <v>102</v>
      </c>
      <c r="D28" s="1">
        <f t="shared" si="8"/>
        <v>0</v>
      </c>
      <c r="E28" s="24">
        <f t="shared" si="0"/>
        <v>102</v>
      </c>
      <c r="F28" s="24">
        <v>47</v>
      </c>
      <c r="G28" s="24">
        <v>10</v>
      </c>
      <c r="H28" s="24">
        <v>1.5</v>
      </c>
      <c r="I28" s="25">
        <v>1.5</v>
      </c>
      <c r="J28" s="27">
        <f t="shared" si="9"/>
        <v>17.872003435238351</v>
      </c>
      <c r="K28" s="27">
        <f t="shared" si="2"/>
        <v>6.666666666666667</v>
      </c>
      <c r="L28" s="37">
        <f t="shared" si="3"/>
        <v>17.36708419135207</v>
      </c>
      <c r="M28">
        <f t="shared" si="4"/>
        <v>-11.760912373409578</v>
      </c>
      <c r="N28">
        <f t="shared" si="5"/>
        <v>54.539156783242262</v>
      </c>
      <c r="P28" s="31">
        <f t="shared" si="6"/>
        <v>6</v>
      </c>
    </row>
    <row r="29" spans="2:16" x14ac:dyDescent="0.25">
      <c r="B29" s="2">
        <v>19</v>
      </c>
      <c r="C29" s="1">
        <f t="shared" si="7"/>
        <v>108</v>
      </c>
      <c r="D29" s="1">
        <f t="shared" si="8"/>
        <v>0</v>
      </c>
      <c r="E29" s="24">
        <f t="shared" si="0"/>
        <v>108</v>
      </c>
      <c r="F29" s="24">
        <v>47</v>
      </c>
      <c r="G29" s="24">
        <v>10</v>
      </c>
      <c r="H29" s="24">
        <v>1.5</v>
      </c>
      <c r="I29" s="25">
        <v>1.5</v>
      </c>
      <c r="J29" s="27">
        <f t="shared" si="9"/>
        <v>18.368475109738991</v>
      </c>
      <c r="K29" s="27">
        <f t="shared" si="2"/>
        <v>6.666666666666667</v>
      </c>
      <c r="L29" s="37">
        <f t="shared" si="3"/>
        <v>16.87061251685143</v>
      </c>
      <c r="M29">
        <f t="shared" si="4"/>
        <v>-11.760912373409578</v>
      </c>
      <c r="N29">
        <f t="shared" si="5"/>
        <v>48.647581204805618</v>
      </c>
      <c r="P29" s="31">
        <f t="shared" si="6"/>
        <v>6</v>
      </c>
    </row>
    <row r="30" spans="2:16" x14ac:dyDescent="0.25">
      <c r="B30" s="2">
        <v>20</v>
      </c>
      <c r="C30" s="1">
        <f t="shared" si="7"/>
        <v>114</v>
      </c>
      <c r="D30" s="1">
        <f t="shared" si="8"/>
        <v>0</v>
      </c>
      <c r="E30" s="24">
        <f t="shared" si="0"/>
        <v>114</v>
      </c>
      <c r="F30" s="24">
        <v>47</v>
      </c>
      <c r="G30" s="24">
        <v>10</v>
      </c>
      <c r="H30" s="24">
        <v>1.5</v>
      </c>
      <c r="I30" s="25">
        <v>1.5</v>
      </c>
      <c r="J30" s="27">
        <f t="shared" si="9"/>
        <v>18.838097026729454</v>
      </c>
      <c r="K30" s="27">
        <f t="shared" si="2"/>
        <v>6.666666666666667</v>
      </c>
      <c r="L30" s="37">
        <f t="shared" si="3"/>
        <v>16.400990599860968</v>
      </c>
      <c r="M30">
        <f t="shared" si="4"/>
        <v>-11.760912373409578</v>
      </c>
      <c r="N30">
        <f t="shared" si="5"/>
        <v>43.661541025919668</v>
      </c>
      <c r="P30" s="31">
        <f t="shared" si="6"/>
        <v>6</v>
      </c>
    </row>
    <row r="31" spans="2:16" x14ac:dyDescent="0.25">
      <c r="B31" s="2">
        <v>21</v>
      </c>
      <c r="C31" s="1">
        <f t="shared" si="7"/>
        <v>120</v>
      </c>
      <c r="D31" s="1">
        <f t="shared" si="8"/>
        <v>0</v>
      </c>
      <c r="E31" s="24">
        <f t="shared" si="0"/>
        <v>120</v>
      </c>
      <c r="F31" s="24">
        <v>47</v>
      </c>
      <c r="G31" s="24">
        <v>10</v>
      </c>
      <c r="H31" s="24">
        <v>1.5</v>
      </c>
      <c r="I31" s="25">
        <v>1.5</v>
      </c>
      <c r="J31" s="27">
        <f t="shared" si="9"/>
        <v>19.283624920952498</v>
      </c>
      <c r="K31" s="27">
        <f t="shared" si="2"/>
        <v>6.666666666666667</v>
      </c>
      <c r="L31" s="37">
        <f t="shared" si="3"/>
        <v>15.955462705637924</v>
      </c>
      <c r="M31">
        <f t="shared" si="4"/>
        <v>-11.760912373409578</v>
      </c>
      <c r="N31">
        <f t="shared" si="5"/>
        <v>39.404540775892514</v>
      </c>
      <c r="P31" s="31">
        <f t="shared" si="6"/>
        <v>6</v>
      </c>
    </row>
    <row r="32" spans="2:16" x14ac:dyDescent="0.25">
      <c r="B32" s="2">
        <v>22</v>
      </c>
      <c r="C32" s="1">
        <f t="shared" si="7"/>
        <v>126</v>
      </c>
      <c r="D32" s="1">
        <f t="shared" si="8"/>
        <v>0</v>
      </c>
      <c r="E32" s="24">
        <f t="shared" si="0"/>
        <v>126</v>
      </c>
      <c r="F32" s="24">
        <v>47</v>
      </c>
      <c r="G32" s="24">
        <v>10</v>
      </c>
      <c r="H32" s="24">
        <v>1.5</v>
      </c>
      <c r="I32" s="25">
        <v>1.5</v>
      </c>
      <c r="J32" s="27">
        <f t="shared" si="9"/>
        <v>19.70741090235126</v>
      </c>
      <c r="K32" s="27">
        <f t="shared" si="2"/>
        <v>6.666666666666667</v>
      </c>
      <c r="L32" s="37">
        <f t="shared" si="3"/>
        <v>15.531676724239162</v>
      </c>
      <c r="M32">
        <f t="shared" si="4"/>
        <v>-11.760912373409578</v>
      </c>
      <c r="N32">
        <f t="shared" si="5"/>
        <v>35.741080068836737</v>
      </c>
      <c r="P32" s="31">
        <f t="shared" si="6"/>
        <v>6</v>
      </c>
    </row>
    <row r="33" spans="2:16" x14ac:dyDescent="0.25">
      <c r="B33" s="2">
        <v>23</v>
      </c>
      <c r="C33" s="1">
        <f t="shared" si="7"/>
        <v>132</v>
      </c>
      <c r="D33" s="1">
        <f t="shared" si="8"/>
        <v>0</v>
      </c>
      <c r="E33" s="24">
        <f t="shared" si="0"/>
        <v>132</v>
      </c>
      <c r="F33" s="24">
        <v>47</v>
      </c>
      <c r="G33" s="24">
        <v>10</v>
      </c>
      <c r="H33" s="24">
        <v>1.5</v>
      </c>
      <c r="I33" s="25">
        <v>1.5</v>
      </c>
      <c r="J33" s="27">
        <f t="shared" si="9"/>
        <v>20.111478624116994</v>
      </c>
      <c r="K33" s="27">
        <f t="shared" si="2"/>
        <v>6.666666666666667</v>
      </c>
      <c r="L33" s="37">
        <f t="shared" si="3"/>
        <v>15.127609002473427</v>
      </c>
      <c r="M33">
        <f t="shared" si="4"/>
        <v>-11.760912373409578</v>
      </c>
      <c r="N33">
        <f t="shared" si="5"/>
        <v>32.565736178423585</v>
      </c>
      <c r="P33" s="31">
        <f t="shared" si="6"/>
        <v>6</v>
      </c>
    </row>
    <row r="34" spans="2:16" x14ac:dyDescent="0.25">
      <c r="B34" s="2">
        <v>24</v>
      </c>
      <c r="C34" s="1">
        <f t="shared" si="7"/>
        <v>138</v>
      </c>
      <c r="D34" s="1">
        <f t="shared" si="8"/>
        <v>0</v>
      </c>
      <c r="E34" s="24">
        <f t="shared" si="0"/>
        <v>138</v>
      </c>
      <c r="F34" s="24">
        <v>47</v>
      </c>
      <c r="G34" s="24">
        <v>10</v>
      </c>
      <c r="H34" s="24">
        <v>1.5</v>
      </c>
      <c r="I34" s="25">
        <v>1.5</v>
      </c>
      <c r="J34" s="27">
        <f t="shared" si="9"/>
        <v>20.497581728024731</v>
      </c>
      <c r="K34" s="27">
        <f t="shared" si="2"/>
        <v>6.666666666666667</v>
      </c>
      <c r="L34" s="37">
        <f t="shared" si="3"/>
        <v>14.741505898565691</v>
      </c>
      <c r="M34">
        <f t="shared" si="4"/>
        <v>-11.760912373409578</v>
      </c>
      <c r="N34">
        <f t="shared" si="5"/>
        <v>29.795493970429128</v>
      </c>
      <c r="P34" s="31">
        <f t="shared" si="6"/>
        <v>6</v>
      </c>
    </row>
    <row r="35" spans="2:16" x14ac:dyDescent="0.25">
      <c r="B35" s="2">
        <v>25</v>
      </c>
      <c r="C35" s="1">
        <f t="shared" si="7"/>
        <v>144</v>
      </c>
      <c r="D35" s="1">
        <f t="shared" si="8"/>
        <v>0</v>
      </c>
      <c r="E35" s="24">
        <f t="shared" si="0"/>
        <v>144</v>
      </c>
      <c r="F35" s="24">
        <v>47</v>
      </c>
      <c r="G35" s="24">
        <v>10</v>
      </c>
      <c r="H35" s="24">
        <v>1.5</v>
      </c>
      <c r="I35" s="25">
        <v>1.5</v>
      </c>
      <c r="J35" s="27">
        <f t="shared" si="9"/>
        <v>20.867249841904997</v>
      </c>
      <c r="K35" s="27">
        <f t="shared" si="2"/>
        <v>6.666666666666667</v>
      </c>
      <c r="L35" s="37">
        <f t="shared" si="3"/>
        <v>14.371837784685425</v>
      </c>
      <c r="M35">
        <f t="shared" si="4"/>
        <v>-11.760912373409578</v>
      </c>
      <c r="N35">
        <f t="shared" si="5"/>
        <v>27.36426442770312</v>
      </c>
      <c r="P35" s="31">
        <f t="shared" si="6"/>
        <v>6</v>
      </c>
    </row>
    <row r="36" spans="2:16" x14ac:dyDescent="0.25">
      <c r="B36" s="2">
        <v>26</v>
      </c>
      <c r="C36" s="1">
        <f t="shared" si="7"/>
        <v>150</v>
      </c>
      <c r="D36" s="1">
        <f t="shared" si="8"/>
        <v>0</v>
      </c>
      <c r="E36" s="24">
        <f t="shared" si="0"/>
        <v>150</v>
      </c>
      <c r="F36" s="24">
        <v>47</v>
      </c>
      <c r="G36" s="24">
        <v>10</v>
      </c>
      <c r="H36" s="24">
        <v>1.5</v>
      </c>
      <c r="I36" s="25">
        <v>1.5</v>
      </c>
      <c r="J36" s="27">
        <f t="shared" si="9"/>
        <v>21.221825181113626</v>
      </c>
      <c r="K36" s="27">
        <f t="shared" si="2"/>
        <v>6.666666666666667</v>
      </c>
      <c r="L36" s="37">
        <f t="shared" si="3"/>
        <v>14.017262445476796</v>
      </c>
      <c r="M36">
        <f t="shared" si="4"/>
        <v>-11.760912373409578</v>
      </c>
      <c r="N36">
        <f t="shared" si="5"/>
        <v>25.2189060965712</v>
      </c>
      <c r="P36" s="31">
        <f t="shared" si="6"/>
        <v>6</v>
      </c>
    </row>
    <row r="37" spans="2:16" x14ac:dyDescent="0.25">
      <c r="B37" s="2">
        <v>27</v>
      </c>
      <c r="C37" s="1">
        <f t="shared" si="7"/>
        <v>156</v>
      </c>
      <c r="D37" s="1">
        <f t="shared" si="8"/>
        <v>0</v>
      </c>
      <c r="E37" s="24">
        <f t="shared" si="0"/>
        <v>156</v>
      </c>
      <c r="F37" s="24">
        <v>47</v>
      </c>
      <c r="G37" s="24">
        <v>10</v>
      </c>
      <c r="H37" s="24">
        <v>1.5</v>
      </c>
      <c r="I37" s="25">
        <v>1.5</v>
      </c>
      <c r="J37" s="27">
        <f t="shared" si="9"/>
        <v>21.562491967089233</v>
      </c>
      <c r="K37" s="27">
        <f t="shared" si="2"/>
        <v>6.666666666666667</v>
      </c>
      <c r="L37" s="37">
        <f t="shared" si="3"/>
        <v>13.676595659501189</v>
      </c>
      <c r="M37">
        <f t="shared" si="4"/>
        <v>-11.760912373409578</v>
      </c>
      <c r="N37">
        <f t="shared" si="5"/>
        <v>23.316296317096164</v>
      </c>
      <c r="P37" s="31">
        <f t="shared" si="6"/>
        <v>6</v>
      </c>
    </row>
    <row r="38" spans="2:16" x14ac:dyDescent="0.25">
      <c r="B38" s="2">
        <v>28</v>
      </c>
      <c r="C38" s="1">
        <f t="shared" si="7"/>
        <v>162</v>
      </c>
      <c r="D38" s="1">
        <f t="shared" si="8"/>
        <v>0</v>
      </c>
      <c r="E38" s="24">
        <f t="shared" si="0"/>
        <v>162</v>
      </c>
      <c r="F38" s="24">
        <v>47</v>
      </c>
      <c r="G38" s="24">
        <v>10</v>
      </c>
      <c r="H38" s="24">
        <v>1.5</v>
      </c>
      <c r="I38" s="25">
        <v>1.5</v>
      </c>
      <c r="J38" s="27">
        <f t="shared" si="9"/>
        <v>21.890300290852618</v>
      </c>
      <c r="K38" s="27">
        <f t="shared" si="2"/>
        <v>6.666666666666667</v>
      </c>
      <c r="L38" s="37">
        <f t="shared" si="3"/>
        <v>13.348787335737804</v>
      </c>
      <c r="M38">
        <f t="shared" si="4"/>
        <v>-11.760912373409578</v>
      </c>
      <c r="N38">
        <f t="shared" si="5"/>
        <v>21.621147202135813</v>
      </c>
      <c r="P38" s="31">
        <f t="shared" si="6"/>
        <v>6</v>
      </c>
    </row>
    <row r="39" spans="2:16" x14ac:dyDescent="0.25">
      <c r="B39" s="2">
        <v>29</v>
      </c>
      <c r="C39" s="1">
        <f t="shared" si="7"/>
        <v>168</v>
      </c>
      <c r="D39" s="1">
        <f t="shared" si="8"/>
        <v>0</v>
      </c>
      <c r="E39" s="24">
        <f t="shared" si="0"/>
        <v>168</v>
      </c>
      <c r="F39" s="24">
        <v>47</v>
      </c>
      <c r="G39" s="24">
        <v>10</v>
      </c>
      <c r="H39" s="24">
        <v>1.5</v>
      </c>
      <c r="I39" s="25">
        <v>1.5</v>
      </c>
      <c r="J39" s="27">
        <f t="shared" si="9"/>
        <v>22.206185634517258</v>
      </c>
      <c r="K39" s="27">
        <f t="shared" si="2"/>
        <v>6.666666666666667</v>
      </c>
      <c r="L39" s="37">
        <f t="shared" si="3"/>
        <v>13.032901992073164</v>
      </c>
      <c r="M39">
        <f t="shared" si="4"/>
        <v>-11.760912373409578</v>
      </c>
      <c r="N39">
        <f t="shared" si="5"/>
        <v>20.10435753872067</v>
      </c>
      <c r="P39" s="31">
        <f t="shared" si="6"/>
        <v>6</v>
      </c>
    </row>
    <row r="40" spans="2:16" x14ac:dyDescent="0.25">
      <c r="B40" s="2">
        <v>30</v>
      </c>
      <c r="C40" s="1">
        <f t="shared" si="7"/>
        <v>174</v>
      </c>
      <c r="D40" s="1">
        <f t="shared" si="8"/>
        <v>0</v>
      </c>
      <c r="E40" s="24">
        <f t="shared" si="0"/>
        <v>174</v>
      </c>
      <c r="F40" s="24">
        <v>47</v>
      </c>
      <c r="G40" s="24">
        <v>10</v>
      </c>
      <c r="H40" s="24">
        <v>1.5</v>
      </c>
      <c r="I40" s="25">
        <v>1.5</v>
      </c>
      <c r="J40" s="27">
        <f t="shared" si="9"/>
        <v>22.510984965651993</v>
      </c>
      <c r="K40" s="27">
        <f t="shared" si="2"/>
        <v>6.666666666666667</v>
      </c>
      <c r="L40" s="37">
        <f t="shared" si="3"/>
        <v>12.728102660938429</v>
      </c>
      <c r="M40">
        <f t="shared" si="4"/>
        <v>-11.760912373409578</v>
      </c>
      <c r="N40">
        <f t="shared" si="5"/>
        <v>18.741755422541036</v>
      </c>
      <c r="P40" s="31">
        <f t="shared" si="6"/>
        <v>6</v>
      </c>
    </row>
    <row r="41" spans="2:16" x14ac:dyDescent="0.25">
      <c r="B41" s="2">
        <v>31</v>
      </c>
      <c r="C41" s="1">
        <f t="shared" si="7"/>
        <v>180</v>
      </c>
      <c r="D41" s="1">
        <f t="shared" si="8"/>
        <v>0</v>
      </c>
      <c r="E41" s="24">
        <f t="shared" si="0"/>
        <v>180</v>
      </c>
      <c r="F41" s="24">
        <v>47</v>
      </c>
      <c r="G41" s="24">
        <v>10</v>
      </c>
      <c r="H41" s="24">
        <v>1.5</v>
      </c>
      <c r="I41" s="25">
        <v>1.5</v>
      </c>
      <c r="J41" s="27">
        <f t="shared" si="9"/>
        <v>22.805450102066121</v>
      </c>
      <c r="K41" s="27">
        <f t="shared" si="2"/>
        <v>6.666666666666667</v>
      </c>
      <c r="L41" s="37">
        <f t="shared" si="3"/>
        <v>12.4336375245243</v>
      </c>
      <c r="M41">
        <f t="shared" si="4"/>
        <v>-11.760912373409578</v>
      </c>
      <c r="N41">
        <f t="shared" si="5"/>
        <v>17.513129233730016</v>
      </c>
      <c r="P41" s="31">
        <f t="shared" si="6"/>
        <v>6</v>
      </c>
    </row>
    <row r="42" spans="2:16" x14ac:dyDescent="0.25">
      <c r="B42" s="2">
        <v>32</v>
      </c>
      <c r="C42" s="1">
        <f t="shared" si="7"/>
        <v>186</v>
      </c>
      <c r="D42" s="1">
        <f t="shared" si="8"/>
        <v>0</v>
      </c>
      <c r="E42" s="24">
        <f t="shared" si="0"/>
        <v>186</v>
      </c>
      <c r="F42" s="24">
        <v>47</v>
      </c>
      <c r="G42" s="24">
        <v>10</v>
      </c>
      <c r="H42" s="24">
        <v>1.5</v>
      </c>
      <c r="I42" s="25">
        <v>1.5</v>
      </c>
      <c r="J42" s="27">
        <f t="shared" si="9"/>
        <v>23.090258884358324</v>
      </c>
      <c r="K42" s="27">
        <f t="shared" si="2"/>
        <v>6.666666666666667</v>
      </c>
      <c r="L42" s="37">
        <f t="shared" si="3"/>
        <v>12.148828742232098</v>
      </c>
      <c r="M42">
        <f t="shared" si="4"/>
        <v>-11.760912373409578</v>
      </c>
      <c r="N42">
        <f t="shared" si="5"/>
        <v>16.401473788092627</v>
      </c>
      <c r="P42" s="31">
        <f t="shared" si="6"/>
        <v>6</v>
      </c>
    </row>
    <row r="43" spans="2:16" x14ac:dyDescent="0.25">
      <c r="B43" s="2">
        <v>33</v>
      </c>
      <c r="C43" s="1">
        <f t="shared" si="7"/>
        <v>192</v>
      </c>
      <c r="D43" s="1">
        <f t="shared" si="8"/>
        <v>0</v>
      </c>
      <c r="E43" s="24">
        <f t="shared" si="0"/>
        <v>192</v>
      </c>
      <c r="F43" s="24">
        <v>47</v>
      </c>
      <c r="G43" s="24">
        <v>10</v>
      </c>
      <c r="H43" s="24">
        <v>1.5</v>
      </c>
      <c r="I43" s="25">
        <v>1.5</v>
      </c>
      <c r="J43" s="27">
        <f t="shared" si="9"/>
        <v>23.366024574070995</v>
      </c>
      <c r="K43" s="27">
        <f t="shared" si="2"/>
        <v>6.666666666666667</v>
      </c>
      <c r="L43" s="37">
        <f t="shared" si="3"/>
        <v>11.873063052519427</v>
      </c>
      <c r="M43">
        <f t="shared" si="4"/>
        <v>-11.760912373409578</v>
      </c>
      <c r="N43">
        <f t="shared" si="5"/>
        <v>15.39239874058301</v>
      </c>
      <c r="P43" s="31">
        <f t="shared" si="6"/>
        <v>6</v>
      </c>
    </row>
    <row r="44" spans="2:16" x14ac:dyDescent="0.25">
      <c r="B44" s="2">
        <v>34</v>
      </c>
      <c r="C44" s="1">
        <f t="shared" si="7"/>
        <v>198</v>
      </c>
      <c r="D44" s="1">
        <f t="shared" si="8"/>
        <v>0</v>
      </c>
      <c r="E44" s="24">
        <f t="shared" si="0"/>
        <v>198</v>
      </c>
      <c r="F44" s="24">
        <v>47</v>
      </c>
      <c r="G44" s="24">
        <v>10</v>
      </c>
      <c r="H44" s="24">
        <v>1.5</v>
      </c>
      <c r="I44" s="25">
        <v>1.5</v>
      </c>
      <c r="J44" s="27">
        <f t="shared" si="9"/>
        <v>23.633303805230621</v>
      </c>
      <c r="K44" s="27">
        <f t="shared" si="2"/>
        <v>6.666666666666667</v>
      </c>
      <c r="L44" s="37">
        <f t="shared" si="3"/>
        <v>11.6057838213598</v>
      </c>
      <c r="M44">
        <f t="shared" si="4"/>
        <v>-11.760912373409578</v>
      </c>
      <c r="N44">
        <f t="shared" si="5"/>
        <v>14.47366052374381</v>
      </c>
      <c r="P44" s="31">
        <f t="shared" si="6"/>
        <v>6</v>
      </c>
    </row>
    <row r="45" spans="2:16" x14ac:dyDescent="0.25">
      <c r="B45" s="2">
        <v>35</v>
      </c>
      <c r="C45" s="1">
        <f t="shared" si="7"/>
        <v>204</v>
      </c>
      <c r="D45" s="1">
        <f t="shared" si="8"/>
        <v>0</v>
      </c>
      <c r="E45" s="24">
        <f t="shared" si="0"/>
        <v>204</v>
      </c>
      <c r="F45" s="24">
        <v>47</v>
      </c>
      <c r="G45" s="24">
        <v>10</v>
      </c>
      <c r="H45" s="24">
        <v>1.5</v>
      </c>
      <c r="I45" s="25">
        <v>1.5</v>
      </c>
      <c r="J45" s="27">
        <f t="shared" si="9"/>
        <v>23.892603348517977</v>
      </c>
      <c r="K45" s="27">
        <f t="shared" si="2"/>
        <v>6.666666666666667</v>
      </c>
      <c r="L45" s="37">
        <f t="shared" si="3"/>
        <v>11.346484278072445</v>
      </c>
      <c r="M45">
        <f t="shared" si="4"/>
        <v>-11.760912373409578</v>
      </c>
      <c r="N45">
        <f t="shared" si="5"/>
        <v>13.634789195810557</v>
      </c>
      <c r="P45" s="31">
        <f t="shared" si="6"/>
        <v>6</v>
      </c>
    </row>
    <row r="46" spans="2:16" x14ac:dyDescent="0.25">
      <c r="B46" s="2">
        <v>36</v>
      </c>
      <c r="C46" s="1">
        <f t="shared" si="7"/>
        <v>210</v>
      </c>
      <c r="D46" s="1">
        <f t="shared" si="8"/>
        <v>0</v>
      </c>
      <c r="E46" s="24">
        <f t="shared" si="0"/>
        <v>210</v>
      </c>
      <c r="F46" s="24">
        <v>47</v>
      </c>
      <c r="G46" s="24">
        <v>10</v>
      </c>
      <c r="H46" s="24">
        <v>1.5</v>
      </c>
      <c r="I46" s="25">
        <v>1.5</v>
      </c>
      <c r="J46" s="27">
        <f t="shared" si="9"/>
        <v>24.144385894678386</v>
      </c>
      <c r="K46" s="27">
        <f t="shared" si="2"/>
        <v>6.666666666666667</v>
      </c>
      <c r="L46" s="37">
        <f t="shared" si="3"/>
        <v>11.094701731912036</v>
      </c>
      <c r="M46">
        <f t="shared" si="4"/>
        <v>-11.760912373409578</v>
      </c>
      <c r="N46">
        <f t="shared" si="5"/>
        <v>12.866788824781224</v>
      </c>
      <c r="P46" s="31">
        <f t="shared" si="6"/>
        <v>6</v>
      </c>
    </row>
    <row r="47" spans="2:16" x14ac:dyDescent="0.25">
      <c r="B47" s="2">
        <v>37</v>
      </c>
      <c r="C47" s="1">
        <f t="shared" si="7"/>
        <v>216</v>
      </c>
      <c r="D47" s="1">
        <f t="shared" si="8"/>
        <v>0</v>
      </c>
      <c r="E47" s="24">
        <f t="shared" si="0"/>
        <v>216</v>
      </c>
      <c r="F47" s="24">
        <v>47</v>
      </c>
      <c r="G47" s="24">
        <v>10</v>
      </c>
      <c r="H47" s="24">
        <v>1.5</v>
      </c>
      <c r="I47" s="25">
        <v>1.5</v>
      </c>
      <c r="J47" s="27">
        <f t="shared" si="9"/>
        <v>24.389075023018616</v>
      </c>
      <c r="K47" s="27">
        <f t="shared" si="2"/>
        <v>6.666666666666667</v>
      </c>
      <c r="L47" s="37">
        <f t="shared" si="3"/>
        <v>10.850012603571805</v>
      </c>
      <c r="M47">
        <f t="shared" si="4"/>
        <v>-11.760912373409578</v>
      </c>
      <c r="N47">
        <f t="shared" si="5"/>
        <v>12.161895301201398</v>
      </c>
      <c r="P47" s="31">
        <f t="shared" si="6"/>
        <v>6</v>
      </c>
    </row>
    <row r="48" spans="2:16" x14ac:dyDescent="0.25">
      <c r="B48" s="2">
        <v>38</v>
      </c>
      <c r="C48" s="1">
        <f t="shared" si="7"/>
        <v>222</v>
      </c>
      <c r="D48" s="1">
        <f t="shared" si="8"/>
        <v>0</v>
      </c>
      <c r="E48" s="24">
        <f t="shared" si="0"/>
        <v>222</v>
      </c>
      <c r="F48" s="24">
        <v>47</v>
      </c>
      <c r="G48" s="24">
        <v>10</v>
      </c>
      <c r="H48" s="24">
        <v>1.5</v>
      </c>
      <c r="I48" s="25">
        <v>1.5</v>
      </c>
      <c r="J48" s="27">
        <f t="shared" si="9"/>
        <v>24.627059489012773</v>
      </c>
      <c r="K48" s="27">
        <f t="shared" si="2"/>
        <v>6.666666666666667</v>
      </c>
      <c r="L48" s="37">
        <f t="shared" si="3"/>
        <v>10.612028137577649</v>
      </c>
      <c r="M48">
        <f t="shared" si="4"/>
        <v>-11.760912373409578</v>
      </c>
      <c r="N48">
        <f t="shared" si="5"/>
        <v>11.513379335542005</v>
      </c>
      <c r="P48" s="31">
        <f t="shared" si="6"/>
        <v>6</v>
      </c>
    </row>
    <row r="49" spans="2:16" x14ac:dyDescent="0.25">
      <c r="B49" s="2">
        <v>39</v>
      </c>
      <c r="C49" s="1">
        <f t="shared" si="7"/>
        <v>228</v>
      </c>
      <c r="D49" s="1">
        <f t="shared" si="8"/>
        <v>0</v>
      </c>
      <c r="E49" s="24">
        <f t="shared" si="0"/>
        <v>228</v>
      </c>
      <c r="F49" s="24">
        <v>47</v>
      </c>
      <c r="G49" s="24">
        <v>10</v>
      </c>
      <c r="H49" s="24">
        <v>1.5</v>
      </c>
      <c r="I49" s="25">
        <v>1.5</v>
      </c>
      <c r="J49" s="27">
        <f t="shared" si="9"/>
        <v>24.858696940009075</v>
      </c>
      <c r="K49" s="27">
        <f t="shared" si="2"/>
        <v>6.666666666666667</v>
      </c>
      <c r="L49" s="37">
        <f t="shared" si="3"/>
        <v>10.380390686581347</v>
      </c>
      <c r="M49">
        <f t="shared" si="4"/>
        <v>-11.760912373409578</v>
      </c>
      <c r="N49">
        <f t="shared" si="5"/>
        <v>10.915385256479921</v>
      </c>
      <c r="P49" s="31">
        <f t="shared" si="6"/>
        <v>6</v>
      </c>
    </row>
    <row r="50" spans="2:16" x14ac:dyDescent="0.25">
      <c r="B50" s="2">
        <v>40</v>
      </c>
      <c r="C50" s="1">
        <f t="shared" si="7"/>
        <v>234</v>
      </c>
      <c r="D50" s="1">
        <f t="shared" si="8"/>
        <v>0</v>
      </c>
      <c r="E50" s="24">
        <f t="shared" si="0"/>
        <v>234</v>
      </c>
      <c r="F50" s="24">
        <v>47</v>
      </c>
      <c r="G50" s="24">
        <v>10</v>
      </c>
      <c r="H50" s="24">
        <v>1.5</v>
      </c>
      <c r="I50" s="25">
        <v>1.5</v>
      </c>
      <c r="J50" s="27">
        <f t="shared" si="9"/>
        <v>25.084317148202853</v>
      </c>
      <c r="K50" s="27">
        <f t="shared" si="2"/>
        <v>6.666666666666667</v>
      </c>
      <c r="L50" s="37">
        <f t="shared" si="3"/>
        <v>10.154770478387569</v>
      </c>
      <c r="M50">
        <f t="shared" si="4"/>
        <v>-11.760912373409578</v>
      </c>
      <c r="N50">
        <f t="shared" si="5"/>
        <v>10.362798363153859</v>
      </c>
      <c r="P50" s="31">
        <f t="shared" si="6"/>
        <v>6</v>
      </c>
    </row>
    <row r="51" spans="2:16" x14ac:dyDescent="0.25">
      <c r="B51" s="2">
        <v>41</v>
      </c>
      <c r="C51" s="1">
        <f t="shared" si="7"/>
        <v>240</v>
      </c>
      <c r="D51" s="1">
        <f t="shared" si="8"/>
        <v>0</v>
      </c>
      <c r="E51" s="24">
        <f t="shared" si="0"/>
        <v>240</v>
      </c>
      <c r="F51" s="24">
        <v>47</v>
      </c>
      <c r="G51" s="24">
        <v>10</v>
      </c>
      <c r="H51" s="24">
        <v>1.5</v>
      </c>
      <c r="I51" s="25">
        <v>1.5</v>
      </c>
      <c r="J51" s="27">
        <f t="shared" si="9"/>
        <v>25.304224834232119</v>
      </c>
      <c r="K51" s="27">
        <f t="shared" si="2"/>
        <v>6.666666666666667</v>
      </c>
      <c r="L51" s="37">
        <f t="shared" si="3"/>
        <v>9.9348627923583024</v>
      </c>
      <c r="M51">
        <f t="shared" si="4"/>
        <v>-11.760912373409578</v>
      </c>
      <c r="N51">
        <f t="shared" si="5"/>
        <v>9.851135193973132</v>
      </c>
      <c r="P51" s="31">
        <f t="shared" si="6"/>
        <v>6</v>
      </c>
    </row>
    <row r="52" spans="2:16" x14ac:dyDescent="0.25">
      <c r="B52" s="2">
        <v>42</v>
      </c>
      <c r="C52" s="1">
        <f t="shared" si="7"/>
        <v>246</v>
      </c>
      <c r="D52" s="1">
        <f t="shared" si="8"/>
        <v>0</v>
      </c>
      <c r="E52" s="24">
        <f t="shared" si="0"/>
        <v>246</v>
      </c>
      <c r="F52" s="24">
        <v>47</v>
      </c>
      <c r="G52" s="24">
        <v>10</v>
      </c>
      <c r="H52" s="24">
        <v>1.5</v>
      </c>
      <c r="I52" s="25">
        <v>1.5</v>
      </c>
      <c r="J52" s="27">
        <f t="shared" si="9"/>
        <v>25.518702142067582</v>
      </c>
      <c r="K52" s="27">
        <f t="shared" si="2"/>
        <v>6.666666666666667</v>
      </c>
      <c r="L52" s="37">
        <f t="shared" si="3"/>
        <v>9.7203854845228399</v>
      </c>
      <c r="M52">
        <f t="shared" si="4"/>
        <v>-11.760912373409578</v>
      </c>
      <c r="N52">
        <f t="shared" si="5"/>
        <v>9.3764522964646115</v>
      </c>
      <c r="P52" s="31">
        <f t="shared" si="6"/>
        <v>6</v>
      </c>
    </row>
    <row r="53" spans="2:16" x14ac:dyDescent="0.25">
      <c r="B53" s="2">
        <v>43</v>
      </c>
      <c r="C53" s="1">
        <f t="shared" si="7"/>
        <v>252</v>
      </c>
      <c r="D53" s="1">
        <f t="shared" si="8"/>
        <v>0</v>
      </c>
      <c r="E53" s="24">
        <f t="shared" si="0"/>
        <v>252</v>
      </c>
      <c r="F53" s="24">
        <v>47</v>
      </c>
      <c r="G53" s="24">
        <v>10</v>
      </c>
      <c r="H53" s="24">
        <v>1.5</v>
      </c>
      <c r="I53" s="25">
        <v>1.5</v>
      </c>
      <c r="J53" s="27">
        <f t="shared" si="9"/>
        <v>25.728010815630885</v>
      </c>
      <c r="K53" s="27">
        <f t="shared" si="2"/>
        <v>6.666666666666667</v>
      </c>
      <c r="L53" s="37">
        <f t="shared" si="3"/>
        <v>9.5110768109595369</v>
      </c>
      <c r="M53">
        <f t="shared" si="4"/>
        <v>-11.760912373409578</v>
      </c>
      <c r="N53">
        <f t="shared" si="5"/>
        <v>8.935270017209179</v>
      </c>
      <c r="P53" s="31">
        <f t="shared" si="6"/>
        <v>6</v>
      </c>
    </row>
    <row r="54" spans="2:16" x14ac:dyDescent="0.25">
      <c r="B54" s="2">
        <v>44</v>
      </c>
      <c r="C54" s="1">
        <f t="shared" si="7"/>
        <v>258</v>
      </c>
      <c r="D54" s="1">
        <f t="shared" si="8"/>
        <v>0</v>
      </c>
      <c r="E54" s="24">
        <f t="shared" si="0"/>
        <v>258</v>
      </c>
      <c r="F54" s="24">
        <v>47</v>
      </c>
      <c r="G54" s="24">
        <v>10</v>
      </c>
      <c r="H54" s="24">
        <v>1.5</v>
      </c>
      <c r="I54" s="25">
        <v>1.5</v>
      </c>
      <c r="J54" s="27">
        <f t="shared" si="9"/>
        <v>25.932394119264604</v>
      </c>
      <c r="K54" s="27">
        <f t="shared" si="2"/>
        <v>6.666666666666667</v>
      </c>
      <c r="L54" s="37">
        <f t="shared" si="3"/>
        <v>9.3066935073258179</v>
      </c>
      <c r="M54">
        <f t="shared" si="4"/>
        <v>-11.760912373409578</v>
      </c>
      <c r="N54">
        <f t="shared" si="5"/>
        <v>8.5245085507609542</v>
      </c>
      <c r="P54" s="31">
        <f t="shared" si="6"/>
        <v>6</v>
      </c>
    </row>
    <row r="55" spans="2:16" x14ac:dyDescent="0.25">
      <c r="B55" s="2">
        <v>45</v>
      </c>
      <c r="C55" s="1">
        <f t="shared" si="7"/>
        <v>264</v>
      </c>
      <c r="D55" s="1">
        <f t="shared" si="8"/>
        <v>0</v>
      </c>
      <c r="E55" s="24">
        <f t="shared" si="0"/>
        <v>264</v>
      </c>
      <c r="F55" s="24">
        <v>47</v>
      </c>
      <c r="G55" s="24">
        <v>10</v>
      </c>
      <c r="H55" s="24">
        <v>1.5</v>
      </c>
      <c r="I55" s="25">
        <v>1.5</v>
      </c>
      <c r="J55" s="27">
        <f t="shared" si="9"/>
        <v>26.13207853739662</v>
      </c>
      <c r="K55" s="27">
        <f t="shared" si="2"/>
        <v>6.666666666666667</v>
      </c>
      <c r="L55" s="37">
        <f t="shared" si="3"/>
        <v>9.1070090891938023</v>
      </c>
      <c r="M55">
        <f t="shared" si="4"/>
        <v>-11.760912373409578</v>
      </c>
      <c r="N55">
        <f t="shared" si="5"/>
        <v>8.1414340446058961</v>
      </c>
      <c r="P55" s="31">
        <f t="shared" si="6"/>
        <v>6</v>
      </c>
    </row>
    <row r="56" spans="2:16" x14ac:dyDescent="0.25">
      <c r="B56" s="2">
        <v>46</v>
      </c>
      <c r="C56" s="1">
        <f t="shared" si="7"/>
        <v>270</v>
      </c>
      <c r="D56" s="1">
        <f t="shared" si="8"/>
        <v>0</v>
      </c>
      <c r="E56" s="24">
        <f t="shared" si="0"/>
        <v>270</v>
      </c>
      <c r="F56" s="24">
        <v>47</v>
      </c>
      <c r="G56" s="24">
        <v>10</v>
      </c>
      <c r="H56" s="24">
        <v>1.5</v>
      </c>
      <c r="I56" s="25">
        <v>1.5</v>
      </c>
      <c r="J56" s="27">
        <f t="shared" si="9"/>
        <v>26.327275283179748</v>
      </c>
      <c r="K56" s="27">
        <f t="shared" si="2"/>
        <v>6.666666666666667</v>
      </c>
      <c r="L56" s="37">
        <f t="shared" si="3"/>
        <v>8.9118123434106735</v>
      </c>
      <c r="M56">
        <f t="shared" si="4"/>
        <v>-11.760912373409578</v>
      </c>
      <c r="N56">
        <f t="shared" si="5"/>
        <v>7.7836129927688882</v>
      </c>
      <c r="P56" s="31">
        <f t="shared" si="6"/>
        <v>6</v>
      </c>
    </row>
    <row r="57" spans="2:16" x14ac:dyDescent="0.25">
      <c r="B57" s="2">
        <v>47</v>
      </c>
      <c r="C57" s="1">
        <f t="shared" si="7"/>
        <v>276</v>
      </c>
      <c r="D57" s="1">
        <f t="shared" si="8"/>
        <v>0</v>
      </c>
      <c r="E57" s="24">
        <f t="shared" si="0"/>
        <v>276</v>
      </c>
      <c r="F57" s="24">
        <v>47</v>
      </c>
      <c r="G57" s="24">
        <v>10</v>
      </c>
      <c r="H57" s="24">
        <v>1.5</v>
      </c>
      <c r="I57" s="25">
        <v>1.5</v>
      </c>
      <c r="J57" s="27">
        <f t="shared" si="9"/>
        <v>26.518181641304356</v>
      </c>
      <c r="K57" s="27">
        <f t="shared" si="2"/>
        <v>6.666666666666667</v>
      </c>
      <c r="L57" s="37">
        <f t="shared" si="3"/>
        <v>8.7209059852860662</v>
      </c>
      <c r="M57">
        <f t="shared" si="4"/>
        <v>-11.760912373409578</v>
      </c>
      <c r="N57">
        <f t="shared" si="5"/>
        <v>7.4488734926072775</v>
      </c>
      <c r="P57" s="31">
        <f t="shared" si="6"/>
        <v>6</v>
      </c>
    </row>
    <row r="58" spans="2:16" x14ac:dyDescent="0.25">
      <c r="B58" s="2">
        <v>48</v>
      </c>
      <c r="C58" s="1">
        <f t="shared" si="7"/>
        <v>282</v>
      </c>
      <c r="D58" s="1">
        <f t="shared" si="8"/>
        <v>0</v>
      </c>
      <c r="E58" s="24">
        <f t="shared" si="0"/>
        <v>282</v>
      </c>
      <c r="F58" s="24">
        <v>47</v>
      </c>
      <c r="G58" s="24">
        <v>10</v>
      </c>
      <c r="H58" s="24">
        <v>1.5</v>
      </c>
      <c r="I58" s="25">
        <v>1.5</v>
      </c>
      <c r="J58" s="27">
        <f t="shared" si="9"/>
        <v>26.704982166387222</v>
      </c>
      <c r="K58" s="27">
        <f t="shared" si="2"/>
        <v>6.666666666666667</v>
      </c>
      <c r="L58" s="37">
        <f t="shared" si="3"/>
        <v>8.5341054602032003</v>
      </c>
      <c r="M58">
        <f t="shared" si="4"/>
        <v>-11.760912373409578</v>
      </c>
      <c r="N58">
        <f t="shared" si="5"/>
        <v>7.1352722093060237</v>
      </c>
      <c r="P58" s="31">
        <f t="shared" si="6"/>
        <v>6</v>
      </c>
    </row>
    <row r="59" spans="2:16" x14ac:dyDescent="0.25">
      <c r="B59" s="2">
        <v>49</v>
      </c>
      <c r="C59" s="1">
        <f t="shared" si="7"/>
        <v>288</v>
      </c>
      <c r="D59" s="1">
        <f t="shared" si="8"/>
        <v>0</v>
      </c>
      <c r="E59" s="24">
        <f t="shared" si="0"/>
        <v>288</v>
      </c>
      <c r="F59" s="24">
        <v>47</v>
      </c>
      <c r="G59" s="24">
        <v>10</v>
      </c>
      <c r="H59" s="24">
        <v>1.5</v>
      </c>
      <c r="I59" s="25">
        <v>1.5</v>
      </c>
      <c r="J59" s="27">
        <f t="shared" si="9"/>
        <v>26.887849755184615</v>
      </c>
      <c r="K59" s="27">
        <f t="shared" si="2"/>
        <v>6.666666666666667</v>
      </c>
      <c r="L59" s="37">
        <f t="shared" si="3"/>
        <v>8.3512378714058073</v>
      </c>
      <c r="M59">
        <f t="shared" si="4"/>
        <v>-11.760912373409578</v>
      </c>
      <c r="N59">
        <f t="shared" si="5"/>
        <v>6.8410661069257879</v>
      </c>
      <c r="P59" s="31">
        <f t="shared" si="6"/>
        <v>6</v>
      </c>
    </row>
    <row r="60" spans="2:16" x14ac:dyDescent="0.25">
      <c r="B60" s="2">
        <v>50</v>
      </c>
      <c r="C60" s="1">
        <f t="shared" si="7"/>
        <v>294</v>
      </c>
      <c r="D60" s="1">
        <f t="shared" si="8"/>
        <v>0</v>
      </c>
      <c r="E60" s="24">
        <f t="shared" si="0"/>
        <v>294</v>
      </c>
      <c r="F60" s="24">
        <v>47</v>
      </c>
      <c r="G60" s="24">
        <v>10</v>
      </c>
      <c r="H60" s="24">
        <v>1.5</v>
      </c>
      <c r="I60" s="25">
        <v>1.5</v>
      </c>
      <c r="J60" s="27">
        <f t="shared" si="9"/>
        <v>27.066946608243146</v>
      </c>
      <c r="K60" s="27">
        <f t="shared" si="2"/>
        <v>6.666666666666667</v>
      </c>
      <c r="L60" s="37">
        <f t="shared" si="3"/>
        <v>8.1721410183472756</v>
      </c>
      <c r="M60">
        <f t="shared" si="4"/>
        <v>-11.760912373409578</v>
      </c>
      <c r="N60">
        <f t="shared" si="5"/>
        <v>6.5646881759087892</v>
      </c>
      <c r="P60" s="31">
        <f t="shared" si="6"/>
        <v>6</v>
      </c>
    </row>
    <row r="61" spans="2:16" x14ac:dyDescent="0.25">
      <c r="B61" s="2">
        <v>51</v>
      </c>
      <c r="C61" s="1">
        <f t="shared" si="7"/>
        <v>300</v>
      </c>
      <c r="D61" s="1">
        <f t="shared" si="8"/>
        <v>0</v>
      </c>
      <c r="E61" s="24">
        <f t="shared" si="0"/>
        <v>300</v>
      </c>
      <c r="F61" s="24">
        <v>47</v>
      </c>
      <c r="G61" s="24">
        <v>10</v>
      </c>
      <c r="H61" s="24">
        <v>1.5</v>
      </c>
      <c r="I61" s="25">
        <v>1.5</v>
      </c>
      <c r="J61" s="27">
        <f t="shared" si="9"/>
        <v>27.242425094393248</v>
      </c>
      <c r="K61" s="27">
        <f t="shared" si="2"/>
        <v>6.666666666666667</v>
      </c>
      <c r="L61" s="37">
        <f t="shared" si="3"/>
        <v>7.996662532197174</v>
      </c>
      <c r="M61">
        <f t="shared" si="4"/>
        <v>-11.760912373409578</v>
      </c>
      <c r="N61">
        <f t="shared" si="5"/>
        <v>6.3047265241428034</v>
      </c>
      <c r="P61" s="31">
        <f t="shared" si="6"/>
        <v>6</v>
      </c>
    </row>
    <row r="62" spans="2:16" x14ac:dyDescent="0.25">
      <c r="B62" s="2">
        <v>52</v>
      </c>
      <c r="C62" s="1">
        <f t="shared" si="7"/>
        <v>306</v>
      </c>
      <c r="D62" s="1">
        <f t="shared" si="8"/>
        <v>0</v>
      </c>
      <c r="E62" s="24">
        <f t="shared" si="0"/>
        <v>306</v>
      </c>
      <c r="F62" s="24">
        <v>47</v>
      </c>
      <c r="G62" s="24">
        <v>10</v>
      </c>
      <c r="H62" s="24">
        <v>1.5</v>
      </c>
      <c r="I62" s="25">
        <v>1.5</v>
      </c>
      <c r="J62" s="27">
        <f t="shared" si="9"/>
        <v>27.414428529631603</v>
      </c>
      <c r="K62" s="27">
        <f t="shared" si="2"/>
        <v>6.666666666666667</v>
      </c>
      <c r="L62" s="37">
        <f t="shared" si="3"/>
        <v>7.8246590969588183</v>
      </c>
      <c r="M62">
        <f t="shared" si="4"/>
        <v>-11.760912373409578</v>
      </c>
      <c r="N62">
        <f t="shared" si="5"/>
        <v>6.0599063092491319</v>
      </c>
      <c r="P62" s="31">
        <f t="shared" si="6"/>
        <v>6</v>
      </c>
    </row>
    <row r="63" spans="2:16" x14ac:dyDescent="0.25">
      <c r="B63" s="2">
        <v>53</v>
      </c>
      <c r="C63" s="1">
        <f t="shared" si="7"/>
        <v>312</v>
      </c>
      <c r="D63" s="1">
        <f t="shared" si="8"/>
        <v>0</v>
      </c>
      <c r="E63" s="24">
        <f t="shared" si="0"/>
        <v>312</v>
      </c>
      <c r="F63" s="24">
        <v>47</v>
      </c>
      <c r="G63" s="24">
        <v>10</v>
      </c>
      <c r="H63" s="24">
        <v>1.5</v>
      </c>
      <c r="I63" s="25">
        <v>1.5</v>
      </c>
      <c r="J63" s="27">
        <f t="shared" si="9"/>
        <v>27.583091880368858</v>
      </c>
      <c r="K63" s="27">
        <f t="shared" si="2"/>
        <v>6.666666666666667</v>
      </c>
      <c r="L63" s="37">
        <f t="shared" si="3"/>
        <v>7.6559957462215635</v>
      </c>
      <c r="M63">
        <f t="shared" si="4"/>
        <v>-11.760912373409578</v>
      </c>
      <c r="N63">
        <f t="shared" si="5"/>
        <v>5.8290740792740374</v>
      </c>
      <c r="P63" s="31">
        <f t="shared" si="6"/>
        <v>6</v>
      </c>
    </row>
    <row r="64" spans="2:16" x14ac:dyDescent="0.25">
      <c r="B64" s="2">
        <v>54</v>
      </c>
      <c r="C64" s="1">
        <f t="shared" si="7"/>
        <v>318</v>
      </c>
      <c r="D64" s="1">
        <f t="shared" si="8"/>
        <v>0</v>
      </c>
      <c r="E64" s="24">
        <f t="shared" si="0"/>
        <v>318</v>
      </c>
      <c r="F64" s="24">
        <v>47</v>
      </c>
      <c r="G64" s="24">
        <v>10</v>
      </c>
      <c r="H64" s="24">
        <v>1.5</v>
      </c>
      <c r="I64" s="25">
        <v>1.5</v>
      </c>
      <c r="J64" s="27">
        <f t="shared" si="9"/>
        <v>27.748542399688656</v>
      </c>
      <c r="K64" s="27">
        <f t="shared" si="2"/>
        <v>6.666666666666667</v>
      </c>
      <c r="L64" s="37">
        <f t="shared" si="3"/>
        <v>7.4905452269017658</v>
      </c>
      <c r="M64">
        <f t="shared" si="4"/>
        <v>-11.760912373409578</v>
      </c>
      <c r="N64">
        <f t="shared" si="5"/>
        <v>5.6111841617504439</v>
      </c>
      <c r="P64" s="31">
        <f t="shared" si="6"/>
        <v>6</v>
      </c>
    </row>
    <row r="65" spans="2:16" x14ac:dyDescent="0.25">
      <c r="B65" s="2">
        <v>55</v>
      </c>
      <c r="C65" s="1">
        <f t="shared" si="7"/>
        <v>324</v>
      </c>
      <c r="D65" s="1">
        <f t="shared" si="8"/>
        <v>0</v>
      </c>
      <c r="E65" s="24">
        <f t="shared" si="0"/>
        <v>324</v>
      </c>
      <c r="F65" s="24">
        <v>47</v>
      </c>
      <c r="G65" s="24">
        <v>10</v>
      </c>
      <c r="H65" s="24">
        <v>1.5</v>
      </c>
      <c r="I65" s="25">
        <v>1.5</v>
      </c>
      <c r="J65" s="27">
        <f t="shared" si="9"/>
        <v>27.91090020413224</v>
      </c>
      <c r="K65" s="27">
        <f t="shared" si="2"/>
        <v>6.666666666666667</v>
      </c>
      <c r="L65" s="37">
        <f t="shared" si="3"/>
        <v>7.328187422458182</v>
      </c>
      <c r="M65">
        <f t="shared" si="4"/>
        <v>-11.760912373409578</v>
      </c>
      <c r="N65">
        <f t="shared" si="5"/>
        <v>5.4052868005339558</v>
      </c>
      <c r="P65" s="31">
        <f t="shared" si="6"/>
        <v>6</v>
      </c>
    </row>
    <row r="66" spans="2:16" x14ac:dyDescent="0.25">
      <c r="B66" s="2">
        <v>56</v>
      </c>
      <c r="C66" s="1">
        <f t="shared" si="7"/>
        <v>330</v>
      </c>
      <c r="D66" s="1">
        <f t="shared" si="8"/>
        <v>0</v>
      </c>
      <c r="E66" s="24">
        <f t="shared" si="0"/>
        <v>330</v>
      </c>
      <c r="F66" s="24">
        <v>47</v>
      </c>
      <c r="G66" s="24">
        <v>10</v>
      </c>
      <c r="H66" s="24">
        <v>1.5</v>
      </c>
      <c r="I66" s="25">
        <v>1.5</v>
      </c>
      <c r="J66" s="27">
        <f t="shared" si="9"/>
        <v>28.070278797557751</v>
      </c>
      <c r="K66" s="27">
        <f t="shared" si="2"/>
        <v>6.666666666666667</v>
      </c>
      <c r="L66" s="37">
        <f t="shared" si="3"/>
        <v>7.1688088290326704</v>
      </c>
      <c r="M66">
        <f t="shared" si="4"/>
        <v>-11.760912373409578</v>
      </c>
      <c r="N66">
        <f t="shared" si="5"/>
        <v>5.2105177885477678</v>
      </c>
      <c r="P66" s="31">
        <f t="shared" si="6"/>
        <v>6</v>
      </c>
    </row>
    <row r="67" spans="2:16" x14ac:dyDescent="0.25">
      <c r="B67" s="2">
        <v>57</v>
      </c>
      <c r="C67" s="1">
        <f t="shared" si="7"/>
        <v>336</v>
      </c>
      <c r="D67" s="1">
        <f t="shared" si="8"/>
        <v>0</v>
      </c>
      <c r="E67" s="24">
        <f t="shared" si="0"/>
        <v>336</v>
      </c>
      <c r="F67" s="24">
        <v>47</v>
      </c>
      <c r="G67" s="24">
        <v>10</v>
      </c>
      <c r="H67" s="24">
        <v>1.5</v>
      </c>
      <c r="I67" s="25">
        <v>1.5</v>
      </c>
      <c r="J67" s="27">
        <f t="shared" si="9"/>
        <v>28.226785547796883</v>
      </c>
      <c r="K67" s="27">
        <f t="shared" si="2"/>
        <v>6.666666666666667</v>
      </c>
      <c r="L67" s="37">
        <f t="shared" si="3"/>
        <v>7.0123020787935388</v>
      </c>
      <c r="M67">
        <f t="shared" si="4"/>
        <v>-11.760912373409578</v>
      </c>
      <c r="N67">
        <f t="shared" si="5"/>
        <v>5.0260893846801649</v>
      </c>
      <c r="P67" s="31">
        <f t="shared" si="6"/>
        <v>6</v>
      </c>
    </row>
    <row r="68" spans="2:16" x14ac:dyDescent="0.25">
      <c r="B68" s="2">
        <v>58</v>
      </c>
      <c r="C68" s="1">
        <f t="shared" si="7"/>
        <v>342</v>
      </c>
      <c r="D68" s="1">
        <f t="shared" si="8"/>
        <v>0</v>
      </c>
      <c r="E68" s="24">
        <f t="shared" si="0"/>
        <v>342</v>
      </c>
      <c r="F68" s="24">
        <v>47</v>
      </c>
      <c r="G68" s="24">
        <v>10</v>
      </c>
      <c r="H68" s="24">
        <v>1.5</v>
      </c>
      <c r="I68" s="25">
        <v>1.5</v>
      </c>
      <c r="J68" s="27">
        <f t="shared" si="9"/>
        <v>28.380522121122702</v>
      </c>
      <c r="K68" s="27">
        <f t="shared" si="2"/>
        <v>6.666666666666667</v>
      </c>
      <c r="L68" s="37">
        <f t="shared" si="3"/>
        <v>6.8585655054677197</v>
      </c>
      <c r="M68">
        <f t="shared" si="4"/>
        <v>-11.760912373409578</v>
      </c>
      <c r="N68">
        <f t="shared" si="5"/>
        <v>4.8512823362132957</v>
      </c>
      <c r="P68" s="31">
        <f t="shared" si="6"/>
        <v>-250</v>
      </c>
    </row>
    <row r="69" spans="2:16" x14ac:dyDescent="0.25">
      <c r="B69" s="2">
        <v>59</v>
      </c>
      <c r="C69" s="1">
        <f>C11</f>
        <v>0</v>
      </c>
      <c r="D69" s="1">
        <f>C7+92</f>
        <v>92</v>
      </c>
      <c r="E69" s="24">
        <f t="shared" si="0"/>
        <v>92</v>
      </c>
      <c r="F69" s="24">
        <v>47</v>
      </c>
      <c r="G69" s="24">
        <v>10</v>
      </c>
      <c r="H69" s="24">
        <v>1.5</v>
      </c>
      <c r="I69" s="25">
        <v>1.5</v>
      </c>
      <c r="J69" s="27">
        <f t="shared" si="9"/>
        <v>16.975756546911104</v>
      </c>
      <c r="K69" s="27">
        <f t="shared" si="2"/>
        <v>6.666666666666667</v>
      </c>
      <c r="L69" s="37">
        <f t="shared" si="3"/>
        <v>18.263331079679318</v>
      </c>
      <c r="M69">
        <f t="shared" si="4"/>
        <v>-11.760912373409578</v>
      </c>
      <c r="N69">
        <f t="shared" si="5"/>
        <v>67.039861433465575</v>
      </c>
      <c r="P69" s="31">
        <f t="shared" si="6"/>
        <v>0.19544457292887785</v>
      </c>
    </row>
    <row r="70" spans="2:16" x14ac:dyDescent="0.25">
      <c r="B70" s="2">
        <v>60</v>
      </c>
      <c r="C70" s="1">
        <f>C12</f>
        <v>6</v>
      </c>
      <c r="D70" s="1">
        <f>D69</f>
        <v>92</v>
      </c>
      <c r="E70" s="24">
        <f t="shared" si="0"/>
        <v>92.195444572928878</v>
      </c>
      <c r="F70" s="24">
        <v>47</v>
      </c>
      <c r="G70" s="24">
        <v>10</v>
      </c>
      <c r="H70" s="24">
        <v>1.5</v>
      </c>
      <c r="I70" s="25">
        <v>1.5</v>
      </c>
      <c r="J70" s="27">
        <f t="shared" si="9"/>
        <v>16.994189257142924</v>
      </c>
      <c r="K70" s="27">
        <f t="shared" si="2"/>
        <v>6.666666666666667</v>
      </c>
      <c r="L70" s="37">
        <f t="shared" si="3"/>
        <v>18.244898369447498</v>
      </c>
      <c r="M70">
        <f t="shared" si="4"/>
        <v>-11.760912373409578</v>
      </c>
      <c r="N70">
        <f t="shared" si="5"/>
        <v>66.755927902688583</v>
      </c>
      <c r="P70" s="31">
        <f t="shared" si="6"/>
        <v>0.58386346501673358</v>
      </c>
    </row>
    <row r="71" spans="2:16" x14ac:dyDescent="0.25">
      <c r="B71" s="2">
        <v>61</v>
      </c>
      <c r="C71" s="1">
        <f t="shared" ref="C71:C126" si="10">C13</f>
        <v>12</v>
      </c>
      <c r="D71" s="1">
        <f t="shared" ref="D71:D126" si="11">D70</f>
        <v>92</v>
      </c>
      <c r="E71" s="24">
        <f t="shared" si="0"/>
        <v>92.779308037945611</v>
      </c>
      <c r="F71" s="24">
        <v>47</v>
      </c>
      <c r="G71" s="24">
        <v>10</v>
      </c>
      <c r="H71" s="24">
        <v>1.5</v>
      </c>
      <c r="I71" s="25">
        <v>1.5</v>
      </c>
      <c r="J71" s="27">
        <f t="shared" si="9"/>
        <v>17.049022583223138</v>
      </c>
      <c r="K71" s="27">
        <f t="shared" si="2"/>
        <v>6.666666666666667</v>
      </c>
      <c r="L71" s="37">
        <f t="shared" si="3"/>
        <v>18.190065043367284</v>
      </c>
      <c r="M71">
        <f t="shared" si="4"/>
        <v>-11.760912373409578</v>
      </c>
      <c r="N71">
        <f t="shared" si="5"/>
        <v>65.918376762645508</v>
      </c>
      <c r="P71" s="31">
        <f t="shared" si="6"/>
        <v>0.96502512411811381</v>
      </c>
    </row>
    <row r="72" spans="2:16" x14ac:dyDescent="0.25">
      <c r="B72" s="2">
        <v>62</v>
      </c>
      <c r="C72" s="1">
        <f t="shared" si="10"/>
        <v>18</v>
      </c>
      <c r="D72" s="1">
        <f t="shared" si="11"/>
        <v>92</v>
      </c>
      <c r="E72" s="24">
        <f t="shared" si="0"/>
        <v>93.744333162063725</v>
      </c>
      <c r="F72" s="24">
        <v>47</v>
      </c>
      <c r="G72" s="24">
        <v>10</v>
      </c>
      <c r="H72" s="24">
        <v>1.5</v>
      </c>
      <c r="I72" s="25">
        <v>1.5</v>
      </c>
      <c r="J72" s="27">
        <f t="shared" si="9"/>
        <v>17.138900482484726</v>
      </c>
      <c r="K72" s="27">
        <f t="shared" si="2"/>
        <v>6.666666666666667</v>
      </c>
      <c r="L72" s="37">
        <f t="shared" si="3"/>
        <v>18.100187144105696</v>
      </c>
      <c r="M72">
        <f t="shared" si="4"/>
        <v>-11.760912373409578</v>
      </c>
      <c r="N72">
        <f t="shared" si="5"/>
        <v>64.568205185804786</v>
      </c>
      <c r="P72" s="31">
        <f t="shared" si="6"/>
        <v>1.33458142997398</v>
      </c>
    </row>
    <row r="73" spans="2:16" x14ac:dyDescent="0.25">
      <c r="B73" s="2">
        <v>63</v>
      </c>
      <c r="C73" s="1">
        <f t="shared" si="10"/>
        <v>24</v>
      </c>
      <c r="D73" s="1">
        <f t="shared" si="11"/>
        <v>92</v>
      </c>
      <c r="E73" s="24">
        <f t="shared" si="0"/>
        <v>95.078914592037705</v>
      </c>
      <c r="F73" s="24">
        <v>47</v>
      </c>
      <c r="G73" s="24">
        <v>10</v>
      </c>
      <c r="H73" s="24">
        <v>1.5</v>
      </c>
      <c r="I73" s="25">
        <v>1.5</v>
      </c>
      <c r="J73" s="27">
        <f t="shared" si="9"/>
        <v>17.261684304753633</v>
      </c>
      <c r="K73" s="27">
        <f t="shared" si="2"/>
        <v>6.666666666666667</v>
      </c>
      <c r="L73" s="37">
        <f t="shared" si="3"/>
        <v>17.977403321836789</v>
      </c>
      <c r="M73">
        <f t="shared" si="4"/>
        <v>-11.760912373409578</v>
      </c>
      <c r="N73">
        <f t="shared" si="5"/>
        <v>62.768295041244727</v>
      </c>
      <c r="P73" s="31">
        <f t="shared" si="6"/>
        <v>1.6888486351858489</v>
      </c>
    </row>
    <row r="74" spans="2:16" x14ac:dyDescent="0.25">
      <c r="B74" s="2">
        <v>64</v>
      </c>
      <c r="C74" s="1">
        <f t="shared" si="10"/>
        <v>30</v>
      </c>
      <c r="D74" s="1">
        <f t="shared" si="11"/>
        <v>92</v>
      </c>
      <c r="E74" s="24">
        <f t="shared" si="0"/>
        <v>96.767763227223554</v>
      </c>
      <c r="F74" s="24">
        <v>47</v>
      </c>
      <c r="G74" s="24">
        <v>10</v>
      </c>
      <c r="H74" s="24">
        <v>1.5</v>
      </c>
      <c r="I74" s="25">
        <v>1.5</v>
      </c>
      <c r="J74" s="27">
        <f t="shared" si="9"/>
        <v>17.414614050245866</v>
      </c>
      <c r="K74" s="27">
        <f t="shared" si="2"/>
        <v>6.666666666666667</v>
      </c>
      <c r="L74" s="37">
        <f t="shared" si="3"/>
        <v>17.824473576344555</v>
      </c>
      <c r="M74">
        <f t="shared" si="4"/>
        <v>-11.760912373409578</v>
      </c>
      <c r="N74">
        <f t="shared" si="5"/>
        <v>60.596474495178597</v>
      </c>
      <c r="P74" s="31">
        <f t="shared" si="6"/>
        <v>2.0249490546041926</v>
      </c>
    </row>
    <row r="75" spans="2:16" x14ac:dyDescent="0.25">
      <c r="B75" s="2">
        <v>65</v>
      </c>
      <c r="C75" s="1">
        <f t="shared" si="10"/>
        <v>36</v>
      </c>
      <c r="D75" s="1">
        <f t="shared" si="11"/>
        <v>92</v>
      </c>
      <c r="E75" s="24">
        <f t="shared" si="0"/>
        <v>98.792712281827747</v>
      </c>
      <c r="F75" s="24">
        <v>47</v>
      </c>
      <c r="G75" s="24">
        <v>10</v>
      </c>
      <c r="H75" s="24">
        <v>1.5</v>
      </c>
      <c r="I75" s="25">
        <v>1.5</v>
      </c>
      <c r="J75" s="27">
        <f t="shared" si="9"/>
        <v>17.594498176666917</v>
      </c>
      <c r="K75" s="27">
        <f t="shared" si="2"/>
        <v>6.666666666666667</v>
      </c>
      <c r="L75" s="37">
        <f t="shared" si="3"/>
        <v>17.644589449923505</v>
      </c>
      <c r="M75">
        <f t="shared" si="4"/>
        <v>-11.760912373409578</v>
      </c>
      <c r="N75">
        <f t="shared" si="5"/>
        <v>58.137847046398811</v>
      </c>
      <c r="P75" s="31">
        <f t="shared" si="6"/>
        <v>2.3408627563365059</v>
      </c>
    </row>
    <row r="76" spans="2:16" x14ac:dyDescent="0.25">
      <c r="B76" s="2">
        <v>66</v>
      </c>
      <c r="C76" s="1">
        <f t="shared" si="10"/>
        <v>42</v>
      </c>
      <c r="D76" s="1">
        <f t="shared" si="11"/>
        <v>92</v>
      </c>
      <c r="E76" s="24">
        <f t="shared" ref="E76:E139" si="12">SQRT(($B$3-C76)^2+($C$3-D76)^2)</f>
        <v>101.13357503816425</v>
      </c>
      <c r="F76" s="24">
        <v>47</v>
      </c>
      <c r="G76" s="24">
        <v>10</v>
      </c>
      <c r="H76" s="24">
        <v>1.5</v>
      </c>
      <c r="I76" s="25">
        <v>1.5</v>
      </c>
      <c r="J76" s="27">
        <f t="shared" si="9"/>
        <v>17.797907193542976</v>
      </c>
      <c r="K76" s="27">
        <f t="shared" ref="K76:K139" si="13">4/60*100</f>
        <v>6.666666666666667</v>
      </c>
      <c r="L76" s="37">
        <f t="shared" ref="L76:L139" si="14">F76-J76+M76</f>
        <v>17.441180433047446</v>
      </c>
      <c r="M76">
        <f t="shared" ref="M76:M139" si="15">10*LOG(6.666667/100)</f>
        <v>-11.760912373409578</v>
      </c>
      <c r="N76">
        <f t="shared" ref="N76:N139" si="16">10^(L76/10)</f>
        <v>55.477648335241724</v>
      </c>
      <c r="P76" s="31">
        <f t="shared" ref="P76:P139" si="17">E77-E76</f>
        <v>2.63539913041852</v>
      </c>
    </row>
    <row r="77" spans="2:16" x14ac:dyDescent="0.25">
      <c r="B77" s="2">
        <v>67</v>
      </c>
      <c r="C77" s="1">
        <f t="shared" si="10"/>
        <v>48</v>
      </c>
      <c r="D77" s="1">
        <f t="shared" si="11"/>
        <v>92</v>
      </c>
      <c r="E77" s="24">
        <f t="shared" si="12"/>
        <v>103.76897416858277</v>
      </c>
      <c r="F77" s="24">
        <v>47</v>
      </c>
      <c r="G77" s="24">
        <v>10</v>
      </c>
      <c r="H77" s="24">
        <v>1.5</v>
      </c>
      <c r="I77" s="25">
        <v>1.5</v>
      </c>
      <c r="J77" s="27">
        <f t="shared" ref="J77:J140" si="18">20*LOG10(E77/G77)-2.3</f>
        <v>18.021350468799014</v>
      </c>
      <c r="K77" s="27">
        <f t="shared" si="13"/>
        <v>6.666666666666667</v>
      </c>
      <c r="L77" s="37">
        <f t="shared" si="14"/>
        <v>17.217737157791408</v>
      </c>
      <c r="M77">
        <f t="shared" si="15"/>
        <v>-11.760912373409578</v>
      </c>
      <c r="N77">
        <f t="shared" si="16"/>
        <v>52.695522582917235</v>
      </c>
      <c r="P77" s="31">
        <f t="shared" si="17"/>
        <v>2.9081086561739227</v>
      </c>
    </row>
    <row r="78" spans="2:16" x14ac:dyDescent="0.25">
      <c r="B78" s="2">
        <v>68</v>
      </c>
      <c r="C78" s="1">
        <f t="shared" si="10"/>
        <v>54</v>
      </c>
      <c r="D78" s="1">
        <f t="shared" si="11"/>
        <v>92</v>
      </c>
      <c r="E78" s="24">
        <f t="shared" si="12"/>
        <v>106.6770828247567</v>
      </c>
      <c r="F78" s="24">
        <v>47</v>
      </c>
      <c r="G78" s="24">
        <v>10</v>
      </c>
      <c r="H78" s="24">
        <v>1.5</v>
      </c>
      <c r="I78" s="25">
        <v>1.5</v>
      </c>
      <c r="J78" s="27">
        <f t="shared" si="18"/>
        <v>18.261422620590519</v>
      </c>
      <c r="K78" s="27">
        <f t="shared" si="13"/>
        <v>6.666666666666667</v>
      </c>
      <c r="L78" s="37">
        <f t="shared" si="14"/>
        <v>16.977665005999903</v>
      </c>
      <c r="M78">
        <f t="shared" si="15"/>
        <v>-11.760912373409578</v>
      </c>
      <c r="N78">
        <f t="shared" si="16"/>
        <v>49.861633319231359</v>
      </c>
      <c r="P78" s="31">
        <f t="shared" si="17"/>
        <v>3.1591589172111583</v>
      </c>
    </row>
    <row r="79" spans="2:16" x14ac:dyDescent="0.25">
      <c r="B79" s="2">
        <v>69</v>
      </c>
      <c r="C79" s="1">
        <f t="shared" si="10"/>
        <v>60</v>
      </c>
      <c r="D79" s="1">
        <f t="shared" si="11"/>
        <v>92</v>
      </c>
      <c r="E79" s="24">
        <f t="shared" si="12"/>
        <v>109.83624174196785</v>
      </c>
      <c r="F79" s="24">
        <v>47</v>
      </c>
      <c r="G79" s="24">
        <v>10</v>
      </c>
      <c r="H79" s="24">
        <v>1.5</v>
      </c>
      <c r="I79" s="25">
        <v>1.5</v>
      </c>
      <c r="J79" s="27">
        <f t="shared" si="18"/>
        <v>18.514913285256988</v>
      </c>
      <c r="K79" s="27">
        <f t="shared" si="13"/>
        <v>6.666666666666667</v>
      </c>
      <c r="L79" s="37">
        <f t="shared" si="14"/>
        <v>16.724174341333434</v>
      </c>
      <c r="M79">
        <f t="shared" si="15"/>
        <v>-11.760912373409578</v>
      </c>
      <c r="N79">
        <f t="shared" si="16"/>
        <v>47.034597743107774</v>
      </c>
      <c r="P79" s="31">
        <f t="shared" si="17"/>
        <v>3.3891970957774333</v>
      </c>
    </row>
    <row r="80" spans="2:16" x14ac:dyDescent="0.25">
      <c r="B80" s="2">
        <v>70</v>
      </c>
      <c r="C80" s="1">
        <f t="shared" si="10"/>
        <v>66</v>
      </c>
      <c r="D80" s="1">
        <f t="shared" si="11"/>
        <v>92</v>
      </c>
      <c r="E80" s="24">
        <f t="shared" si="12"/>
        <v>113.22543883774529</v>
      </c>
      <c r="F80" s="24">
        <v>47</v>
      </c>
      <c r="G80" s="24">
        <v>10</v>
      </c>
      <c r="H80" s="24">
        <v>1.5</v>
      </c>
      <c r="I80" s="25">
        <v>1.5</v>
      </c>
      <c r="J80" s="27">
        <f t="shared" si="18"/>
        <v>18.778880251827985</v>
      </c>
      <c r="K80" s="27">
        <f t="shared" si="13"/>
        <v>6.666666666666667</v>
      </c>
      <c r="L80" s="37">
        <f t="shared" si="14"/>
        <v>16.460207374762437</v>
      </c>
      <c r="M80">
        <f t="shared" si="15"/>
        <v>-11.760912373409578</v>
      </c>
      <c r="N80">
        <f t="shared" si="16"/>
        <v>44.260950637507989</v>
      </c>
      <c r="P80" s="31">
        <f t="shared" si="17"/>
        <v>3.5992160943365832</v>
      </c>
    </row>
    <row r="81" spans="2:16" x14ac:dyDescent="0.25">
      <c r="B81" s="2">
        <v>71</v>
      </c>
      <c r="C81" s="1">
        <f t="shared" si="10"/>
        <v>72</v>
      </c>
      <c r="D81" s="1">
        <f t="shared" si="11"/>
        <v>92</v>
      </c>
      <c r="E81" s="24">
        <f t="shared" si="12"/>
        <v>116.82465493208187</v>
      </c>
      <c r="F81" s="24">
        <v>47</v>
      </c>
      <c r="G81" s="24">
        <v>10</v>
      </c>
      <c r="H81" s="24">
        <v>1.5</v>
      </c>
      <c r="I81" s="25">
        <v>1.5</v>
      </c>
      <c r="J81" s="27">
        <f t="shared" si="18"/>
        <v>19.050690138234476</v>
      </c>
      <c r="K81" s="27">
        <f t="shared" si="13"/>
        <v>6.666666666666667</v>
      </c>
      <c r="L81" s="37">
        <f t="shared" si="14"/>
        <v>16.188397488355946</v>
      </c>
      <c r="M81">
        <f t="shared" si="15"/>
        <v>-11.760912373409578</v>
      </c>
      <c r="N81">
        <f t="shared" si="16"/>
        <v>41.575717114071843</v>
      </c>
      <c r="P81" s="31">
        <f t="shared" si="17"/>
        <v>3.790435334434946</v>
      </c>
    </row>
    <row r="82" spans="2:16" x14ac:dyDescent="0.25">
      <c r="B82" s="2">
        <v>72</v>
      </c>
      <c r="C82" s="1">
        <f t="shared" si="10"/>
        <v>78</v>
      </c>
      <c r="D82" s="1">
        <f t="shared" si="11"/>
        <v>92</v>
      </c>
      <c r="E82" s="24">
        <f t="shared" si="12"/>
        <v>120.61509026651682</v>
      </c>
      <c r="F82" s="24">
        <v>47</v>
      </c>
      <c r="G82" s="24">
        <v>10</v>
      </c>
      <c r="H82" s="24">
        <v>1.5</v>
      </c>
      <c r="I82" s="25">
        <v>1.5</v>
      </c>
      <c r="J82" s="27">
        <f t="shared" si="18"/>
        <v>19.328032923826743</v>
      </c>
      <c r="K82" s="27">
        <f t="shared" si="13"/>
        <v>6.666666666666667</v>
      </c>
      <c r="L82" s="37">
        <f t="shared" si="14"/>
        <v>15.911054702763678</v>
      </c>
      <c r="M82">
        <f t="shared" si="15"/>
        <v>-11.760912373409578</v>
      </c>
      <c r="N82">
        <f t="shared" si="16"/>
        <v>39.003669725931559</v>
      </c>
      <c r="P82" s="31">
        <f t="shared" si="17"/>
        <v>3.9642017526626745</v>
      </c>
    </row>
    <row r="83" spans="2:16" x14ac:dyDescent="0.25">
      <c r="B83" s="2">
        <v>73</v>
      </c>
      <c r="C83" s="1">
        <f t="shared" si="10"/>
        <v>84</v>
      </c>
      <c r="D83" s="1">
        <f t="shared" si="11"/>
        <v>92</v>
      </c>
      <c r="E83" s="24">
        <f t="shared" si="12"/>
        <v>124.57929201917949</v>
      </c>
      <c r="F83" s="24">
        <v>47</v>
      </c>
      <c r="G83" s="24">
        <v>10</v>
      </c>
      <c r="H83" s="24">
        <v>1.5</v>
      </c>
      <c r="I83" s="25">
        <v>1.5</v>
      </c>
      <c r="J83" s="27">
        <f t="shared" si="18"/>
        <v>19.608917169221698</v>
      </c>
      <c r="K83" s="27">
        <f t="shared" si="13"/>
        <v>6.666666666666667</v>
      </c>
      <c r="L83" s="37">
        <f t="shared" si="14"/>
        <v>15.630170457368724</v>
      </c>
      <c r="M83">
        <f t="shared" si="15"/>
        <v>-11.760912373409578</v>
      </c>
      <c r="N83">
        <f t="shared" si="16"/>
        <v>36.560914121962107</v>
      </c>
      <c r="P83" s="31">
        <f t="shared" si="17"/>
        <v>4.1219123263898609</v>
      </c>
    </row>
    <row r="84" spans="2:16" x14ac:dyDescent="0.25">
      <c r="B84" s="2">
        <v>74</v>
      </c>
      <c r="C84" s="1">
        <f t="shared" si="10"/>
        <v>90</v>
      </c>
      <c r="D84" s="1">
        <f t="shared" si="11"/>
        <v>92</v>
      </c>
      <c r="E84" s="24">
        <f t="shared" si="12"/>
        <v>128.70120434556935</v>
      </c>
      <c r="F84" s="24">
        <v>47</v>
      </c>
      <c r="G84" s="24">
        <v>10</v>
      </c>
      <c r="H84" s="24">
        <v>1.5</v>
      </c>
      <c r="I84" s="25">
        <v>1.5</v>
      </c>
      <c r="J84" s="27">
        <f t="shared" si="18"/>
        <v>19.891652218303406</v>
      </c>
      <c r="K84" s="27">
        <f t="shared" si="13"/>
        <v>6.666666666666667</v>
      </c>
      <c r="L84" s="37">
        <f t="shared" si="14"/>
        <v>15.347435408287016</v>
      </c>
      <c r="M84">
        <f t="shared" si="15"/>
        <v>-11.760912373409578</v>
      </c>
      <c r="N84">
        <f t="shared" si="16"/>
        <v>34.2565435385687</v>
      </c>
      <c r="P84" s="31">
        <f t="shared" si="17"/>
        <v>4.2649567631879393</v>
      </c>
    </row>
    <row r="85" spans="2:16" x14ac:dyDescent="0.25">
      <c r="B85" s="2">
        <v>75</v>
      </c>
      <c r="C85" s="1">
        <f t="shared" si="10"/>
        <v>96</v>
      </c>
      <c r="D85" s="1">
        <f t="shared" si="11"/>
        <v>92</v>
      </c>
      <c r="E85" s="24">
        <f t="shared" si="12"/>
        <v>132.96616110875729</v>
      </c>
      <c r="F85" s="24">
        <v>47</v>
      </c>
      <c r="G85" s="24">
        <v>10</v>
      </c>
      <c r="H85" s="24">
        <v>1.5</v>
      </c>
      <c r="I85" s="25">
        <v>1.5</v>
      </c>
      <c r="J85" s="27">
        <f t="shared" si="18"/>
        <v>20.174822606770544</v>
      </c>
      <c r="K85" s="27">
        <f t="shared" si="13"/>
        <v>6.666666666666667</v>
      </c>
      <c r="L85" s="37">
        <f t="shared" si="14"/>
        <v>15.064265019819878</v>
      </c>
      <c r="M85">
        <f t="shared" si="15"/>
        <v>-11.760912373409578</v>
      </c>
      <c r="N85">
        <f t="shared" si="16"/>
        <v>32.094196107061777</v>
      </c>
      <c r="P85" s="31">
        <f t="shared" si="17"/>
        <v>4.3946775607849133</v>
      </c>
    </row>
    <row r="86" spans="2:16" x14ac:dyDescent="0.25">
      <c r="B86" s="2">
        <v>76</v>
      </c>
      <c r="C86" s="1">
        <f t="shared" si="10"/>
        <v>102</v>
      </c>
      <c r="D86" s="1">
        <f t="shared" si="11"/>
        <v>92</v>
      </c>
      <c r="E86" s="24">
        <f t="shared" si="12"/>
        <v>137.3608386695422</v>
      </c>
      <c r="F86" s="24">
        <v>47</v>
      </c>
      <c r="G86" s="24">
        <v>10</v>
      </c>
      <c r="H86" s="24">
        <v>1.5</v>
      </c>
      <c r="I86" s="25">
        <v>1.5</v>
      </c>
      <c r="J86" s="27">
        <f t="shared" si="18"/>
        <v>20.457258675736643</v>
      </c>
      <c r="K86" s="27">
        <f t="shared" si="13"/>
        <v>6.666666666666667</v>
      </c>
      <c r="L86" s="37">
        <f t="shared" si="14"/>
        <v>14.781828950853779</v>
      </c>
      <c r="M86">
        <f t="shared" si="15"/>
        <v>-11.760912373409578</v>
      </c>
      <c r="N86">
        <f t="shared" si="16"/>
        <v>30.073425226460262</v>
      </c>
      <c r="P86" s="31">
        <f t="shared" si="17"/>
        <v>4.5123441382033889</v>
      </c>
    </row>
    <row r="87" spans="2:16" x14ac:dyDescent="0.25">
      <c r="B87" s="2">
        <v>77</v>
      </c>
      <c r="C87" s="1">
        <f t="shared" si="10"/>
        <v>108</v>
      </c>
      <c r="D87" s="1">
        <f t="shared" si="11"/>
        <v>92</v>
      </c>
      <c r="E87" s="24">
        <f t="shared" si="12"/>
        <v>141.87318280774559</v>
      </c>
      <c r="F87" s="24">
        <v>47</v>
      </c>
      <c r="G87" s="24">
        <v>10</v>
      </c>
      <c r="H87" s="24">
        <v>1.5</v>
      </c>
      <c r="I87" s="25">
        <v>1.5</v>
      </c>
      <c r="J87" s="27">
        <f t="shared" si="18"/>
        <v>20.738006237651749</v>
      </c>
      <c r="K87" s="27">
        <f t="shared" si="13"/>
        <v>6.666666666666667</v>
      </c>
      <c r="L87" s="37">
        <f t="shared" si="14"/>
        <v>14.501081388938672</v>
      </c>
      <c r="M87">
        <f t="shared" si="15"/>
        <v>-11.760912373409578</v>
      </c>
      <c r="N87">
        <f t="shared" si="16"/>
        <v>28.19084793187859</v>
      </c>
      <c r="P87" s="31">
        <f t="shared" si="17"/>
        <v>4.6191378100943155</v>
      </c>
    </row>
    <row r="88" spans="2:16" x14ac:dyDescent="0.25">
      <c r="B88" s="2">
        <v>78</v>
      </c>
      <c r="C88" s="1">
        <f t="shared" si="10"/>
        <v>114</v>
      </c>
      <c r="D88" s="1">
        <f t="shared" si="11"/>
        <v>92</v>
      </c>
      <c r="E88" s="24">
        <f t="shared" si="12"/>
        <v>146.49232061783991</v>
      </c>
      <c r="F88" s="24">
        <v>47</v>
      </c>
      <c r="G88" s="24">
        <v>10</v>
      </c>
      <c r="H88" s="24">
        <v>1.5</v>
      </c>
      <c r="I88" s="25">
        <v>1.5</v>
      </c>
      <c r="J88" s="27">
        <f t="shared" si="18"/>
        <v>21.016297176299322</v>
      </c>
      <c r="K88" s="27">
        <f t="shared" si="13"/>
        <v>6.666666666666667</v>
      </c>
      <c r="L88" s="37">
        <f t="shared" si="14"/>
        <v>14.2227904502911</v>
      </c>
      <c r="M88">
        <f t="shared" si="15"/>
        <v>-11.760912373409578</v>
      </c>
      <c r="N88">
        <f t="shared" si="16"/>
        <v>26.441071163693039</v>
      </c>
      <c r="P88" s="31">
        <f t="shared" si="17"/>
        <v>4.7161447536464891</v>
      </c>
    </row>
    <row r="89" spans="2:16" x14ac:dyDescent="0.25">
      <c r="B89" s="2">
        <v>79</v>
      </c>
      <c r="C89" s="1">
        <f t="shared" si="10"/>
        <v>120</v>
      </c>
      <c r="D89" s="1">
        <f t="shared" si="11"/>
        <v>92</v>
      </c>
      <c r="E89" s="24">
        <f t="shared" si="12"/>
        <v>151.2084653714864</v>
      </c>
      <c r="F89" s="24">
        <v>47</v>
      </c>
      <c r="G89" s="24">
        <v>10</v>
      </c>
      <c r="H89" s="24">
        <v>1.5</v>
      </c>
      <c r="I89" s="25">
        <v>1.5</v>
      </c>
      <c r="J89" s="27">
        <f t="shared" si="18"/>
        <v>21.29152211446895</v>
      </c>
      <c r="K89" s="27">
        <f t="shared" si="13"/>
        <v>6.666666666666667</v>
      </c>
      <c r="L89" s="37">
        <f t="shared" si="14"/>
        <v>13.947565512121471</v>
      </c>
      <c r="M89">
        <f t="shared" si="15"/>
        <v>-11.760912373409578</v>
      </c>
      <c r="N89">
        <f t="shared" si="16"/>
        <v>24.817415464173038</v>
      </c>
      <c r="P89" s="31">
        <f t="shared" si="17"/>
        <v>4.804354614564744</v>
      </c>
    </row>
    <row r="90" spans="2:16" x14ac:dyDescent="0.25">
      <c r="B90" s="2">
        <v>80</v>
      </c>
      <c r="C90" s="1">
        <f t="shared" si="10"/>
        <v>126</v>
      </c>
      <c r="D90" s="1">
        <f t="shared" si="11"/>
        <v>92</v>
      </c>
      <c r="E90" s="24">
        <f t="shared" si="12"/>
        <v>156.01281998605114</v>
      </c>
      <c r="F90" s="24">
        <v>47</v>
      </c>
      <c r="G90" s="24">
        <v>10</v>
      </c>
      <c r="H90" s="24">
        <v>1.5</v>
      </c>
      <c r="I90" s="25">
        <v>1.5</v>
      </c>
      <c r="J90" s="27">
        <f t="shared" si="18"/>
        <v>21.563205738940461</v>
      </c>
      <c r="K90" s="27">
        <f t="shared" si="13"/>
        <v>6.666666666666667</v>
      </c>
      <c r="L90" s="37">
        <f t="shared" si="14"/>
        <v>13.675881887649961</v>
      </c>
      <c r="M90">
        <f t="shared" si="15"/>
        <v>-11.760912373409578</v>
      </c>
      <c r="N90">
        <f t="shared" si="16"/>
        <v>23.312464551062131</v>
      </c>
      <c r="P90" s="31">
        <f t="shared" si="17"/>
        <v>4.884662902898981</v>
      </c>
    </row>
    <row r="91" spans="2:16" x14ac:dyDescent="0.25">
      <c r="B91" s="2">
        <v>81</v>
      </c>
      <c r="C91" s="1">
        <f t="shared" si="10"/>
        <v>132</v>
      </c>
      <c r="D91" s="1">
        <f t="shared" si="11"/>
        <v>92</v>
      </c>
      <c r="E91" s="24">
        <f t="shared" si="12"/>
        <v>160.89748288895012</v>
      </c>
      <c r="F91" s="24">
        <v>47</v>
      </c>
      <c r="G91" s="24">
        <v>10</v>
      </c>
      <c r="H91" s="24">
        <v>1.5</v>
      </c>
      <c r="I91" s="25">
        <v>1.5</v>
      </c>
      <c r="J91" s="27">
        <f t="shared" si="18"/>
        <v>21.830984999321782</v>
      </c>
      <c r="K91" s="27">
        <f t="shared" si="13"/>
        <v>6.666666666666667</v>
      </c>
      <c r="L91" s="37">
        <f t="shared" si="14"/>
        <v>13.40810262726864</v>
      </c>
      <c r="M91">
        <f t="shared" si="15"/>
        <v>-11.760912373409578</v>
      </c>
      <c r="N91">
        <f t="shared" si="16"/>
        <v>21.918471383376563</v>
      </c>
      <c r="P91" s="31">
        <f t="shared" si="17"/>
        <v>4.957875782393387</v>
      </c>
    </row>
    <row r="92" spans="2:16" x14ac:dyDescent="0.25">
      <c r="B92" s="2">
        <v>82</v>
      </c>
      <c r="C92" s="1">
        <f t="shared" si="10"/>
        <v>138</v>
      </c>
      <c r="D92" s="1">
        <f t="shared" si="11"/>
        <v>92</v>
      </c>
      <c r="E92" s="24">
        <f t="shared" si="12"/>
        <v>165.85535867134351</v>
      </c>
      <c r="F92" s="24">
        <v>47</v>
      </c>
      <c r="G92" s="24">
        <v>10</v>
      </c>
      <c r="H92" s="24">
        <v>1.5</v>
      </c>
      <c r="I92" s="25">
        <v>1.5</v>
      </c>
      <c r="J92" s="27">
        <f t="shared" si="18"/>
        <v>22.094590156699848</v>
      </c>
      <c r="K92" s="27">
        <f t="shared" si="13"/>
        <v>6.666666666666667</v>
      </c>
      <c r="L92" s="37">
        <f t="shared" si="14"/>
        <v>13.144497469890574</v>
      </c>
      <c r="M92">
        <f t="shared" si="15"/>
        <v>-11.760912373409578</v>
      </c>
      <c r="N92">
        <f t="shared" si="16"/>
        <v>20.627649671835556</v>
      </c>
      <c r="P92" s="31">
        <f t="shared" si="17"/>
        <v>5.0247162350071051</v>
      </c>
    </row>
    <row r="93" spans="2:16" x14ac:dyDescent="0.25">
      <c r="B93" s="2">
        <v>83</v>
      </c>
      <c r="C93" s="1">
        <f t="shared" si="10"/>
        <v>144</v>
      </c>
      <c r="D93" s="1">
        <f t="shared" si="11"/>
        <v>92</v>
      </c>
      <c r="E93" s="24">
        <f t="shared" si="12"/>
        <v>170.88007490635061</v>
      </c>
      <c r="F93" s="24">
        <v>47</v>
      </c>
      <c r="G93" s="24">
        <v>10</v>
      </c>
      <c r="H93" s="24">
        <v>1.5</v>
      </c>
      <c r="I93" s="25">
        <v>1.5</v>
      </c>
      <c r="J93" s="27">
        <f t="shared" si="18"/>
        <v>22.353828514484182</v>
      </c>
      <c r="K93" s="27">
        <f t="shared" si="13"/>
        <v>6.666666666666667</v>
      </c>
      <c r="L93" s="37">
        <f t="shared" si="14"/>
        <v>12.88525911210624</v>
      </c>
      <c r="M93">
        <f t="shared" si="15"/>
        <v>-11.760912373409578</v>
      </c>
      <c r="N93">
        <f t="shared" si="16"/>
        <v>19.432376273042888</v>
      </c>
      <c r="P93" s="31">
        <f t="shared" si="17"/>
        <v>5.0858308822424192</v>
      </c>
    </row>
    <row r="94" spans="2:16" x14ac:dyDescent="0.25">
      <c r="B94" s="2">
        <v>84</v>
      </c>
      <c r="C94" s="1">
        <f t="shared" si="10"/>
        <v>150</v>
      </c>
      <c r="D94" s="1">
        <f t="shared" si="11"/>
        <v>92</v>
      </c>
      <c r="E94" s="24">
        <f t="shared" si="12"/>
        <v>175.96590578859303</v>
      </c>
      <c r="F94" s="24">
        <v>47</v>
      </c>
      <c r="G94" s="24">
        <v>10</v>
      </c>
      <c r="H94" s="24">
        <v>1.5</v>
      </c>
      <c r="I94" s="25">
        <v>1.5</v>
      </c>
      <c r="J94" s="27">
        <f t="shared" si="18"/>
        <v>22.60857058784643</v>
      </c>
      <c r="K94" s="27">
        <f t="shared" si="13"/>
        <v>6.666666666666667</v>
      </c>
      <c r="L94" s="37">
        <f t="shared" si="14"/>
        <v>12.630517038743992</v>
      </c>
      <c r="M94">
        <f t="shared" si="15"/>
        <v>-11.760912373409578</v>
      </c>
      <c r="N94">
        <f t="shared" si="16"/>
        <v>18.325325770987352</v>
      </c>
      <c r="P94" s="31">
        <f t="shared" si="17"/>
        <v>5.1417969741553122</v>
      </c>
    </row>
    <row r="95" spans="2:16" x14ac:dyDescent="0.25">
      <c r="B95" s="2">
        <v>85</v>
      </c>
      <c r="C95" s="1">
        <f t="shared" si="10"/>
        <v>156</v>
      </c>
      <c r="D95" s="1">
        <f t="shared" si="11"/>
        <v>92</v>
      </c>
      <c r="E95" s="24">
        <f t="shared" si="12"/>
        <v>181.10770276274835</v>
      </c>
      <c r="F95" s="24">
        <v>47</v>
      </c>
      <c r="G95" s="24">
        <v>10</v>
      </c>
      <c r="H95" s="24">
        <v>1.5</v>
      </c>
      <c r="I95" s="25">
        <v>1.5</v>
      </c>
      <c r="J95" s="27">
        <f t="shared" si="18"/>
        <v>22.858738437116791</v>
      </c>
      <c r="K95" s="27">
        <f t="shared" si="13"/>
        <v>6.666666666666667</v>
      </c>
      <c r="L95" s="37">
        <f t="shared" si="14"/>
        <v>12.38034918947363</v>
      </c>
      <c r="M95">
        <f t="shared" si="15"/>
        <v>-11.760912373409578</v>
      </c>
      <c r="N95">
        <f t="shared" si="16"/>
        <v>17.299554486977197</v>
      </c>
      <c r="P95" s="31">
        <f t="shared" si="17"/>
        <v>5.1931292268055813</v>
      </c>
    </row>
    <row r="96" spans="2:16" x14ac:dyDescent="0.25">
      <c r="B96" s="2">
        <v>86</v>
      </c>
      <c r="C96" s="1">
        <f t="shared" si="10"/>
        <v>162</v>
      </c>
      <c r="D96" s="1">
        <f t="shared" si="11"/>
        <v>92</v>
      </c>
      <c r="E96" s="24">
        <f t="shared" si="12"/>
        <v>186.30083198955393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si="18"/>
        <v>23.104295887797687</v>
      </c>
      <c r="K96" s="27">
        <f t="shared" si="13"/>
        <v>6.666666666666667</v>
      </c>
      <c r="L96" s="37">
        <f t="shared" si="14"/>
        <v>12.134791738792735</v>
      </c>
      <c r="M96">
        <f t="shared" si="15"/>
        <v>-11.760912373409578</v>
      </c>
      <c r="N96">
        <f t="shared" si="16"/>
        <v>16.348547515640554</v>
      </c>
      <c r="P96" s="31">
        <f t="shared" si="17"/>
        <v>5.2402863114521381</v>
      </c>
    </row>
    <row r="97" spans="2:16" x14ac:dyDescent="0.25">
      <c r="B97" s="2">
        <v>87</v>
      </c>
      <c r="C97" s="1">
        <f t="shared" si="10"/>
        <v>168</v>
      </c>
      <c r="D97" s="1">
        <f t="shared" si="11"/>
        <v>92</v>
      </c>
      <c r="E97" s="24">
        <f t="shared" si="12"/>
        <v>191.54111830100607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18"/>
        <v>23.345240373858637</v>
      </c>
      <c r="K97" s="27">
        <f t="shared" si="13"/>
        <v>6.666666666666667</v>
      </c>
      <c r="L97" s="37">
        <f t="shared" si="14"/>
        <v>11.893847252731785</v>
      </c>
      <c r="M97">
        <f t="shared" si="15"/>
        <v>-11.760912373409578</v>
      </c>
      <c r="N97">
        <f t="shared" si="16"/>
        <v>15.46623929276199</v>
      </c>
      <c r="P97" s="31">
        <f t="shared" si="17"/>
        <v>5.2836768849663827</v>
      </c>
    </row>
    <row r="98" spans="2:16" x14ac:dyDescent="0.25">
      <c r="B98" s="2">
        <v>88</v>
      </c>
      <c r="C98" s="1">
        <f t="shared" si="10"/>
        <v>174</v>
      </c>
      <c r="D98" s="1">
        <f t="shared" si="11"/>
        <v>92</v>
      </c>
      <c r="E98" s="24">
        <f t="shared" si="12"/>
        <v>196.82479518597245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18"/>
        <v>23.58159616383092</v>
      </c>
      <c r="K98" s="27">
        <f t="shared" si="13"/>
        <v>6.666666666666667</v>
      </c>
      <c r="L98" s="37">
        <f t="shared" si="14"/>
        <v>11.657491462759502</v>
      </c>
      <c r="M98">
        <f t="shared" si="15"/>
        <v>-11.760912373409578</v>
      </c>
      <c r="N98">
        <f t="shared" si="16"/>
        <v>14.647015673021485</v>
      </c>
      <c r="P98" s="31">
        <f t="shared" si="17"/>
        <v>5.3236651099200003</v>
      </c>
    </row>
    <row r="99" spans="2:16" x14ac:dyDescent="0.25">
      <c r="B99" s="2">
        <v>89</v>
      </c>
      <c r="C99" s="1">
        <f t="shared" si="10"/>
        <v>180</v>
      </c>
      <c r="D99" s="1">
        <f t="shared" si="11"/>
        <v>92</v>
      </c>
      <c r="E99" s="24">
        <f t="shared" si="12"/>
        <v>202.14846029589245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18"/>
        <v>23.813408755833212</v>
      </c>
      <c r="K99" s="27">
        <f t="shared" si="13"/>
        <v>6.666666666666667</v>
      </c>
      <c r="L99" s="37">
        <f t="shared" si="14"/>
        <v>11.42567887075721</v>
      </c>
      <c r="M99">
        <f t="shared" si="15"/>
        <v>-11.760912373409578</v>
      </c>
      <c r="N99">
        <f t="shared" si="16"/>
        <v>13.885703484065491</v>
      </c>
      <c r="P99" s="31">
        <f t="shared" si="17"/>
        <v>5.3605756519428382</v>
      </c>
    </row>
    <row r="100" spans="2:16" x14ac:dyDescent="0.25">
      <c r="B100" s="2">
        <v>90</v>
      </c>
      <c r="C100" s="1">
        <f t="shared" si="10"/>
        <v>186</v>
      </c>
      <c r="D100" s="1">
        <f t="shared" si="11"/>
        <v>92</v>
      </c>
      <c r="E100" s="24">
        <f t="shared" si="12"/>
        <v>207.50903594783529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18"/>
        <v>24.040740254874684</v>
      </c>
      <c r="K100" s="27">
        <f t="shared" si="13"/>
        <v>6.666666666666667</v>
      </c>
      <c r="L100" s="37">
        <f t="shared" si="14"/>
        <v>11.198347371715737</v>
      </c>
      <c r="M100">
        <f t="shared" si="15"/>
        <v>-11.760912373409578</v>
      </c>
      <c r="N100">
        <f t="shared" si="16"/>
        <v>13.177551954780586</v>
      </c>
      <c r="P100" s="31">
        <f t="shared" si="17"/>
        <v>5.3946981669049308</v>
      </c>
    </row>
    <row r="101" spans="2:16" x14ac:dyDescent="0.25">
      <c r="B101" s="2">
        <v>91</v>
      </c>
      <c r="C101" s="1">
        <f t="shared" si="10"/>
        <v>192</v>
      </c>
      <c r="D101" s="1">
        <f t="shared" si="11"/>
        <v>92</v>
      </c>
      <c r="E101" s="24">
        <f t="shared" si="12"/>
        <v>212.90373411474022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18"/>
        <v>24.263665571763621</v>
      </c>
      <c r="K101" s="27">
        <f t="shared" si="13"/>
        <v>6.666666666666667</v>
      </c>
      <c r="L101" s="37">
        <f t="shared" si="14"/>
        <v>10.975422054826801</v>
      </c>
      <c r="M101">
        <f t="shared" si="15"/>
        <v>-11.760912373409578</v>
      </c>
      <c r="N101">
        <f t="shared" si="16"/>
        <v>12.518209212249648</v>
      </c>
      <c r="P101" s="31">
        <f t="shared" si="17"/>
        <v>5.4262913054937201</v>
      </c>
    </row>
    <row r="102" spans="2:16" x14ac:dyDescent="0.25">
      <c r="B102" s="2">
        <v>92</v>
      </c>
      <c r="C102" s="1">
        <f t="shared" si="10"/>
        <v>198</v>
      </c>
      <c r="D102" s="1">
        <f t="shared" si="11"/>
        <v>92</v>
      </c>
      <c r="E102" s="24">
        <f t="shared" si="12"/>
        <v>218.33002542023394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18"/>
        <v>24.482269306728949</v>
      </c>
      <c r="K102" s="27">
        <f t="shared" si="13"/>
        <v>6.666666666666667</v>
      </c>
      <c r="L102" s="37">
        <f t="shared" si="14"/>
        <v>10.756818319861473</v>
      </c>
      <c r="M102">
        <f t="shared" si="15"/>
        <v>-11.760912373409578</v>
      </c>
      <c r="N102">
        <f t="shared" si="16"/>
        <v>11.903696131007225</v>
      </c>
      <c r="P102" s="31">
        <f t="shared" si="17"/>
        <v>5.4555862709559051</v>
      </c>
    </row>
    <row r="103" spans="2:16" x14ac:dyDescent="0.25">
      <c r="B103" s="2">
        <v>93</v>
      </c>
      <c r="C103" s="1">
        <f t="shared" si="10"/>
        <v>204</v>
      </c>
      <c r="D103" s="1">
        <f t="shared" si="11"/>
        <v>92</v>
      </c>
      <c r="E103" s="24">
        <f t="shared" si="12"/>
        <v>223.78561169118984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18"/>
        <v>24.696643202023733</v>
      </c>
      <c r="K103" s="27">
        <f t="shared" si="13"/>
        <v>6.666666666666667</v>
      </c>
      <c r="L103" s="37">
        <f t="shared" si="14"/>
        <v>10.542444424566689</v>
      </c>
      <c r="M103">
        <f t="shared" si="15"/>
        <v>-11.760912373409578</v>
      </c>
      <c r="N103">
        <f t="shared" si="16"/>
        <v>11.330379136838101</v>
      </c>
      <c r="P103" s="31">
        <f t="shared" si="17"/>
        <v>5.482789969396606</v>
      </c>
    </row>
    <row r="104" spans="2:16" x14ac:dyDescent="0.25">
      <c r="B104" s="2">
        <v>94</v>
      </c>
      <c r="C104" s="1">
        <f t="shared" si="10"/>
        <v>210</v>
      </c>
      <c r="D104" s="1">
        <f t="shared" si="11"/>
        <v>92</v>
      </c>
      <c r="E104" s="24">
        <f t="shared" si="12"/>
        <v>229.26840166058645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18"/>
        <v>24.90688406624561</v>
      </c>
      <c r="K104" s="27">
        <f t="shared" si="13"/>
        <v>6.666666666666667</v>
      </c>
      <c r="L104" s="37">
        <f t="shared" si="14"/>
        <v>10.332203560344812</v>
      </c>
      <c r="M104">
        <f t="shared" si="15"/>
        <v>-11.760912373409578</v>
      </c>
      <c r="N104">
        <f t="shared" si="16"/>
        <v>10.794943063177319</v>
      </c>
      <c r="P104" s="31">
        <f t="shared" si="17"/>
        <v>5.508087792680584</v>
      </c>
    </row>
    <row r="105" spans="2:16" x14ac:dyDescent="0.25">
      <c r="B105" s="2">
        <v>95</v>
      </c>
      <c r="C105" s="1">
        <f t="shared" si="10"/>
        <v>216</v>
      </c>
      <c r="D105" s="1">
        <f t="shared" si="11"/>
        <v>92</v>
      </c>
      <c r="E105" s="24">
        <f t="shared" si="12"/>
        <v>234.77648945326703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18"/>
        <v>25.113092088995693</v>
      </c>
      <c r="K105" s="27">
        <f t="shared" si="13"/>
        <v>6.666666666666667</v>
      </c>
      <c r="L105" s="37">
        <f t="shared" si="14"/>
        <v>10.125995537594729</v>
      </c>
      <c r="M105">
        <f t="shared" si="15"/>
        <v>-11.760912373409578</v>
      </c>
      <c r="N105">
        <f t="shared" si="16"/>
        <v>10.294364789057555</v>
      </c>
      <c r="P105" s="31">
        <f t="shared" si="17"/>
        <v>5.5316460727696324</v>
      </c>
    </row>
    <row r="106" spans="2:16" x14ac:dyDescent="0.25">
      <c r="B106" s="2">
        <v>96</v>
      </c>
      <c r="C106" s="1">
        <f t="shared" si="10"/>
        <v>222</v>
      </c>
      <c r="D106" s="1">
        <f t="shared" si="11"/>
        <v>92</v>
      </c>
      <c r="E106" s="24">
        <f t="shared" si="12"/>
        <v>240.30813552603666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18"/>
        <v>25.315369478021967</v>
      </c>
      <c r="K106" s="27">
        <f t="shared" si="13"/>
        <v>6.666666666666667</v>
      </c>
      <c r="L106" s="37">
        <f t="shared" si="14"/>
        <v>9.9237181485684545</v>
      </c>
      <c r="M106">
        <f t="shared" si="15"/>
        <v>-11.760912373409578</v>
      </c>
      <c r="N106">
        <f t="shared" si="16"/>
        <v>9.8258881203306103</v>
      </c>
      <c r="P106" s="31">
        <f t="shared" si="17"/>
        <v>5.5536142440322749</v>
      </c>
    </row>
    <row r="107" spans="2:16" x14ac:dyDescent="0.25">
      <c r="B107" s="2">
        <v>97</v>
      </c>
      <c r="C107" s="1">
        <f t="shared" si="10"/>
        <v>228</v>
      </c>
      <c r="D107" s="1">
        <f t="shared" si="11"/>
        <v>92</v>
      </c>
      <c r="E107" s="24">
        <f t="shared" si="12"/>
        <v>245.86174977006894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18"/>
        <v>25.513819362417394</v>
      </c>
      <c r="K107" s="27">
        <f t="shared" si="13"/>
        <v>6.666666666666667</v>
      </c>
      <c r="L107" s="37">
        <f t="shared" si="14"/>
        <v>9.7252682641730281</v>
      </c>
      <c r="M107">
        <f t="shared" si="15"/>
        <v>-11.760912373409578</v>
      </c>
      <c r="N107">
        <f t="shared" si="16"/>
        <v>9.3870001848341129</v>
      </c>
      <c r="P107" s="31">
        <f t="shared" si="17"/>
        <v>5.5741267471854599</v>
      </c>
    </row>
    <row r="108" spans="2:16" x14ac:dyDescent="0.25">
      <c r="B108" s="2">
        <v>98</v>
      </c>
      <c r="C108" s="1">
        <f t="shared" si="10"/>
        <v>234</v>
      </c>
      <c r="D108" s="1">
        <f t="shared" si="11"/>
        <v>92</v>
      </c>
      <c r="E108" s="24">
        <f t="shared" si="12"/>
        <v>251.4358765172544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18"/>
        <v>25.70854491503561</v>
      </c>
      <c r="K108" s="27">
        <f t="shared" si="13"/>
        <v>6.666666666666667</v>
      </c>
      <c r="L108" s="37">
        <f t="shared" si="14"/>
        <v>9.530542711554812</v>
      </c>
      <c r="M108">
        <f t="shared" si="15"/>
        <v>-11.760912373409578</v>
      </c>
      <c r="N108">
        <f t="shared" si="16"/>
        <v>8.9754094775838684</v>
      </c>
      <c r="P108" s="31">
        <f t="shared" si="17"/>
        <v>5.593304705423094</v>
      </c>
    </row>
    <row r="109" spans="2:16" x14ac:dyDescent="0.25">
      <c r="B109" s="2">
        <v>99</v>
      </c>
      <c r="C109" s="1">
        <f t="shared" si="10"/>
        <v>240</v>
      </c>
      <c r="D109" s="1">
        <f t="shared" si="11"/>
        <v>92</v>
      </c>
      <c r="E109" s="24">
        <f t="shared" si="12"/>
        <v>257.02918122267749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18"/>
        <v>25.899648655306269</v>
      </c>
      <c r="K109" s="27">
        <f t="shared" si="13"/>
        <v>6.666666666666667</v>
      </c>
      <c r="L109" s="37">
        <f t="shared" si="14"/>
        <v>9.339438971284153</v>
      </c>
      <c r="M109">
        <f t="shared" si="15"/>
        <v>-11.760912373409578</v>
      </c>
      <c r="N109">
        <f t="shared" si="16"/>
        <v>8.5890255990078153</v>
      </c>
      <c r="P109" s="31">
        <f t="shared" si="17"/>
        <v>5.6112574001667213</v>
      </c>
    </row>
    <row r="110" spans="2:16" x14ac:dyDescent="0.25">
      <c r="B110" s="2">
        <v>100</v>
      </c>
      <c r="C110" s="1">
        <f t="shared" si="10"/>
        <v>246</v>
      </c>
      <c r="D110" s="1">
        <f t="shared" si="11"/>
        <v>92</v>
      </c>
      <c r="E110" s="24">
        <f t="shared" si="12"/>
        <v>262.64043862284421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18"/>
        <v>26.087231900313718</v>
      </c>
      <c r="K110" s="27">
        <f t="shared" si="13"/>
        <v>6.666666666666667</v>
      </c>
      <c r="L110" s="37">
        <f t="shared" si="14"/>
        <v>9.151855726276704</v>
      </c>
      <c r="M110">
        <f t="shared" si="15"/>
        <v>-11.760912373409578</v>
      </c>
      <c r="N110">
        <f t="shared" si="16"/>
        <v>8.2259406664664017</v>
      </c>
      <c r="P110" s="31">
        <f t="shared" si="17"/>
        <v>5.6280835708712402</v>
      </c>
    </row>
    <row r="111" spans="2:16" x14ac:dyDescent="0.25">
      <c r="B111" s="2">
        <v>101</v>
      </c>
      <c r="C111" s="1">
        <f t="shared" si="10"/>
        <v>252</v>
      </c>
      <c r="D111" s="1">
        <f t="shared" si="11"/>
        <v>92</v>
      </c>
      <c r="E111" s="24">
        <f t="shared" si="12"/>
        <v>268.26852219371546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18"/>
        <v>26.271394337555382</v>
      </c>
      <c r="K111" s="27">
        <f t="shared" si="13"/>
        <v>6.666666666666667</v>
      </c>
      <c r="L111" s="37">
        <f t="shared" si="14"/>
        <v>8.96769328903504</v>
      </c>
      <c r="M111">
        <f t="shared" si="15"/>
        <v>-11.760912373409578</v>
      </c>
      <c r="N111">
        <f t="shared" si="16"/>
        <v>7.8844123384400335</v>
      </c>
      <c r="P111" s="31">
        <f t="shared" si="17"/>
        <v>5.6438725605198101</v>
      </c>
    </row>
    <row r="112" spans="2:16" x14ac:dyDescent="0.25">
      <c r="B112" s="2">
        <v>102</v>
      </c>
      <c r="C112" s="1">
        <f t="shared" si="10"/>
        <v>258</v>
      </c>
      <c r="D112" s="1">
        <f t="shared" si="11"/>
        <v>92</v>
      </c>
      <c r="E112" s="24">
        <f t="shared" si="12"/>
        <v>273.91239475423527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18"/>
        <v>26.452233697403081</v>
      </c>
      <c r="K112" s="27">
        <f t="shared" si="13"/>
        <v>6.666666666666667</v>
      </c>
      <c r="L112" s="37">
        <f t="shared" si="14"/>
        <v>8.7868539291873411</v>
      </c>
      <c r="M112">
        <f t="shared" si="15"/>
        <v>-11.760912373409578</v>
      </c>
      <c r="N112">
        <f t="shared" si="16"/>
        <v>7.5628483655815462</v>
      </c>
      <c r="P112" s="31">
        <f t="shared" si="17"/>
        <v>5.6587053258695619</v>
      </c>
    </row>
    <row r="113" spans="2:16" x14ac:dyDescent="0.25">
      <c r="B113" s="2">
        <v>103</v>
      </c>
      <c r="C113" s="1">
        <f t="shared" si="10"/>
        <v>264</v>
      </c>
      <c r="D113" s="1">
        <f t="shared" si="11"/>
        <v>92</v>
      </c>
      <c r="E113" s="24">
        <f t="shared" si="12"/>
        <v>279.57110008010483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18"/>
        <v>26.629845507107163</v>
      </c>
      <c r="K113" s="27">
        <f t="shared" si="13"/>
        <v>6.666666666666667</v>
      </c>
      <c r="L113" s="37">
        <f t="shared" si="14"/>
        <v>8.6092421194832589</v>
      </c>
      <c r="M113">
        <f t="shared" si="15"/>
        <v>-11.760912373409578</v>
      </c>
      <c r="N113">
        <f t="shared" si="16"/>
        <v>7.2597925687417186</v>
      </c>
      <c r="P113" s="31">
        <f t="shared" si="17"/>
        <v>5.6726553291941855</v>
      </c>
    </row>
    <row r="114" spans="2:16" x14ac:dyDescent="0.25">
      <c r="B114" s="2">
        <v>104</v>
      </c>
      <c r="C114" s="1">
        <f t="shared" si="10"/>
        <v>270</v>
      </c>
      <c r="D114" s="1">
        <f t="shared" si="11"/>
        <v>92</v>
      </c>
      <c r="E114" s="24">
        <f t="shared" si="12"/>
        <v>285.24375540929901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18"/>
        <v>26.804322911342741</v>
      </c>
      <c r="K114" s="27">
        <f t="shared" si="13"/>
        <v>6.666666666666667</v>
      </c>
      <c r="L114" s="37">
        <f t="shared" si="14"/>
        <v>8.434764715247681</v>
      </c>
      <c r="M114">
        <f t="shared" si="15"/>
        <v>-11.760912373409578</v>
      </c>
      <c r="N114">
        <f t="shared" si="16"/>
        <v>6.9739121377126558</v>
      </c>
      <c r="P114" s="31">
        <f t="shared" si="17"/>
        <v>5.6857893261918662</v>
      </c>
    </row>
    <row r="115" spans="2:16" x14ac:dyDescent="0.25">
      <c r="B115" s="2">
        <v>105</v>
      </c>
      <c r="C115" s="1">
        <f t="shared" si="10"/>
        <v>276</v>
      </c>
      <c r="D115" s="1">
        <f t="shared" si="11"/>
        <v>92</v>
      </c>
      <c r="E115" s="24">
        <f t="shared" si="12"/>
        <v>290.92954473549088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18"/>
        <v>26.975756546911107</v>
      </c>
      <c r="K115" s="27">
        <f t="shared" si="13"/>
        <v>6.666666666666667</v>
      </c>
      <c r="L115" s="37">
        <f t="shared" si="14"/>
        <v>8.2633310796793147</v>
      </c>
      <c r="M115">
        <f t="shared" si="15"/>
        <v>-11.760912373409578</v>
      </c>
      <c r="N115">
        <f t="shared" si="16"/>
        <v>6.7039861433465493</v>
      </c>
      <c r="P115" s="31">
        <f t="shared" si="17"/>
        <v>5.6981680628921367</v>
      </c>
    </row>
    <row r="116" spans="2:16" x14ac:dyDescent="0.25">
      <c r="B116" s="2">
        <v>106</v>
      </c>
      <c r="C116" s="1">
        <f t="shared" si="10"/>
        <v>282</v>
      </c>
      <c r="D116" s="1">
        <f t="shared" si="11"/>
        <v>92</v>
      </c>
      <c r="E116" s="24">
        <f t="shared" si="12"/>
        <v>296.62771279838302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18"/>
        <v>27.144234461371347</v>
      </c>
      <c r="K116" s="27">
        <f t="shared" si="13"/>
        <v>6.666666666666667</v>
      </c>
      <c r="L116" s="37">
        <f t="shared" si="14"/>
        <v>8.0948531652190745</v>
      </c>
      <c r="M116">
        <f t="shared" si="15"/>
        <v>-11.760912373409578</v>
      </c>
      <c r="N116">
        <f t="shared" si="16"/>
        <v>6.4488951581221539</v>
      </c>
      <c r="P116" s="31">
        <f t="shared" si="17"/>
        <v>5.709846892767473</v>
      </c>
    </row>
    <row r="117" spans="2:16" x14ac:dyDescent="0.25">
      <c r="B117" s="2">
        <v>107</v>
      </c>
      <c r="C117" s="1">
        <f t="shared" si="10"/>
        <v>288</v>
      </c>
      <c r="D117" s="1">
        <f t="shared" si="11"/>
        <v>92</v>
      </c>
      <c r="E117" s="24">
        <f t="shared" si="12"/>
        <v>302.33755969115049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18"/>
        <v>27.309842067164734</v>
      </c>
      <c r="K117" s="27">
        <f t="shared" si="13"/>
        <v>6.666666666666667</v>
      </c>
      <c r="L117" s="37">
        <f t="shared" si="14"/>
        <v>7.9292455594256879</v>
      </c>
      <c r="M117">
        <f t="shared" si="15"/>
        <v>-11.760912373409578</v>
      </c>
      <c r="N117">
        <f t="shared" si="16"/>
        <v>6.2076118848771742</v>
      </c>
      <c r="P117" s="31">
        <f t="shared" si="17"/>
        <v>5.7208763238367624</v>
      </c>
    </row>
    <row r="118" spans="2:16" x14ac:dyDescent="0.25">
      <c r="B118" s="2">
        <v>108</v>
      </c>
      <c r="C118" s="1">
        <f t="shared" si="10"/>
        <v>294</v>
      </c>
      <c r="D118" s="1">
        <f t="shared" si="11"/>
        <v>92</v>
      </c>
      <c r="E118" s="24">
        <f t="shared" si="12"/>
        <v>308.05843601498725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18"/>
        <v>27.472662124272926</v>
      </c>
      <c r="K118" s="27">
        <f t="shared" si="13"/>
        <v>6.666666666666667</v>
      </c>
      <c r="L118" s="37">
        <f t="shared" si="14"/>
        <v>7.766425502317496</v>
      </c>
      <c r="M118">
        <f t="shared" si="15"/>
        <v>-11.760912373409578</v>
      </c>
      <c r="N118">
        <f t="shared" si="16"/>
        <v>5.9791926993978111</v>
      </c>
      <c r="P118" s="31">
        <f t="shared" si="17"/>
        <v>5.7313025042957406</v>
      </c>
    </row>
    <row r="119" spans="2:16" x14ac:dyDescent="0.25">
      <c r="B119" s="2">
        <v>109</v>
      </c>
      <c r="C119" s="1">
        <f t="shared" si="10"/>
        <v>300</v>
      </c>
      <c r="D119" s="1">
        <f t="shared" si="11"/>
        <v>92</v>
      </c>
      <c r="E119" s="24">
        <f t="shared" si="12"/>
        <v>313.78973851928299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18"/>
        <v>27.632774745673643</v>
      </c>
      <c r="K119" s="27">
        <f t="shared" si="13"/>
        <v>6.666666666666667</v>
      </c>
      <c r="L119" s="37">
        <f t="shared" si="14"/>
        <v>7.6063128809167786</v>
      </c>
      <c r="M119">
        <f t="shared" si="15"/>
        <v>-11.760912373409578</v>
      </c>
      <c r="N119">
        <f t="shared" si="16"/>
        <v>5.7627700192238018</v>
      </c>
      <c r="P119" s="31">
        <f t="shared" si="17"/>
        <v>5.7411676541261727</v>
      </c>
    </row>
    <row r="120" spans="2:16" x14ac:dyDescent="0.25">
      <c r="B120" s="2">
        <v>110</v>
      </c>
      <c r="C120" s="1">
        <f t="shared" si="10"/>
        <v>306</v>
      </c>
      <c r="D120" s="1">
        <f t="shared" si="11"/>
        <v>92</v>
      </c>
      <c r="E120" s="24">
        <f t="shared" si="12"/>
        <v>319.53090617340916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18"/>
        <v>27.790257420869104</v>
      </c>
      <c r="K120" s="27">
        <f t="shared" si="13"/>
        <v>6.666666666666667</v>
      </c>
      <c r="L120" s="37">
        <f t="shared" si="14"/>
        <v>7.4488302057213183</v>
      </c>
      <c r="M120">
        <f t="shared" si="15"/>
        <v>-11.760912373409578</v>
      </c>
      <c r="N120">
        <f t="shared" si="16"/>
        <v>5.5575454179515384</v>
      </c>
      <c r="P120" s="31">
        <f t="shared" si="17"/>
        <v>5.7505104491824</v>
      </c>
    </row>
    <row r="121" spans="2:16" x14ac:dyDescent="0.25">
      <c r="B121" s="2">
        <v>111</v>
      </c>
      <c r="C121" s="1">
        <f t="shared" si="10"/>
        <v>312</v>
      </c>
      <c r="D121" s="1">
        <f t="shared" si="11"/>
        <v>92</v>
      </c>
      <c r="E121" s="24">
        <f t="shared" si="12"/>
        <v>325.28141662259156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18"/>
        <v>27.945185053599065</v>
      </c>
      <c r="K121" s="27">
        <f t="shared" si="13"/>
        <v>6.666666666666667</v>
      </c>
      <c r="L121" s="37">
        <f t="shared" si="14"/>
        <v>7.2939025729913567</v>
      </c>
      <c r="M121">
        <f t="shared" si="15"/>
        <v>-11.760912373409578</v>
      </c>
      <c r="N121">
        <f t="shared" si="16"/>
        <v>5.3627834112056929</v>
      </c>
      <c r="P121" s="31">
        <f t="shared" si="17"/>
        <v>5.7593663634326617</v>
      </c>
    </row>
    <row r="122" spans="2:16" x14ac:dyDescent="0.25">
      <c r="B122" s="2">
        <v>112</v>
      </c>
      <c r="C122" s="1">
        <f t="shared" si="10"/>
        <v>318</v>
      </c>
      <c r="D122" s="1">
        <f t="shared" si="11"/>
        <v>92</v>
      </c>
      <c r="E122" s="24">
        <f t="shared" si="12"/>
        <v>331.04078298602423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18"/>
        <v>28.097630010543117</v>
      </c>
      <c r="K122" s="27">
        <f t="shared" si="13"/>
        <v>6.666666666666667</v>
      </c>
      <c r="L122" s="37">
        <f t="shared" si="14"/>
        <v>7.1414576160473047</v>
      </c>
      <c r="M122">
        <f t="shared" si="15"/>
        <v>-11.760912373409578</v>
      </c>
      <c r="N122">
        <f t="shared" si="16"/>
        <v>5.1778058471078259</v>
      </c>
      <c r="P122" s="31">
        <f t="shared" si="17"/>
        <v>5.7677679743098906</v>
      </c>
    </row>
    <row r="123" spans="2:16" x14ac:dyDescent="0.25">
      <c r="B123" s="2">
        <v>113</v>
      </c>
      <c r="C123" s="1">
        <f t="shared" si="10"/>
        <v>324</v>
      </c>
      <c r="D123" s="1">
        <f t="shared" si="11"/>
        <v>92</v>
      </c>
      <c r="E123" s="24">
        <f t="shared" si="12"/>
        <v>336.80855096033412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18"/>
        <v>28.247662178389913</v>
      </c>
      <c r="K123" s="27">
        <f t="shared" si="13"/>
        <v>6.666666666666667</v>
      </c>
      <c r="L123" s="37">
        <f t="shared" si="14"/>
        <v>6.9914254482005092</v>
      </c>
      <c r="M123">
        <f t="shared" si="15"/>
        <v>-11.760912373409578</v>
      </c>
      <c r="N123">
        <f t="shared" si="16"/>
        <v>5.0019868403812788</v>
      </c>
      <c r="P123" s="31">
        <f t="shared" si="17"/>
        <v>5.7757452355073156</v>
      </c>
    </row>
    <row r="124" spans="2:16" x14ac:dyDescent="0.25">
      <c r="B124" s="2">
        <v>114</v>
      </c>
      <c r="C124" s="1">
        <f t="shared" si="10"/>
        <v>330</v>
      </c>
      <c r="D124" s="1">
        <f t="shared" si="11"/>
        <v>92</v>
      </c>
      <c r="E124" s="24">
        <f t="shared" si="12"/>
        <v>342.58429619584143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18"/>
        <v>28.395349027125611</v>
      </c>
      <c r="K124" s="27">
        <f t="shared" si="13"/>
        <v>6.666666666666667</v>
      </c>
      <c r="L124" s="37">
        <f t="shared" si="14"/>
        <v>6.8437385994648103</v>
      </c>
      <c r="M124">
        <f t="shared" si="15"/>
        <v>-11.760912373409578</v>
      </c>
      <c r="N124">
        <f t="shared" si="16"/>
        <v>4.8347481951267186</v>
      </c>
      <c r="P124" s="31">
        <f t="shared" si="17"/>
        <v>5.7833257210066336</v>
      </c>
    </row>
    <row r="125" spans="2:16" x14ac:dyDescent="0.25">
      <c r="B125" s="2">
        <v>115</v>
      </c>
      <c r="C125" s="1">
        <f t="shared" si="10"/>
        <v>336</v>
      </c>
      <c r="D125" s="1">
        <f t="shared" si="11"/>
        <v>92</v>
      </c>
      <c r="E125" s="24">
        <f t="shared" si="12"/>
        <v>348.36762191684807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18"/>
        <v>28.540755677786741</v>
      </c>
      <c r="K125" s="27">
        <f t="shared" si="13"/>
        <v>6.666666666666667</v>
      </c>
      <c r="L125" s="37">
        <f t="shared" si="14"/>
        <v>6.6983319488036805</v>
      </c>
      <c r="M125">
        <f t="shared" si="15"/>
        <v>-11.760912373409578</v>
      </c>
      <c r="N125">
        <f t="shared" si="16"/>
        <v>4.6755552667505942</v>
      </c>
      <c r="P125" s="31">
        <f t="shared" si="17"/>
        <v>5.7905348436591453</v>
      </c>
    </row>
    <row r="126" spans="2:16" x14ac:dyDescent="0.25">
      <c r="B126" s="2">
        <v>116</v>
      </c>
      <c r="C126" s="1">
        <f t="shared" si="10"/>
        <v>342</v>
      </c>
      <c r="D126" s="1">
        <f t="shared" si="11"/>
        <v>92</v>
      </c>
      <c r="E126" s="24">
        <f t="shared" si="12"/>
        <v>354.15815676050721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18"/>
        <v>28.68394497324779</v>
      </c>
      <c r="K126" s="27">
        <f t="shared" si="13"/>
        <v>6.666666666666667</v>
      </c>
      <c r="L126" s="37">
        <f t="shared" si="14"/>
        <v>6.5551426533426316</v>
      </c>
      <c r="M126">
        <f t="shared" si="15"/>
        <v>-11.760912373409578</v>
      </c>
      <c r="N126">
        <f t="shared" si="16"/>
        <v>4.5239132185225932</v>
      </c>
      <c r="P126" s="31">
        <f>E127-E126</f>
        <v>-170.15815676050721</v>
      </c>
    </row>
    <row r="127" spans="2:16" x14ac:dyDescent="0.25">
      <c r="B127" s="2">
        <v>117</v>
      </c>
      <c r="C127" s="1">
        <f>C69</f>
        <v>0</v>
      </c>
      <c r="D127" s="1">
        <f>D69+92</f>
        <v>184</v>
      </c>
      <c r="E127" s="24">
        <f t="shared" si="12"/>
        <v>184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18"/>
        <v>22.996356460190729</v>
      </c>
      <c r="K127" s="27">
        <f t="shared" si="13"/>
        <v>6.666666666666667</v>
      </c>
      <c r="L127" s="37">
        <f t="shared" si="14"/>
        <v>12.242731166399693</v>
      </c>
      <c r="M127">
        <f t="shared" si="15"/>
        <v>-11.760912373409578</v>
      </c>
      <c r="N127">
        <f t="shared" si="16"/>
        <v>16.75996535836639</v>
      </c>
      <c r="P127" s="31">
        <f t="shared" si="17"/>
        <v>9.78000954927154E-2</v>
      </c>
    </row>
    <row r="128" spans="2:16" x14ac:dyDescent="0.25">
      <c r="B128" s="2">
        <v>118</v>
      </c>
      <c r="C128" s="1">
        <f t="shared" ref="C128:C184" si="19">C70</f>
        <v>6</v>
      </c>
      <c r="D128" s="1">
        <f t="shared" ref="D128:D184" si="20">D70+92</f>
        <v>184</v>
      </c>
      <c r="E128" s="24">
        <f t="shared" si="12"/>
        <v>184.09780009549272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18"/>
        <v>23.000971977348453</v>
      </c>
      <c r="K128" s="27">
        <f t="shared" si="13"/>
        <v>6.666666666666667</v>
      </c>
      <c r="L128" s="37">
        <f t="shared" si="14"/>
        <v>12.238115649241969</v>
      </c>
      <c r="M128">
        <f t="shared" si="15"/>
        <v>-11.760912373409578</v>
      </c>
      <c r="N128">
        <f t="shared" si="16"/>
        <v>16.742162963910438</v>
      </c>
      <c r="P128" s="31">
        <f t="shared" si="17"/>
        <v>0.29308905036504029</v>
      </c>
    </row>
    <row r="129" spans="2:16" x14ac:dyDescent="0.25">
      <c r="B129" s="2">
        <v>119</v>
      </c>
      <c r="C129" s="1">
        <f t="shared" si="19"/>
        <v>12</v>
      </c>
      <c r="D129" s="1">
        <f t="shared" si="20"/>
        <v>184</v>
      </c>
      <c r="E129" s="24">
        <f t="shared" si="12"/>
        <v>184.39088914585776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18"/>
        <v>23.014789170422549</v>
      </c>
      <c r="K129" s="27">
        <f t="shared" si="13"/>
        <v>6.666666666666667</v>
      </c>
      <c r="L129" s="37">
        <f t="shared" si="14"/>
        <v>12.224298456167872</v>
      </c>
      <c r="M129">
        <f t="shared" si="15"/>
        <v>-11.760912373409578</v>
      </c>
      <c r="N129">
        <f t="shared" si="16"/>
        <v>16.688981975672135</v>
      </c>
      <c r="P129" s="31">
        <f t="shared" si="17"/>
        <v>0.48744922832818816</v>
      </c>
    </row>
    <row r="130" spans="2:16" x14ac:dyDescent="0.25">
      <c r="B130" s="2">
        <v>120</v>
      </c>
      <c r="C130" s="1">
        <f t="shared" si="19"/>
        <v>18</v>
      </c>
      <c r="D130" s="1">
        <f t="shared" si="20"/>
        <v>184</v>
      </c>
      <c r="E130" s="24">
        <f t="shared" si="12"/>
        <v>184.87833837418594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18"/>
        <v>23.037720583847179</v>
      </c>
      <c r="K130" s="27">
        <f t="shared" si="13"/>
        <v>6.666666666666667</v>
      </c>
      <c r="L130" s="37">
        <f t="shared" si="14"/>
        <v>12.201367042743243</v>
      </c>
      <c r="M130">
        <f t="shared" si="15"/>
        <v>-11.760912373409578</v>
      </c>
      <c r="N130">
        <f t="shared" si="16"/>
        <v>16.601093831856421</v>
      </c>
      <c r="P130" s="31">
        <f t="shared" si="17"/>
        <v>0.68027770170527901</v>
      </c>
    </row>
    <row r="131" spans="2:16" x14ac:dyDescent="0.25">
      <c r="B131" s="2">
        <v>121</v>
      </c>
      <c r="C131" s="1">
        <f t="shared" si="19"/>
        <v>24</v>
      </c>
      <c r="D131" s="1">
        <f t="shared" si="20"/>
        <v>184</v>
      </c>
      <c r="E131" s="24">
        <f t="shared" si="12"/>
        <v>185.55861607589122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18"/>
        <v>23.069622496502763</v>
      </c>
      <c r="K131" s="27">
        <f t="shared" si="13"/>
        <v>6.666666666666667</v>
      </c>
      <c r="L131" s="37">
        <f t="shared" si="14"/>
        <v>12.169465130087659</v>
      </c>
      <c r="M131">
        <f t="shared" si="15"/>
        <v>-11.760912373409578</v>
      </c>
      <c r="N131">
        <f t="shared" si="16"/>
        <v>16.479594190661366</v>
      </c>
      <c r="P131" s="31">
        <f t="shared" si="17"/>
        <v>0.8709953059919826</v>
      </c>
    </row>
    <row r="132" spans="2:16" x14ac:dyDescent="0.25">
      <c r="B132" s="2">
        <v>122</v>
      </c>
      <c r="C132" s="1">
        <f t="shared" si="19"/>
        <v>30</v>
      </c>
      <c r="D132" s="1">
        <f t="shared" si="20"/>
        <v>184</v>
      </c>
      <c r="E132" s="24">
        <f t="shared" si="12"/>
        <v>186.42961138188321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18"/>
        <v>23.110297885508526</v>
      </c>
      <c r="K132" s="27">
        <f t="shared" si="13"/>
        <v>6.666666666666667</v>
      </c>
      <c r="L132" s="37">
        <f t="shared" si="14"/>
        <v>12.128789741081896</v>
      </c>
      <c r="M132">
        <f t="shared" si="15"/>
        <v>-11.760912373409578</v>
      </c>
      <c r="N132">
        <f t="shared" si="16"/>
        <v>16.32596924769399</v>
      </c>
      <c r="P132" s="31">
        <f t="shared" si="17"/>
        <v>1.059054942244245</v>
      </c>
    </row>
    <row r="133" spans="2:16" x14ac:dyDescent="0.25">
      <c r="B133" s="2">
        <v>123</v>
      </c>
      <c r="C133" s="1">
        <f t="shared" si="19"/>
        <v>36</v>
      </c>
      <c r="D133" s="1">
        <f t="shared" si="20"/>
        <v>184</v>
      </c>
      <c r="E133" s="24">
        <f t="shared" si="12"/>
        <v>187.48866632412745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18"/>
        <v>23.159500395764351</v>
      </c>
      <c r="K133" s="27">
        <f t="shared" si="13"/>
        <v>6.666666666666667</v>
      </c>
      <c r="L133" s="37">
        <f t="shared" si="14"/>
        <v>12.079587230826071</v>
      </c>
      <c r="M133">
        <f t="shared" si="15"/>
        <v>-11.760912373409578</v>
      </c>
      <c r="N133">
        <f t="shared" si="16"/>
        <v>16.142051296451193</v>
      </c>
      <c r="P133" s="31">
        <f t="shared" si="17"/>
        <v>1.2439487692898297</v>
      </c>
    </row>
    <row r="134" spans="2:16" x14ac:dyDescent="0.25">
      <c r="B134" s="2">
        <v>124</v>
      </c>
      <c r="C134" s="1">
        <f t="shared" si="19"/>
        <v>42</v>
      </c>
      <c r="D134" s="1">
        <f t="shared" si="20"/>
        <v>184</v>
      </c>
      <c r="E134" s="24">
        <f t="shared" si="12"/>
        <v>188.73261509341728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18"/>
        <v>23.216939151272246</v>
      </c>
      <c r="K134" s="27">
        <f t="shared" si="13"/>
        <v>6.666666666666667</v>
      </c>
      <c r="L134" s="37">
        <f t="shared" si="14"/>
        <v>12.022148475318176</v>
      </c>
      <c r="M134">
        <f t="shared" si="15"/>
        <v>-11.760912373409578</v>
      </c>
      <c r="N134">
        <f t="shared" si="16"/>
        <v>15.929965950950372</v>
      </c>
      <c r="P134" s="31">
        <f t="shared" si="17"/>
        <v>1.4252140906581303</v>
      </c>
    </row>
    <row r="135" spans="2:16" x14ac:dyDescent="0.25">
      <c r="B135" s="2">
        <v>125</v>
      </c>
      <c r="C135" s="1">
        <f t="shared" si="19"/>
        <v>48</v>
      </c>
      <c r="D135" s="1">
        <f t="shared" si="20"/>
        <v>184</v>
      </c>
      <c r="E135" s="24">
        <f t="shared" si="12"/>
        <v>190.15782918407541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18"/>
        <v>23.282284218033258</v>
      </c>
      <c r="K135" s="27">
        <f t="shared" si="13"/>
        <v>6.666666666666667</v>
      </c>
      <c r="L135" s="37">
        <f t="shared" si="14"/>
        <v>11.956803408557164</v>
      </c>
      <c r="M135">
        <f t="shared" si="15"/>
        <v>-11.760912373409578</v>
      </c>
      <c r="N135">
        <f t="shared" si="16"/>
        <v>15.692073760311173</v>
      </c>
      <c r="P135" s="31">
        <f t="shared" si="17"/>
        <v>1.6024378161558843</v>
      </c>
    </row>
    <row r="136" spans="2:16" x14ac:dyDescent="0.25">
      <c r="B136" s="2">
        <v>126</v>
      </c>
      <c r="C136" s="1">
        <f t="shared" si="19"/>
        <v>54</v>
      </c>
      <c r="D136" s="1">
        <f t="shared" si="20"/>
        <v>184</v>
      </c>
      <c r="E136" s="24">
        <f t="shared" si="12"/>
        <v>191.76026700023129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18"/>
        <v>23.355172514446696</v>
      </c>
      <c r="K136" s="27">
        <f t="shared" si="13"/>
        <v>6.666666666666667</v>
      </c>
      <c r="L136" s="37">
        <f t="shared" si="14"/>
        <v>11.883915112143725</v>
      </c>
      <c r="M136">
        <f t="shared" si="15"/>
        <v>-11.760912373409578</v>
      </c>
      <c r="N136">
        <f t="shared" si="16"/>
        <v>15.430909038748307</v>
      </c>
      <c r="P136" s="31">
        <f t="shared" si="17"/>
        <v>1.7752594542158135</v>
      </c>
    </row>
    <row r="137" spans="2:16" x14ac:dyDescent="0.25">
      <c r="B137" s="2">
        <v>127</v>
      </c>
      <c r="C137" s="1">
        <f t="shared" si="19"/>
        <v>60</v>
      </c>
      <c r="D137" s="1">
        <f t="shared" si="20"/>
        <v>184</v>
      </c>
      <c r="E137" s="24">
        <f t="shared" si="12"/>
        <v>193.53552645444711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18"/>
        <v>23.435213963525488</v>
      </c>
      <c r="K137" s="27">
        <f t="shared" si="13"/>
        <v>6.666666666666667</v>
      </c>
      <c r="L137" s="37">
        <f t="shared" si="14"/>
        <v>11.803873663064934</v>
      </c>
      <c r="M137">
        <f t="shared" si="15"/>
        <v>-11.760912373409578</v>
      </c>
      <c r="N137">
        <f t="shared" si="16"/>
        <v>15.14911862379466</v>
      </c>
      <c r="P137" s="31">
        <f t="shared" si="17"/>
        <v>1.9433726625675547</v>
      </c>
    </row>
    <row r="138" spans="2:16" x14ac:dyDescent="0.25">
      <c r="B138" s="2">
        <v>128</v>
      </c>
      <c r="C138" s="1">
        <f t="shared" si="19"/>
        <v>66</v>
      </c>
      <c r="D138" s="1">
        <f t="shared" si="20"/>
        <v>184</v>
      </c>
      <c r="E138" s="24">
        <f t="shared" si="12"/>
        <v>195.47889911701466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18"/>
        <v>23.52199769073717</v>
      </c>
      <c r="K138" s="27">
        <f t="shared" si="13"/>
        <v>6.666666666666667</v>
      </c>
      <c r="L138" s="37">
        <f t="shared" si="14"/>
        <v>11.717089935853252</v>
      </c>
      <c r="M138">
        <f t="shared" si="15"/>
        <v>-11.760912373409578</v>
      </c>
      <c r="N138">
        <f t="shared" si="16"/>
        <v>14.849402993113481</v>
      </c>
      <c r="P138" s="31">
        <f t="shared" si="17"/>
        <v>2.1065254466408305</v>
      </c>
    </row>
    <row r="139" spans="2:16" x14ac:dyDescent="0.25">
      <c r="B139" s="2">
        <v>129</v>
      </c>
      <c r="C139" s="1">
        <f t="shared" si="19"/>
        <v>72</v>
      </c>
      <c r="D139" s="1">
        <f t="shared" si="20"/>
        <v>184</v>
      </c>
      <c r="E139" s="24">
        <f t="shared" si="12"/>
        <v>197.58542456365549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18"/>
        <v>23.615098089946542</v>
      </c>
      <c r="K139" s="27">
        <f t="shared" si="13"/>
        <v>6.666666666666667</v>
      </c>
      <c r="L139" s="37">
        <f t="shared" si="14"/>
        <v>11.623989536643879</v>
      </c>
      <c r="M139">
        <f t="shared" si="15"/>
        <v>-11.760912373409578</v>
      </c>
      <c r="N139">
        <f t="shared" si="16"/>
        <v>14.534461761599701</v>
      </c>
      <c r="P139" s="31">
        <f t="shared" si="17"/>
        <v>2.2645191441174006</v>
      </c>
    </row>
    <row r="140" spans="2:16" x14ac:dyDescent="0.25">
      <c r="B140" s="2">
        <v>130</v>
      </c>
      <c r="C140" s="1">
        <f t="shared" si="19"/>
        <v>78</v>
      </c>
      <c r="D140" s="1">
        <f t="shared" si="20"/>
        <v>184</v>
      </c>
      <c r="E140" s="24">
        <f t="shared" ref="E140:E184" si="21">SQRT(($B$3-C140)^2+($C$3-D140)^2)</f>
        <v>199.84994370777289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18"/>
        <v>23.714080605346837</v>
      </c>
      <c r="K140" s="27">
        <f t="shared" ref="K140:K184" si="22">4/60*100</f>
        <v>6.666666666666667</v>
      </c>
      <c r="L140" s="37">
        <f t="shared" ref="L140:L184" si="23">F140-J140+M140</f>
        <v>11.525007021243585</v>
      </c>
      <c r="M140">
        <f t="shared" ref="M140:M184" si="24">10*LOG(6.666667/100)</f>
        <v>-11.760912373409578</v>
      </c>
      <c r="N140">
        <f t="shared" ref="N140:N184" si="25">10^(L140/10)</f>
        <v>14.206945096966757</v>
      </c>
      <c r="P140" s="31">
        <f t="shared" ref="P140:P183" si="26">E141-E140</f>
        <v>2.4172063685556111</v>
      </c>
    </row>
    <row r="141" spans="2:16" x14ac:dyDescent="0.25">
      <c r="B141" s="2">
        <v>131</v>
      </c>
      <c r="C141" s="1">
        <f t="shared" si="19"/>
        <v>84</v>
      </c>
      <c r="D141" s="1">
        <f t="shared" si="20"/>
        <v>184</v>
      </c>
      <c r="E141" s="24">
        <f t="shared" si="21"/>
        <v>202.26715007632851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ref="J141:J184" si="27">20*LOG10(E141/G141)-2.3</f>
        <v>23.818507106822601</v>
      </c>
      <c r="K141" s="27">
        <f t="shared" si="22"/>
        <v>6.666666666666667</v>
      </c>
      <c r="L141" s="37">
        <f t="shared" si="23"/>
        <v>11.420580519767821</v>
      </c>
      <c r="M141">
        <f t="shared" si="24"/>
        <v>-11.760912373409578</v>
      </c>
      <c r="N141">
        <f t="shared" si="25"/>
        <v>13.869412083810429</v>
      </c>
      <c r="P141" s="31">
        <f t="shared" si="26"/>
        <v>2.5644881048860668</v>
      </c>
    </row>
    <row r="142" spans="2:16" x14ac:dyDescent="0.25">
      <c r="B142" s="2">
        <v>132</v>
      </c>
      <c r="C142" s="1">
        <f t="shared" si="19"/>
        <v>90</v>
      </c>
      <c r="D142" s="1">
        <f t="shared" si="20"/>
        <v>184</v>
      </c>
      <c r="E142" s="24">
        <f t="shared" si="21"/>
        <v>204.83163818121457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7"/>
        <v>23.92794076739478</v>
      </c>
      <c r="K142" s="27">
        <f t="shared" si="22"/>
        <v>6.666666666666667</v>
      </c>
      <c r="L142" s="37">
        <f t="shared" si="23"/>
        <v>11.311146859195642</v>
      </c>
      <c r="M142">
        <f t="shared" si="24"/>
        <v>-11.760912373409578</v>
      </c>
      <c r="N142">
        <f t="shared" si="25"/>
        <v>13.524296576719712</v>
      </c>
      <c r="P142" s="31">
        <f t="shared" si="26"/>
        <v>2.7063101559509732</v>
      </c>
    </row>
    <row r="143" spans="2:16" x14ac:dyDescent="0.25">
      <c r="B143" s="2">
        <v>133</v>
      </c>
      <c r="C143" s="1">
        <f t="shared" si="19"/>
        <v>96</v>
      </c>
      <c r="D143" s="1">
        <f t="shared" si="20"/>
        <v>184</v>
      </c>
      <c r="E143" s="24">
        <f t="shared" si="21"/>
        <v>207.53794833716555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7"/>
        <v>24.041950382078639</v>
      </c>
      <c r="K143" s="27">
        <f t="shared" si="22"/>
        <v>6.666666666666667</v>
      </c>
      <c r="L143" s="37">
        <f t="shared" si="23"/>
        <v>11.197137244511783</v>
      </c>
      <c r="M143">
        <f t="shared" si="24"/>
        <v>-11.760912373409578</v>
      </c>
      <c r="N143">
        <f t="shared" si="25"/>
        <v>13.173880645729302</v>
      </c>
      <c r="P143" s="31">
        <f t="shared" si="26"/>
        <v>2.8426591341505798</v>
      </c>
    </row>
    <row r="144" spans="2:16" x14ac:dyDescent="0.25">
      <c r="B144" s="2">
        <v>134</v>
      </c>
      <c r="C144" s="1">
        <f t="shared" si="19"/>
        <v>102</v>
      </c>
      <c r="D144" s="1">
        <f t="shared" si="20"/>
        <v>184</v>
      </c>
      <c r="E144" s="24">
        <f t="shared" si="21"/>
        <v>210.38060747131613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7"/>
        <v>24.160114095912391</v>
      </c>
      <c r="K144" s="27">
        <f t="shared" si="22"/>
        <v>6.666666666666667</v>
      </c>
      <c r="L144" s="37">
        <f t="shared" si="23"/>
        <v>11.078973530678031</v>
      </c>
      <c r="M144">
        <f t="shared" si="24"/>
        <v>-11.760912373409578</v>
      </c>
      <c r="N144">
        <f t="shared" si="25"/>
        <v>12.820275354108727</v>
      </c>
      <c r="P144" s="31">
        <f t="shared" si="26"/>
        <v>2.9735581781972655</v>
      </c>
    </row>
    <row r="145" spans="2:16" x14ac:dyDescent="0.25">
      <c r="B145" s="2">
        <v>135</v>
      </c>
      <c r="C145" s="1">
        <f t="shared" si="19"/>
        <v>108</v>
      </c>
      <c r="D145" s="1">
        <f t="shared" si="20"/>
        <v>184</v>
      </c>
      <c r="E145" s="24">
        <f t="shared" si="21"/>
        <v>213.35416564951339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7"/>
        <v>24.282022533870144</v>
      </c>
      <c r="K145" s="27">
        <f t="shared" si="22"/>
        <v>6.666666666666667</v>
      </c>
      <c r="L145" s="37">
        <f t="shared" si="23"/>
        <v>10.957065092720278</v>
      </c>
      <c r="M145">
        <f t="shared" si="24"/>
        <v>-11.760912373409578</v>
      </c>
      <c r="N145">
        <f t="shared" si="25"/>
        <v>12.465408329807833</v>
      </c>
      <c r="P145" s="31">
        <f t="shared" si="26"/>
        <v>3.0990625546416197</v>
      </c>
    </row>
    <row r="146" spans="2:16" x14ac:dyDescent="0.25">
      <c r="B146" s="2">
        <v>136</v>
      </c>
      <c r="C146" s="1">
        <f t="shared" si="19"/>
        <v>114</v>
      </c>
      <c r="D146" s="1">
        <f t="shared" si="20"/>
        <v>184</v>
      </c>
      <c r="E146" s="24">
        <f t="shared" si="21"/>
        <v>216.45322820415501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7"/>
        <v>24.407281346138621</v>
      </c>
      <c r="K146" s="27">
        <f t="shared" si="22"/>
        <v>6.666666666666667</v>
      </c>
      <c r="L146" s="37">
        <f t="shared" si="23"/>
        <v>10.831806280451801</v>
      </c>
      <c r="M146">
        <f t="shared" si="24"/>
        <v>-11.760912373409578</v>
      </c>
      <c r="N146">
        <f t="shared" si="25"/>
        <v>12.111017398891239</v>
      </c>
      <c r="P146" s="31">
        <f t="shared" si="26"/>
        <v>3.2192552797806968</v>
      </c>
    </row>
    <row r="147" spans="2:16" x14ac:dyDescent="0.25">
      <c r="B147" s="2">
        <v>137</v>
      </c>
      <c r="C147" s="1">
        <f t="shared" si="19"/>
        <v>120</v>
      </c>
      <c r="D147" s="1">
        <f t="shared" si="20"/>
        <v>184</v>
      </c>
      <c r="E147" s="24">
        <f t="shared" si="21"/>
        <v>219.67248348393571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7"/>
        <v>24.535513198536613</v>
      </c>
      <c r="K147" s="27">
        <f t="shared" si="22"/>
        <v>6.666666666666667</v>
      </c>
      <c r="L147" s="37">
        <f t="shared" si="23"/>
        <v>10.703574428053809</v>
      </c>
      <c r="M147">
        <f t="shared" si="24"/>
        <v>-11.760912373409578</v>
      </c>
      <c r="N147">
        <f t="shared" si="25"/>
        <v>11.758649435776942</v>
      </c>
      <c r="P147" s="31">
        <f t="shared" si="26"/>
        <v>3.3342428720197574</v>
      </c>
    </row>
    <row r="148" spans="2:16" x14ac:dyDescent="0.25">
      <c r="B148" s="2">
        <v>138</v>
      </c>
      <c r="C148" s="1">
        <f t="shared" si="19"/>
        <v>126</v>
      </c>
      <c r="D148" s="1">
        <f t="shared" si="20"/>
        <v>184</v>
      </c>
      <c r="E148" s="24">
        <f t="shared" si="21"/>
        <v>223.00672635595546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7"/>
        <v>24.666359249772114</v>
      </c>
      <c r="K148" s="27">
        <f t="shared" si="22"/>
        <v>6.666666666666667</v>
      </c>
      <c r="L148" s="37">
        <f t="shared" si="23"/>
        <v>10.572728376818308</v>
      </c>
      <c r="M148">
        <f t="shared" si="24"/>
        <v>-11.760912373409578</v>
      </c>
      <c r="N148">
        <f t="shared" si="25"/>
        <v>11.409663540031614</v>
      </c>
      <c r="P148" s="31">
        <f t="shared" si="26"/>
        <v>3.4441513195351092</v>
      </c>
    </row>
    <row r="149" spans="2:16" x14ac:dyDescent="0.25">
      <c r="B149" s="2">
        <v>139</v>
      </c>
      <c r="C149" s="1">
        <f t="shared" si="19"/>
        <v>132</v>
      </c>
      <c r="D149" s="1">
        <f t="shared" si="20"/>
        <v>184</v>
      </c>
      <c r="E149" s="24">
        <f t="shared" si="21"/>
        <v>226.45087767549057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7"/>
        <v>24.79948016510761</v>
      </c>
      <c r="K149" s="27">
        <f t="shared" si="22"/>
        <v>6.666666666666667</v>
      </c>
      <c r="L149" s="37">
        <f t="shared" si="23"/>
        <v>10.439607461482812</v>
      </c>
      <c r="M149">
        <f t="shared" si="24"/>
        <v>-11.760912373409578</v>
      </c>
      <c r="N149">
        <f t="shared" si="25"/>
        <v>11.06523765937699</v>
      </c>
      <c r="P149" s="31">
        <f t="shared" si="26"/>
        <v>3.5491223245094261</v>
      </c>
    </row>
    <row r="150" spans="2:16" x14ac:dyDescent="0.25">
      <c r="B150" s="2">
        <v>140</v>
      </c>
      <c r="C150" s="1">
        <f t="shared" si="19"/>
        <v>138</v>
      </c>
      <c r="D150" s="1">
        <f t="shared" si="20"/>
        <v>184</v>
      </c>
      <c r="E150" s="24">
        <f t="shared" si="21"/>
        <v>230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7"/>
        <v>24.934556720351857</v>
      </c>
      <c r="K150" s="27">
        <f t="shared" si="22"/>
        <v>6.666666666666667</v>
      </c>
      <c r="L150" s="37">
        <f t="shared" si="23"/>
        <v>10.304530906238565</v>
      </c>
      <c r="M150">
        <f t="shared" si="24"/>
        <v>-11.760912373409578</v>
      </c>
      <c r="N150">
        <f t="shared" si="25"/>
        <v>10.726377829354485</v>
      </c>
      <c r="P150" s="31">
        <f t="shared" si="26"/>
        <v>3.6493098641637403</v>
      </c>
    </row>
    <row r="151" spans="2:16" x14ac:dyDescent="0.25">
      <c r="B151" s="2">
        <v>141</v>
      </c>
      <c r="C151" s="1">
        <f t="shared" si="19"/>
        <v>144</v>
      </c>
      <c r="D151" s="1">
        <f t="shared" si="20"/>
        <v>184</v>
      </c>
      <c r="E151" s="24">
        <f t="shared" si="21"/>
        <v>233.64930986416374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7"/>
        <v>25.071290051514101</v>
      </c>
      <c r="K151" s="27">
        <f t="shared" si="22"/>
        <v>6.666666666666667</v>
      </c>
      <c r="L151" s="37">
        <f t="shared" si="23"/>
        <v>10.167797575076321</v>
      </c>
      <c r="M151">
        <f t="shared" si="24"/>
        <v>-11.760912373409578</v>
      </c>
      <c r="N151">
        <f t="shared" si="25"/>
        <v>10.393929278517959</v>
      </c>
      <c r="P151" s="31">
        <f t="shared" si="26"/>
        <v>3.7448770907825804</v>
      </c>
    </row>
    <row r="152" spans="2:16" x14ac:dyDescent="0.25">
      <c r="B152" s="2">
        <v>142</v>
      </c>
      <c r="C152" s="1">
        <f t="shared" si="19"/>
        <v>150</v>
      </c>
      <c r="D152" s="1">
        <f t="shared" si="20"/>
        <v>184</v>
      </c>
      <c r="E152" s="24">
        <f t="shared" si="21"/>
        <v>237.39418695494632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7"/>
        <v>25.209401604561922</v>
      </c>
      <c r="K152" s="27">
        <f t="shared" si="22"/>
        <v>6.666666666666667</v>
      </c>
      <c r="L152" s="37">
        <f t="shared" si="23"/>
        <v>10.0296860220285</v>
      </c>
      <c r="M152">
        <f t="shared" si="24"/>
        <v>-11.760912373409578</v>
      </c>
      <c r="N152">
        <f t="shared" si="25"/>
        <v>10.068588742509263</v>
      </c>
      <c r="P152" s="31">
        <f t="shared" si="26"/>
        <v>3.8359935780873116</v>
      </c>
    </row>
    <row r="153" spans="2:16" x14ac:dyDescent="0.25">
      <c r="B153" s="2">
        <v>143</v>
      </c>
      <c r="C153" s="1">
        <f t="shared" si="19"/>
        <v>156</v>
      </c>
      <c r="D153" s="1">
        <f t="shared" si="20"/>
        <v>184</v>
      </c>
      <c r="E153" s="24">
        <f t="shared" si="21"/>
        <v>241.23018053303363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7"/>
        <v>25.348632837106368</v>
      </c>
      <c r="K153" s="27">
        <f t="shared" si="22"/>
        <v>6.666666666666667</v>
      </c>
      <c r="L153" s="37">
        <f t="shared" si="23"/>
        <v>9.8904547894840533</v>
      </c>
      <c r="M153">
        <f t="shared" si="24"/>
        <v>-11.760912373409578</v>
      </c>
      <c r="N153">
        <f t="shared" si="25"/>
        <v>9.7509174314828826</v>
      </c>
      <c r="P153" s="31">
        <f t="shared" si="26"/>
        <v>3.9228329095916195</v>
      </c>
    </row>
    <row r="154" spans="2:16" x14ac:dyDescent="0.25">
      <c r="B154" s="2">
        <v>144</v>
      </c>
      <c r="C154" s="1">
        <f t="shared" si="19"/>
        <v>162</v>
      </c>
      <c r="D154" s="1">
        <f t="shared" si="20"/>
        <v>184</v>
      </c>
      <c r="E154" s="24">
        <f t="shared" si="21"/>
        <v>245.15301344262525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7"/>
        <v>25.488744720027395</v>
      </c>
      <c r="K154" s="27">
        <f t="shared" si="22"/>
        <v>6.666666666666667</v>
      </c>
      <c r="L154" s="37">
        <f t="shared" si="23"/>
        <v>9.7503429065630272</v>
      </c>
      <c r="M154">
        <f t="shared" si="24"/>
        <v>-11.760912373409578</v>
      </c>
      <c r="N154">
        <f t="shared" si="25"/>
        <v>9.4413541958877261</v>
      </c>
      <c r="P154" s="31">
        <f t="shared" si="26"/>
        <v>4.0055705957337295</v>
      </c>
    </row>
    <row r="155" spans="2:16" x14ac:dyDescent="0.25">
      <c r="B155" s="2">
        <v>145</v>
      </c>
      <c r="C155" s="1">
        <f t="shared" si="19"/>
        <v>168</v>
      </c>
      <c r="D155" s="1">
        <f t="shared" si="20"/>
        <v>184</v>
      </c>
      <c r="E155" s="24">
        <f t="shared" si="21"/>
        <v>249.15858403835898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7"/>
        <v>25.629517082501319</v>
      </c>
      <c r="K155" s="27">
        <f t="shared" si="22"/>
        <v>6.666666666666667</v>
      </c>
      <c r="L155" s="37">
        <f t="shared" si="23"/>
        <v>9.6095705440891024</v>
      </c>
      <c r="M155">
        <f t="shared" si="24"/>
        <v>-11.760912373409578</v>
      </c>
      <c r="N155">
        <f t="shared" si="25"/>
        <v>9.1402285304905337</v>
      </c>
      <c r="P155" s="31">
        <f t="shared" si="26"/>
        <v>4.084382300293754</v>
      </c>
    </row>
    <row r="156" spans="2:16" x14ac:dyDescent="0.25">
      <c r="B156" s="2">
        <v>146</v>
      </c>
      <c r="C156" s="1">
        <f t="shared" si="19"/>
        <v>174</v>
      </c>
      <c r="D156" s="1">
        <f t="shared" si="20"/>
        <v>184</v>
      </c>
      <c r="E156" s="24">
        <f t="shared" si="21"/>
        <v>253.24296633865274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7"/>
        <v>25.770747838969658</v>
      </c>
      <c r="K156" s="27">
        <f t="shared" si="22"/>
        <v>6.666666666666667</v>
      </c>
      <c r="L156" s="37">
        <f t="shared" si="23"/>
        <v>9.4683397876207636</v>
      </c>
      <c r="M156">
        <f t="shared" si="24"/>
        <v>-11.760912373409578</v>
      </c>
      <c r="N156">
        <f t="shared" si="25"/>
        <v>8.8477731424694781</v>
      </c>
      <c r="P156" s="31">
        <f t="shared" si="26"/>
        <v>4.1594423524859678</v>
      </c>
    </row>
    <row r="157" spans="2:16" x14ac:dyDescent="0.25">
      <c r="B157" s="2">
        <v>147</v>
      </c>
      <c r="C157" s="1">
        <f t="shared" si="19"/>
        <v>180</v>
      </c>
      <c r="D157" s="1">
        <f t="shared" si="20"/>
        <v>184</v>
      </c>
      <c r="E157" s="24">
        <f t="shared" si="21"/>
        <v>257.4024086911387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7"/>
        <v>25.912252131583028</v>
      </c>
      <c r="K157" s="27">
        <f t="shared" si="22"/>
        <v>6.666666666666667</v>
      </c>
      <c r="L157" s="37">
        <f t="shared" si="23"/>
        <v>9.3268354950073942</v>
      </c>
      <c r="M157">
        <f t="shared" si="24"/>
        <v>-11.760912373409578</v>
      </c>
      <c r="N157">
        <f t="shared" si="25"/>
        <v>8.564135884642182</v>
      </c>
      <c r="P157" s="31">
        <f t="shared" si="26"/>
        <v>4.2309225187818811</v>
      </c>
    </row>
    <row r="158" spans="2:16" x14ac:dyDescent="0.25">
      <c r="B158" s="2">
        <v>148</v>
      </c>
      <c r="C158" s="1">
        <f t="shared" si="19"/>
        <v>186</v>
      </c>
      <c r="D158" s="1">
        <f t="shared" si="20"/>
        <v>184</v>
      </c>
      <c r="E158" s="24">
        <f t="shared" si="21"/>
        <v>261.63333120992058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7"/>
        <v>26.053861416778197</v>
      </c>
      <c r="K158" s="27">
        <f t="shared" si="22"/>
        <v>6.666666666666667</v>
      </c>
      <c r="L158" s="37">
        <f t="shared" si="23"/>
        <v>9.1852262098122246</v>
      </c>
      <c r="M158">
        <f t="shared" si="24"/>
        <v>-11.760912373409578</v>
      </c>
      <c r="N158">
        <f t="shared" si="25"/>
        <v>8.2893909187876513</v>
      </c>
      <c r="P158" s="31">
        <f t="shared" si="26"/>
        <v>4.2989910075939974</v>
      </c>
    </row>
    <row r="159" spans="2:16" x14ac:dyDescent="0.25">
      <c r="B159" s="2">
        <v>149</v>
      </c>
      <c r="C159" s="1">
        <f t="shared" si="19"/>
        <v>192</v>
      </c>
      <c r="D159" s="1">
        <f t="shared" si="20"/>
        <v>184</v>
      </c>
      <c r="E159" s="24">
        <f t="shared" si="21"/>
        <v>265.93232221751458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7"/>
        <v>26.195422520050162</v>
      </c>
      <c r="K159" s="27">
        <f t="shared" si="22"/>
        <v>6.666666666666667</v>
      </c>
      <c r="L159" s="37">
        <f t="shared" si="23"/>
        <v>9.04366510654026</v>
      </c>
      <c r="M159">
        <f t="shared" si="24"/>
        <v>-11.760912373409578</v>
      </c>
      <c r="N159">
        <f t="shared" si="25"/>
        <v>8.023549026765453</v>
      </c>
      <c r="P159" s="31">
        <f t="shared" si="26"/>
        <v>4.3638116801051865</v>
      </c>
    </row>
    <row r="160" spans="2:16" x14ac:dyDescent="0.25">
      <c r="B160" s="2">
        <v>150</v>
      </c>
      <c r="C160" s="1">
        <f t="shared" si="19"/>
        <v>198</v>
      </c>
      <c r="D160" s="1">
        <f t="shared" si="20"/>
        <v>184</v>
      </c>
      <c r="E160" s="24">
        <f t="shared" si="21"/>
        <v>270.29613389761977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si="27"/>
        <v>26.336796678758979</v>
      </c>
      <c r="K160" s="27">
        <f t="shared" si="22"/>
        <v>6.666666666666667</v>
      </c>
      <c r="L160" s="37">
        <f t="shared" si="23"/>
        <v>8.9022909478314425</v>
      </c>
      <c r="M160">
        <f t="shared" si="24"/>
        <v>-11.760912373409578</v>
      </c>
      <c r="N160">
        <f t="shared" si="25"/>
        <v>7.7665670294669047</v>
      </c>
      <c r="P160" s="31">
        <f t="shared" si="26"/>
        <v>4.4255434414646402</v>
      </c>
    </row>
    <row r="161" spans="2:16" x14ac:dyDescent="0.25">
      <c r="B161" s="2">
        <v>151</v>
      </c>
      <c r="C161" s="1">
        <f t="shared" si="19"/>
        <v>204</v>
      </c>
      <c r="D161" s="1">
        <f t="shared" si="20"/>
        <v>184</v>
      </c>
      <c r="E161" s="24">
        <f t="shared" si="21"/>
        <v>274.72167733908441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27"/>
        <v>26.477858589016265</v>
      </c>
      <c r="K161" s="27">
        <f t="shared" si="22"/>
        <v>6.666666666666667</v>
      </c>
      <c r="L161" s="37">
        <f t="shared" si="23"/>
        <v>8.7612290375741573</v>
      </c>
      <c r="M161">
        <f t="shared" si="24"/>
        <v>-11.760912373409578</v>
      </c>
      <c r="N161">
        <f t="shared" si="25"/>
        <v>7.5183563066150674</v>
      </c>
      <c r="P161" s="31">
        <f t="shared" si="26"/>
        <v>4.4843397880541715</v>
      </c>
    </row>
    <row r="162" spans="2:16" x14ac:dyDescent="0.25">
      <c r="B162" s="2">
        <v>152</v>
      </c>
      <c r="C162" s="1">
        <f t="shared" si="19"/>
        <v>210</v>
      </c>
      <c r="D162" s="1">
        <f t="shared" si="20"/>
        <v>184</v>
      </c>
      <c r="E162" s="24">
        <f t="shared" si="21"/>
        <v>279.20601712713858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27"/>
        <v>26.61849546934873</v>
      </c>
      <c r="K162" s="27">
        <f t="shared" si="22"/>
        <v>6.666666666666667</v>
      </c>
      <c r="L162" s="37">
        <f t="shared" si="23"/>
        <v>8.6205921572416919</v>
      </c>
      <c r="M162">
        <f t="shared" si="24"/>
        <v>-11.760912373409578</v>
      </c>
      <c r="N162">
        <f t="shared" si="25"/>
        <v>7.2787904352821107</v>
      </c>
      <c r="P162" s="31">
        <f t="shared" si="26"/>
        <v>4.5403484883526062</v>
      </c>
    </row>
    <row r="163" spans="2:16" x14ac:dyDescent="0.25">
      <c r="B163" s="2">
        <v>153</v>
      </c>
      <c r="C163" s="1">
        <f t="shared" si="19"/>
        <v>216</v>
      </c>
      <c r="D163" s="1">
        <f t="shared" si="20"/>
        <v>184</v>
      </c>
      <c r="E163" s="24">
        <f t="shared" si="21"/>
        <v>283.74636561549119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27"/>
        <v>26.758606150931374</v>
      </c>
      <c r="K163" s="27">
        <f t="shared" si="22"/>
        <v>6.666666666666667</v>
      </c>
      <c r="L163" s="37">
        <f t="shared" si="23"/>
        <v>8.4804814756590474</v>
      </c>
      <c r="M163">
        <f t="shared" si="24"/>
        <v>-11.760912373409578</v>
      </c>
      <c r="N163">
        <f t="shared" si="25"/>
        <v>7.0477119829696449</v>
      </c>
      <c r="P163" s="31">
        <f t="shared" si="26"/>
        <v>4.5937113769380176</v>
      </c>
    </row>
    <row r="164" spans="2:16" x14ac:dyDescent="0.25">
      <c r="B164" s="2">
        <v>154</v>
      </c>
      <c r="C164" s="1">
        <f t="shared" si="19"/>
        <v>222</v>
      </c>
      <c r="D164" s="1">
        <f t="shared" si="20"/>
        <v>184</v>
      </c>
      <c r="E164" s="24">
        <f t="shared" si="21"/>
        <v>288.3400769924292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27"/>
        <v>26.898100201701961</v>
      </c>
      <c r="K164" s="27">
        <f t="shared" si="22"/>
        <v>6.666666666666667</v>
      </c>
      <c r="L164" s="37">
        <f t="shared" si="23"/>
        <v>8.3409874248884606</v>
      </c>
      <c r="M164">
        <f t="shared" si="24"/>
        <v>-11.760912373409578</v>
      </c>
      <c r="N164">
        <f t="shared" si="25"/>
        <v>6.8249385034021177</v>
      </c>
      <c r="P164" s="31">
        <f t="shared" si="26"/>
        <v>4.6445642432506133</v>
      </c>
    </row>
    <row r="165" spans="2:16" x14ac:dyDescent="0.25">
      <c r="B165" s="2">
        <v>155</v>
      </c>
      <c r="C165" s="1">
        <f t="shared" si="19"/>
        <v>228</v>
      </c>
      <c r="D165" s="1">
        <f t="shared" si="20"/>
        <v>184</v>
      </c>
      <c r="E165" s="24">
        <f t="shared" si="21"/>
        <v>292.98464123567982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27"/>
        <v>27.036897089578947</v>
      </c>
      <c r="K165" s="27">
        <f t="shared" si="22"/>
        <v>6.666666666666667</v>
      </c>
      <c r="L165" s="37">
        <f t="shared" si="23"/>
        <v>8.2021905370114752</v>
      </c>
      <c r="M165">
        <f t="shared" si="24"/>
        <v>-11.760912373409578</v>
      </c>
      <c r="N165">
        <f t="shared" si="25"/>
        <v>6.6102677909232552</v>
      </c>
      <c r="P165" s="31">
        <f t="shared" si="26"/>
        <v>4.6930367988009607</v>
      </c>
    </row>
    <row r="166" spans="2:16" x14ac:dyDescent="0.25">
      <c r="B166" s="2">
        <v>156</v>
      </c>
      <c r="C166" s="1">
        <f t="shared" si="19"/>
        <v>234</v>
      </c>
      <c r="D166" s="1">
        <f t="shared" si="20"/>
        <v>184</v>
      </c>
      <c r="E166" s="24">
        <f t="shared" si="21"/>
        <v>297.67767803448078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27"/>
        <v>27.174925388271092</v>
      </c>
      <c r="K166" s="27">
        <f t="shared" si="22"/>
        <v>6.666666666666667</v>
      </c>
      <c r="L166" s="37">
        <f t="shared" si="23"/>
        <v>8.0641622383193301</v>
      </c>
      <c r="M166">
        <f t="shared" si="24"/>
        <v>-11.760912373409578</v>
      </c>
      <c r="N166">
        <f t="shared" si="25"/>
        <v>6.4034824535373538</v>
      </c>
      <c r="P166" s="31">
        <f t="shared" si="26"/>
        <v>4.7392527084920175</v>
      </c>
    </row>
    <row r="167" spans="2:16" x14ac:dyDescent="0.25">
      <c r="B167" s="2">
        <v>157</v>
      </c>
      <c r="C167" s="1">
        <f t="shared" si="19"/>
        <v>240</v>
      </c>
      <c r="D167" s="1">
        <f t="shared" si="20"/>
        <v>184</v>
      </c>
      <c r="E167" s="24">
        <f t="shared" si="21"/>
        <v>302.4169307429728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27"/>
        <v>27.312122027748575</v>
      </c>
      <c r="K167" s="27">
        <f t="shared" si="22"/>
        <v>6.666666666666667</v>
      </c>
      <c r="L167" s="37">
        <f t="shared" si="23"/>
        <v>7.9269655988418464</v>
      </c>
      <c r="M167">
        <f t="shared" si="24"/>
        <v>-11.760912373409578</v>
      </c>
      <c r="N167">
        <f t="shared" si="25"/>
        <v>6.2043538660432551</v>
      </c>
      <c r="P167" s="31">
        <f t="shared" si="26"/>
        <v>4.7833296735834665</v>
      </c>
    </row>
    <row r="168" spans="2:16" x14ac:dyDescent="0.25">
      <c r="B168" s="2">
        <v>158</v>
      </c>
      <c r="C168" s="1">
        <f t="shared" si="19"/>
        <v>246</v>
      </c>
      <c r="D168" s="1">
        <f t="shared" si="20"/>
        <v>184</v>
      </c>
      <c r="E168" s="24">
        <f t="shared" si="21"/>
        <v>307.20026041655626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27"/>
        <v>27.448431590303123</v>
      </c>
      <c r="K168" s="27">
        <f t="shared" si="22"/>
        <v>6.666666666666667</v>
      </c>
      <c r="L168" s="37">
        <f t="shared" si="23"/>
        <v>7.7906560362872987</v>
      </c>
      <c r="M168">
        <f t="shared" si="24"/>
        <v>-11.760912373409578</v>
      </c>
      <c r="N168">
        <f t="shared" si="25"/>
        <v>6.0126455640746448</v>
      </c>
      <c r="P168" s="31">
        <f t="shared" si="26"/>
        <v>4.8253795555460215</v>
      </c>
    </row>
    <row r="169" spans="2:16" x14ac:dyDescent="0.25">
      <c r="B169" s="2">
        <v>159</v>
      </c>
      <c r="C169" s="1">
        <f t="shared" si="19"/>
        <v>252</v>
      </c>
      <c r="D169" s="1">
        <f t="shared" si="20"/>
        <v>184</v>
      </c>
      <c r="E169" s="24">
        <f t="shared" si="21"/>
        <v>312.02563997210228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27"/>
        <v>27.583805652220086</v>
      </c>
      <c r="K169" s="27">
        <f t="shared" si="22"/>
        <v>6.666666666666667</v>
      </c>
      <c r="L169" s="37">
        <f t="shared" si="23"/>
        <v>7.655281974370336</v>
      </c>
      <c r="M169">
        <f t="shared" si="24"/>
        <v>-11.760912373409578</v>
      </c>
      <c r="N169">
        <f t="shared" si="25"/>
        <v>5.8281161377655319</v>
      </c>
      <c r="P169" s="31">
        <f t="shared" si="26"/>
        <v>4.8655085316071336</v>
      </c>
    </row>
    <row r="170" spans="2:16" x14ac:dyDescent="0.25">
      <c r="B170" s="2">
        <v>160</v>
      </c>
      <c r="C170" s="1">
        <f t="shared" si="19"/>
        <v>258</v>
      </c>
      <c r="D170" s="1">
        <f t="shared" si="20"/>
        <v>184</v>
      </c>
      <c r="E170" s="24">
        <f t="shared" si="21"/>
        <v>316.89114850370942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27"/>
        <v>27.718202170383282</v>
      </c>
      <c r="K170" s="27">
        <f t="shared" si="22"/>
        <v>6.666666666666667</v>
      </c>
      <c r="L170" s="37">
        <f t="shared" si="23"/>
        <v>7.5208854562071394</v>
      </c>
      <c r="M170">
        <f t="shared" si="24"/>
        <v>-11.760912373409578</v>
      </c>
      <c r="N170">
        <f t="shared" si="25"/>
        <v>5.6505216806697067</v>
      </c>
      <c r="P170" s="31">
        <f t="shared" si="26"/>
        <v>4.9038172741908284</v>
      </c>
    </row>
    <row r="171" spans="2:16" x14ac:dyDescent="0.25">
      <c r="B171" s="2">
        <v>161</v>
      </c>
      <c r="C171" s="1">
        <f t="shared" si="19"/>
        <v>264</v>
      </c>
      <c r="D171" s="1">
        <f t="shared" si="20"/>
        <v>184</v>
      </c>
      <c r="E171" s="24">
        <f t="shared" si="21"/>
        <v>321.79496577790025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27"/>
        <v>27.851584912601407</v>
      </c>
      <c r="K171" s="27">
        <f t="shared" si="22"/>
        <v>6.666666666666667</v>
      </c>
      <c r="L171" s="37">
        <f t="shared" si="23"/>
        <v>7.387502713989015</v>
      </c>
      <c r="M171">
        <f t="shared" si="24"/>
        <v>-11.760912373409578</v>
      </c>
      <c r="N171">
        <f t="shared" si="25"/>
        <v>5.479617845844138</v>
      </c>
      <c r="P171" s="31">
        <f t="shared" si="26"/>
        <v>4.9404011476898404</v>
      </c>
    </row>
    <row r="172" spans="2:16" x14ac:dyDescent="0.25">
      <c r="B172" s="2">
        <v>162</v>
      </c>
      <c r="C172" s="1">
        <f t="shared" si="19"/>
        <v>270</v>
      </c>
      <c r="D172" s="1">
        <f t="shared" si="20"/>
        <v>184</v>
      </c>
      <c r="E172" s="24">
        <f t="shared" si="21"/>
        <v>326.73536692559009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27"/>
        <v>27.983922930053911</v>
      </c>
      <c r="K172" s="27">
        <f t="shared" si="22"/>
        <v>6.666666666666667</v>
      </c>
      <c r="L172" s="37">
        <f t="shared" si="23"/>
        <v>7.2551646965365109</v>
      </c>
      <c r="M172">
        <f t="shared" si="24"/>
        <v>-11.760912373409578</v>
      </c>
      <c r="N172">
        <f t="shared" si="25"/>
        <v>5.3151615569415505</v>
      </c>
      <c r="P172" s="31">
        <f t="shared" si="26"/>
        <v>4.9753504170969336</v>
      </c>
    </row>
    <row r="173" spans="2:16" x14ac:dyDescent="0.25">
      <c r="B173" s="2">
        <v>163</v>
      </c>
      <c r="C173" s="1">
        <f t="shared" si="19"/>
        <v>276</v>
      </c>
      <c r="D173" s="1">
        <f t="shared" si="20"/>
        <v>184</v>
      </c>
      <c r="E173" s="24">
        <f t="shared" si="21"/>
        <v>331.71071734268702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27"/>
        <v>28.115190069979473</v>
      </c>
      <c r="K173" s="27">
        <f t="shared" si="22"/>
        <v>6.666666666666667</v>
      </c>
      <c r="L173" s="37">
        <f t="shared" si="23"/>
        <v>7.1238975566109488</v>
      </c>
      <c r="M173">
        <f t="shared" si="24"/>
        <v>-11.760912373409578</v>
      </c>
      <c r="N173">
        <f t="shared" si="25"/>
        <v>5.1569124179588863</v>
      </c>
      <c r="P173" s="31">
        <f t="shared" si="26"/>
        <v>5.0087504639724898</v>
      </c>
    </row>
    <row r="174" spans="2:16" x14ac:dyDescent="0.25">
      <c r="B174" s="2">
        <v>164</v>
      </c>
      <c r="C174" s="1">
        <f t="shared" si="19"/>
        <v>282</v>
      </c>
      <c r="D174" s="1">
        <f t="shared" si="20"/>
        <v>184</v>
      </c>
      <c r="E174" s="24">
        <f t="shared" si="21"/>
        <v>336.71946780665951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27"/>
        <v>28.245364526549508</v>
      </c>
      <c r="K174" s="27">
        <f t="shared" si="22"/>
        <v>6.666666666666667</v>
      </c>
      <c r="L174" s="37">
        <f t="shared" si="23"/>
        <v>6.9937231000409135</v>
      </c>
      <c r="M174">
        <f t="shared" si="24"/>
        <v>-11.760912373409578</v>
      </c>
      <c r="N174">
        <f t="shared" si="25"/>
        <v>5.0046338611117722</v>
      </c>
      <c r="P174" s="31">
        <f t="shared" si="26"/>
        <v>5.0406820060417203</v>
      </c>
    </row>
    <row r="175" spans="2:16" x14ac:dyDescent="0.25">
      <c r="B175" s="2">
        <v>165</v>
      </c>
      <c r="C175" s="1">
        <f t="shared" si="19"/>
        <v>288</v>
      </c>
      <c r="D175" s="1">
        <f t="shared" si="20"/>
        <v>184</v>
      </c>
      <c r="E175" s="24">
        <f t="shared" si="21"/>
        <v>341.76014981270123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27"/>
        <v>28.374428427763803</v>
      </c>
      <c r="K175" s="27">
        <f t="shared" si="22"/>
        <v>6.666666666666667</v>
      </c>
      <c r="L175" s="37">
        <f t="shared" si="23"/>
        <v>6.8646591988266188</v>
      </c>
      <c r="M175">
        <f t="shared" si="24"/>
        <v>-11.760912373409578</v>
      </c>
      <c r="N175">
        <f t="shared" si="25"/>
        <v>4.8580940682607254</v>
      </c>
      <c r="P175" s="31">
        <f t="shared" si="26"/>
        <v>5.0712213174201679</v>
      </c>
    </row>
    <row r="176" spans="2:16" x14ac:dyDescent="0.25">
      <c r="B176" s="2">
        <v>166</v>
      </c>
      <c r="C176" s="1">
        <f t="shared" si="19"/>
        <v>294</v>
      </c>
      <c r="D176" s="1">
        <f t="shared" si="20"/>
        <v>184</v>
      </c>
      <c r="E176" s="24">
        <f t="shared" si="21"/>
        <v>346.8313711301214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27"/>
        <v>28.502367456159593</v>
      </c>
      <c r="K176" s="27">
        <f t="shared" si="22"/>
        <v>6.666666666666667</v>
      </c>
      <c r="L176" s="37">
        <f t="shared" si="23"/>
        <v>6.7367201704308286</v>
      </c>
      <c r="M176">
        <f t="shared" si="24"/>
        <v>-11.760912373409578</v>
      </c>
      <c r="N176">
        <f t="shared" si="25"/>
        <v>4.7170666974765769</v>
      </c>
      <c r="P176" s="31">
        <f t="shared" si="26"/>
        <v>5.1004404470646705</v>
      </c>
    </row>
    <row r="177" spans="2:16" x14ac:dyDescent="0.25">
      <c r="B177" s="2">
        <v>167</v>
      </c>
      <c r="C177" s="1">
        <f t="shared" si="19"/>
        <v>300</v>
      </c>
      <c r="D177" s="1">
        <f t="shared" si="20"/>
        <v>184</v>
      </c>
      <c r="E177" s="24">
        <f t="shared" si="21"/>
        <v>351.93181157718607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27"/>
        <v>28.629170501126055</v>
      </c>
      <c r="K177" s="27">
        <f t="shared" si="22"/>
        <v>6.666666666666667</v>
      </c>
      <c r="L177" s="37">
        <f t="shared" si="23"/>
        <v>6.6099171254643672</v>
      </c>
      <c r="M177">
        <f t="shared" si="24"/>
        <v>-11.760912373409578</v>
      </c>
      <c r="N177">
        <f t="shared" si="25"/>
        <v>4.5813314427468379</v>
      </c>
      <c r="P177" s="31">
        <f t="shared" si="26"/>
        <v>5.1284074335572996</v>
      </c>
    </row>
    <row r="178" spans="2:16" x14ac:dyDescent="0.25">
      <c r="B178" s="2">
        <v>168</v>
      </c>
      <c r="C178" s="1">
        <f t="shared" si="19"/>
        <v>306</v>
      </c>
      <c r="D178" s="1">
        <f t="shared" si="20"/>
        <v>184</v>
      </c>
      <c r="E178" s="24">
        <f t="shared" si="21"/>
        <v>357.06021901074337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27"/>
        <v>28.754829340651963</v>
      </c>
      <c r="K178" s="27">
        <f t="shared" si="22"/>
        <v>6.666666666666667</v>
      </c>
      <c r="L178" s="37">
        <f t="shared" si="23"/>
        <v>6.4842582859384592</v>
      </c>
      <c r="M178">
        <f t="shared" si="24"/>
        <v>-11.760912373409578</v>
      </c>
      <c r="N178">
        <f t="shared" si="25"/>
        <v>4.4506744515173651</v>
      </c>
      <c r="P178" s="31">
        <f t="shared" si="26"/>
        <v>5.1551865147533249</v>
      </c>
    </row>
    <row r="179" spans="2:16" x14ac:dyDescent="0.25">
      <c r="B179" s="2">
        <v>169</v>
      </c>
      <c r="C179" s="1">
        <f t="shared" si="19"/>
        <v>312</v>
      </c>
      <c r="D179" s="1">
        <f t="shared" si="20"/>
        <v>184</v>
      </c>
      <c r="E179" s="24">
        <f t="shared" si="21"/>
        <v>362.21540552549669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27"/>
        <v>28.879338350396417</v>
      </c>
      <c r="K179" s="27">
        <f t="shared" si="22"/>
        <v>6.666666666666667</v>
      </c>
      <c r="L179" s="37">
        <f t="shared" si="23"/>
        <v>6.3597492761940053</v>
      </c>
      <c r="M179">
        <f t="shared" si="24"/>
        <v>-11.760912373409578</v>
      </c>
      <c r="N179">
        <f t="shared" si="25"/>
        <v>4.3248886217442983</v>
      </c>
      <c r="P179" s="31">
        <f t="shared" si="26"/>
        <v>5.1808383311872603</v>
      </c>
    </row>
    <row r="180" spans="2:16" x14ac:dyDescent="0.25">
      <c r="B180" s="2">
        <v>170</v>
      </c>
      <c r="C180" s="1">
        <f t="shared" si="19"/>
        <v>318</v>
      </c>
      <c r="D180" s="1">
        <f t="shared" si="20"/>
        <v>184</v>
      </c>
      <c r="E180" s="24">
        <f t="shared" si="21"/>
        <v>367.39624385668395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27"/>
        <v>29.002694238053699</v>
      </c>
      <c r="K180" s="27">
        <f t="shared" si="22"/>
        <v>6.666666666666667</v>
      </c>
      <c r="L180" s="37">
        <f t="shared" si="23"/>
        <v>6.2363933885367224</v>
      </c>
      <c r="M180">
        <f t="shared" si="24"/>
        <v>-11.760912373409578</v>
      </c>
      <c r="N180">
        <f t="shared" si="25"/>
        <v>4.2037737973985223</v>
      </c>
      <c r="P180" s="31">
        <f t="shared" si="26"/>
        <v>5.2054201224239023</v>
      </c>
    </row>
    <row r="181" spans="2:16" x14ac:dyDescent="0.25">
      <c r="B181" s="2">
        <v>171</v>
      </c>
      <c r="C181" s="1">
        <f t="shared" si="19"/>
        <v>324</v>
      </c>
      <c r="D181" s="1">
        <f t="shared" si="20"/>
        <v>184</v>
      </c>
      <c r="E181" s="24">
        <f t="shared" si="21"/>
        <v>372.60166397910785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27"/>
        <v>29.124895801077312</v>
      </c>
      <c r="K181" s="27">
        <f t="shared" si="22"/>
        <v>6.666666666666667</v>
      </c>
      <c r="L181" s="37">
        <f t="shared" si="23"/>
        <v>6.1141918255131102</v>
      </c>
      <c r="M181">
        <f t="shared" si="24"/>
        <v>-11.760912373409578</v>
      </c>
      <c r="N181">
        <f t="shared" si="25"/>
        <v>4.0871368789101359</v>
      </c>
      <c r="P181" s="31">
        <f t="shared" si="26"/>
        <v>5.2289859157888259</v>
      </c>
    </row>
    <row r="182" spans="2:16" x14ac:dyDescent="0.25">
      <c r="B182" s="2">
        <v>172</v>
      </c>
      <c r="C182" s="1">
        <f t="shared" si="19"/>
        <v>330</v>
      </c>
      <c r="D182" s="1">
        <f t="shared" si="20"/>
        <v>184</v>
      </c>
      <c r="E182" s="24">
        <f t="shared" si="21"/>
        <v>377.83064989489668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27"/>
        <v>29.245943705930575</v>
      </c>
      <c r="K182" s="27">
        <f t="shared" si="22"/>
        <v>6.666666666666667</v>
      </c>
      <c r="L182" s="37">
        <f t="shared" si="23"/>
        <v>5.9931439206598469</v>
      </c>
      <c r="M182">
        <f t="shared" si="24"/>
        <v>-11.760912373409578</v>
      </c>
      <c r="N182">
        <f t="shared" si="25"/>
        <v>3.9747918628488623</v>
      </c>
      <c r="P182" s="31">
        <f t="shared" si="26"/>
        <v>5.2515867071154503</v>
      </c>
    </row>
    <row r="183" spans="2:16" x14ac:dyDescent="0.25">
      <c r="B183" s="2">
        <v>173</v>
      </c>
      <c r="C183" s="1">
        <f t="shared" si="19"/>
        <v>336</v>
      </c>
      <c r="D183" s="1">
        <f t="shared" si="20"/>
        <v>184</v>
      </c>
      <c r="E183" s="24">
        <f t="shared" si="21"/>
        <v>383.08223660201213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27"/>
        <v>29.365840287138262</v>
      </c>
      <c r="K183" s="27">
        <f t="shared" si="22"/>
        <v>6.666666666666667</v>
      </c>
      <c r="L183" s="37">
        <f t="shared" si="23"/>
        <v>5.8732473394521598</v>
      </c>
      <c r="M183">
        <f t="shared" si="24"/>
        <v>-11.760912373409578</v>
      </c>
      <c r="N183">
        <f t="shared" si="25"/>
        <v>3.8665598231904981</v>
      </c>
      <c r="P183" s="31">
        <f t="shared" si="26"/>
        <v>5.2732706333044348</v>
      </c>
    </row>
    <row r="184" spans="2:16" ht="15.75" thickBot="1" x14ac:dyDescent="0.3">
      <c r="B184" s="3">
        <v>174</v>
      </c>
      <c r="C184" s="4">
        <f t="shared" si="19"/>
        <v>342</v>
      </c>
      <c r="D184" s="4">
        <f t="shared" si="20"/>
        <v>184</v>
      </c>
      <c r="E184" s="38">
        <f t="shared" si="21"/>
        <v>388.35550723531657</v>
      </c>
      <c r="F184" s="38">
        <v>47</v>
      </c>
      <c r="G184" s="38">
        <v>10</v>
      </c>
      <c r="H184" s="38">
        <v>1.5</v>
      </c>
      <c r="I184" s="39">
        <v>1.5</v>
      </c>
      <c r="J184" s="40">
        <f t="shared" si="27"/>
        <v>29.484589364522012</v>
      </c>
      <c r="K184" s="40">
        <f t="shared" si="22"/>
        <v>6.666666666666667</v>
      </c>
      <c r="L184" s="41">
        <f t="shared" si="23"/>
        <v>5.7544982620684095</v>
      </c>
      <c r="M184">
        <f t="shared" si="24"/>
        <v>-11.760912373409578</v>
      </c>
      <c r="N184">
        <f t="shared" si="25"/>
        <v>3.7622688448007673</v>
      </c>
      <c r="P184" s="31"/>
    </row>
    <row r="185" spans="2:16" ht="15.75" thickBot="1" x14ac:dyDescent="0.3">
      <c r="B185" s="172" t="s">
        <v>129</v>
      </c>
      <c r="C185" s="173"/>
      <c r="D185" s="173"/>
      <c r="E185" s="173"/>
      <c r="F185" s="173"/>
      <c r="G185" s="173"/>
      <c r="H185" s="173"/>
      <c r="I185" s="173"/>
      <c r="J185" s="174"/>
      <c r="K185" s="107"/>
      <c r="L185" s="102" t="e">
        <f>10*LOG10(SUM(N11:N184))</f>
        <v>#NUM!</v>
      </c>
    </row>
  </sheetData>
  <mergeCells count="11">
    <mergeCell ref="L9:L10"/>
    <mergeCell ref="B9:B10"/>
    <mergeCell ref="C9:D9"/>
    <mergeCell ref="B185:J185"/>
    <mergeCell ref="K9:K10"/>
    <mergeCell ref="E9:E10"/>
    <mergeCell ref="F9:F10"/>
    <mergeCell ref="G9:G10"/>
    <mergeCell ref="H9:H10"/>
    <mergeCell ref="I9:I10"/>
    <mergeCell ref="J9:J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B974-8420-40AF-8184-95E2F6C7F227}">
  <sheetPr codeName="Sheet3"/>
  <dimension ref="A1:W269"/>
  <sheetViews>
    <sheetView zoomScale="60" zoomScaleNormal="6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1" max="11" width="12.5703125" customWidth="1"/>
    <col min="12" max="12" width="14" customWidth="1"/>
    <col min="15" max="15" width="13.5703125" bestFit="1" customWidth="1"/>
    <col min="16" max="16" width="13.85546875" bestFit="1" customWidth="1"/>
    <col min="17" max="17" width="15.42578125" bestFit="1" customWidth="1"/>
    <col min="18" max="18" width="17.140625" bestFit="1" customWidth="1"/>
    <col min="21" max="21" width="8.8554687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118</v>
      </c>
      <c r="B2" s="29" t="s">
        <v>119</v>
      </c>
      <c r="C2" s="29">
        <f>NSAs!B3</f>
        <v>258320</v>
      </c>
      <c r="D2" s="30">
        <f>NSAs!C3</f>
        <v>4256294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95" t="s">
        <v>125</v>
      </c>
      <c r="H5" s="189" t="str">
        <f>CONCATENATE("Sound Level @ ", A2, " (dBA)")</f>
        <v>Sound Level @ NSA 1 (dBA)</v>
      </c>
      <c r="O5" s="163" t="s">
        <v>0</v>
      </c>
      <c r="P5" s="165" t="s">
        <v>1</v>
      </c>
      <c r="Q5" s="165" t="s">
        <v>2</v>
      </c>
      <c r="R5" s="166"/>
      <c r="V5" s="143" t="str">
        <f>INDEX(A7:A45,MATCH(W5,H7:H45,0))</f>
        <v>A-30</v>
      </c>
      <c r="W5" s="144">
        <f>MAX(H7:H45)</f>
        <v>35.978125103067669</v>
      </c>
    </row>
    <row r="6" spans="1:23" ht="15.75" thickBot="1" x14ac:dyDescent="0.3">
      <c r="A6" s="194"/>
      <c r="B6" s="181"/>
      <c r="C6" s="181"/>
      <c r="D6" s="181"/>
      <c r="E6" s="181"/>
      <c r="F6" s="181"/>
      <c r="G6" s="196"/>
      <c r="H6" s="190"/>
      <c r="O6" s="164"/>
      <c r="P6" s="168"/>
      <c r="Q6" s="12" t="s">
        <v>3</v>
      </c>
      <c r="R6" s="13" t="s">
        <v>4</v>
      </c>
      <c r="V6" s="145" t="str">
        <f>INDEX(A7:A45,MATCH(W6,H7:H45,0))</f>
        <v>A-33</v>
      </c>
      <c r="W6" s="146">
        <f>LARGE(H7:H45,2)</f>
        <v>35.43402453497103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6414.3768606465173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53.843089444530591</v>
      </c>
      <c r="H7" s="36">
        <f>C7-G7</f>
        <v>15.167210512109222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32.864047620048737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5744.7134153149955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52.885367361089237</v>
      </c>
      <c r="H8" s="37">
        <f t="shared" ref="H8:H20" si="2">C8-G8</f>
        <v>16.124932595550575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40.972575063696794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4234.863659599926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20" si="3">20*LOG10(B9/D9)-2.3</f>
        <v>50.23678865774275</v>
      </c>
      <c r="H9" s="37">
        <f t="shared" si="2"/>
        <v>18.773511298897063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75.396490286005999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3362.4148274864315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48.233025842834479</v>
      </c>
      <c r="H10" s="37">
        <f t="shared" si="2"/>
        <v>20.777274113805333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119.59896226321591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3053.4141185400354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47.39571418751418</v>
      </c>
      <c r="H11" s="37">
        <f t="shared" si="2"/>
        <v>21.614585769125632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145.03024375949826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2757.1380088780465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46.509170106258381</v>
      </c>
      <c r="H12" s="37">
        <f t="shared" si="2"/>
        <v>22.501129850381432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177.87421032411558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4071.9367419078094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49.896020451142967</v>
      </c>
      <c r="H13" s="37">
        <f t="shared" si="2"/>
        <v>19.114279505496846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81.55074832261198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3793.5854568599893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49.280997434403247</v>
      </c>
      <c r="H14" s="37">
        <f t="shared" si="2"/>
        <v>19.729302522236566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93.95724029405612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3181.0611715119717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47.751440412607266</v>
      </c>
      <c r="H15" s="37">
        <f t="shared" si="2"/>
        <v>21.258859544032546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133.62445730576641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2870.5455493338336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46.859288851401729</v>
      </c>
      <c r="H16" s="37">
        <f t="shared" si="2"/>
        <v>22.151011105238084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164.0971772533087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2557.2001764625775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45.855294514616496</v>
      </c>
      <c r="H17" s="37">
        <f t="shared" si="2"/>
        <v>23.155005442023317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206.77619729728133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2327.6340213399335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45.038293926710509</v>
      </c>
      <c r="H18" s="37">
        <f t="shared" si="2"/>
        <v>23.972006029929304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249.57472600308131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2053.5263033620954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43.95000540098215</v>
      </c>
      <c r="H19" s="37">
        <f t="shared" si="2"/>
        <v>25.060294555657663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320.64867937197687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1869.3826915054929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43.133964345350961</v>
      </c>
      <c r="H20" s="37">
        <f t="shared" si="2"/>
        <v>25.876335611288852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386.93103150651439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1699.064797852272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ref="G21:G38" si="4">20*LOG10(B21/D21)-2.3</f>
        <v>42.304198840630541</v>
      </c>
      <c r="H21" s="37">
        <f t="shared" ref="H21:H38" si="5">C21-G21</f>
        <v>26.706101116009272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468.39269322678643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3833.8664468783886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49.37273960227548</v>
      </c>
      <c r="H22" s="37">
        <f t="shared" si="5"/>
        <v>19.637560354364332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91.993265517503076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3399.4335072332933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48.328131016252982</v>
      </c>
      <c r="H23" s="37">
        <f t="shared" si="5"/>
        <v>20.682168940386831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117.00836047451011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3063.6299392222986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47.424726100021601</v>
      </c>
      <c r="H24" s="37">
        <f t="shared" si="5"/>
        <v>21.585573856618211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144.06463580090431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2687.0238305789253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46.285430362106126</v>
      </c>
      <c r="H25" s="37">
        <f t="shared" si="5"/>
        <v>22.724869594533686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187.2780848242152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2389.6745598092871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45.266775203041163</v>
      </c>
      <c r="H26" s="37">
        <f t="shared" si="5"/>
        <v>23.743524753598649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236.78406680095398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2103.6791842149878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44.159590193012797</v>
      </c>
      <c r="H27" s="37">
        <f t="shared" si="5"/>
        <v>24.850709763627016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305.54204170678446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1841.8146466189944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43.004918445545115</v>
      </c>
      <c r="H28" s="37">
        <f t="shared" si="5"/>
        <v>26.005381511094697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398.60078633026313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1601.2499633101816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41.78918265603302</v>
      </c>
      <c r="H29" s="37">
        <f t="shared" si="5"/>
        <v>27.221117300606792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527.36551822946114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1375.5566137748283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40.469569386975493</v>
      </c>
      <c r="H30" s="37">
        <f t="shared" si="5"/>
        <v>28.540730569664319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714.61652867301575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3148.0568227717531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47.660851256418425</v>
      </c>
      <c r="H31" s="37">
        <f t="shared" si="5"/>
        <v>21.349448700221387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136.44099254002526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2739.3288815510336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46.452883528382323</v>
      </c>
      <c r="H32" s="37">
        <f t="shared" si="5"/>
        <v>22.55741642825749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180.19454637317699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2263.8357407947692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44.79689824313035</v>
      </c>
      <c r="H33" s="37">
        <f t="shared" si="5"/>
        <v>24.213401713509462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263.8397163217719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1398.1187086225661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40.610880943372521</v>
      </c>
      <c r="H34" s="37">
        <f t="shared" si="5"/>
        <v>28.399419013267291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691.7384259413177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1196.2130408920659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39.25617065399112</v>
      </c>
      <c r="H35" s="37">
        <f t="shared" si="5"/>
        <v>29.754129302648693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944.95892291069538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584.26348208641707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33.032174853572144</v>
      </c>
      <c r="H36" s="37">
        <f t="shared" si="5"/>
        <v>35.978125103067669</v>
      </c>
      <c r="O36" s="147" t="s">
        <v>34</v>
      </c>
      <c r="P36" s="10" t="s">
        <v>34</v>
      </c>
      <c r="Q36" s="7">
        <v>258482.33</v>
      </c>
      <c r="R36" s="8">
        <v>4256855.26</v>
      </c>
      <c r="U36">
        <f t="shared" si="0"/>
        <v>3961.0699360252047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2309.8620174591074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44.971720750692043</v>
      </c>
      <c r="H37" s="37">
        <f t="shared" si="5"/>
        <v>24.038579205947769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253.42993990169165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1011.0065675851772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37.795079536285648</v>
      </c>
      <c r="H38" s="37">
        <f t="shared" si="5"/>
        <v>31.215220420354164</v>
      </c>
      <c r="O38" s="46" t="s">
        <v>36</v>
      </c>
      <c r="P38" s="42" t="s">
        <v>36</v>
      </c>
      <c r="Q38" s="121">
        <v>257407.81</v>
      </c>
      <c r="R38" s="122">
        <v>4256729.9400000004</v>
      </c>
      <c r="U38">
        <f t="shared" si="0"/>
        <v>1322.8848475567747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622.03349507874725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ref="G39:G40" si="6">20*LOG10(B39/D39)-2.3</f>
        <v>33.576275421668782</v>
      </c>
      <c r="H39" s="37">
        <f t="shared" ref="H39:H40" si="7">C39-G39</f>
        <v>35.43402453497103</v>
      </c>
      <c r="O39" s="147" t="s">
        <v>37</v>
      </c>
      <c r="P39" s="42" t="s">
        <v>37</v>
      </c>
      <c r="Q39" s="121">
        <v>258052.61</v>
      </c>
      <c r="R39" s="122">
        <v>4256855.63</v>
      </c>
      <c r="U39">
        <f t="shared" si="0"/>
        <v>3494.6400797833253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6160.8963426517803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6"/>
        <v>53.492878036627644</v>
      </c>
      <c r="H40" s="37">
        <f t="shared" si="7"/>
        <v>12.507121963372356</v>
      </c>
      <c r="O40" s="46" t="s">
        <v>126</v>
      </c>
      <c r="P40" s="42" t="s">
        <v>126</v>
      </c>
      <c r="Q40" s="121">
        <v>252816.43</v>
      </c>
      <c r="R40" s="122">
        <v>4259063</v>
      </c>
      <c r="U40">
        <f t="shared" si="0"/>
        <v>17.811979898323369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4084.6678560930886</v>
      </c>
      <c r="C41" s="24">
        <v>66</v>
      </c>
      <c r="D41" s="24">
        <v>10</v>
      </c>
      <c r="E41" s="24">
        <v>1.5</v>
      </c>
      <c r="F41" s="25">
        <v>1.5</v>
      </c>
      <c r="G41" s="27">
        <f>20*LOG10(B41/D41)-2.3</f>
        <v>49.923134954795529</v>
      </c>
      <c r="H41" s="37">
        <f>C41-G41</f>
        <v>16.076865045204471</v>
      </c>
      <c r="O41" s="46" t="s">
        <v>198</v>
      </c>
      <c r="P41" s="42" t="s">
        <v>198</v>
      </c>
      <c r="Q41" s="121">
        <v>254406.11</v>
      </c>
      <c r="R41" s="122">
        <v>4257462.75</v>
      </c>
      <c r="U41">
        <f t="shared" si="0"/>
        <v>40.521592472802865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3166.2880483146773</v>
      </c>
      <c r="C42" s="24">
        <v>66</v>
      </c>
      <c r="D42" s="24">
        <v>10</v>
      </c>
      <c r="E42" s="24">
        <v>1.5</v>
      </c>
      <c r="F42" s="25">
        <v>1.5</v>
      </c>
      <c r="G42" s="27">
        <f>20*LOG10(B42/D42)-2.3</f>
        <v>47.711008432277353</v>
      </c>
      <c r="H42" s="37">
        <f>C42-G42</f>
        <v>18.288991567722647</v>
      </c>
      <c r="O42" s="46" t="s">
        <v>199</v>
      </c>
      <c r="P42" s="42" t="s">
        <v>199</v>
      </c>
      <c r="Q42" s="121">
        <v>255183.93</v>
      </c>
      <c r="R42" s="122">
        <v>4256730.4000000004</v>
      </c>
      <c r="U42">
        <f t="shared" si="0"/>
        <v>67.43714203965483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3478.1120006836804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ref="G43:G44" si="8">20*LOG10(B43/D43)-2.3</f>
        <v>48.526871257162057</v>
      </c>
      <c r="H43" s="37">
        <f t="shared" ref="H43:H44" si="9">C43-G43</f>
        <v>17.473128742837943</v>
      </c>
      <c r="O43" s="46" t="s">
        <v>200</v>
      </c>
      <c r="P43" s="42" t="s">
        <v>200</v>
      </c>
      <c r="Q43" s="121">
        <v>255199.02</v>
      </c>
      <c r="R43" s="122">
        <v>4257829.17</v>
      </c>
      <c r="U43">
        <f t="shared" si="0"/>
        <v>55.887267260475149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947.21116969765512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8"/>
        <v>37.228936213874498</v>
      </c>
      <c r="H44" s="37">
        <f t="shared" si="9"/>
        <v>16.771063786125502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47.545167157439607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22.166142794330899</v>
      </c>
      <c r="O45" s="108"/>
      <c r="P45" s="108"/>
      <c r="Q45" s="109"/>
      <c r="R45" s="109"/>
      <c r="U45">
        <f>10^(H45/10)</f>
        <v>164.66992186582658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42.320709990928329</v>
      </c>
    </row>
    <row r="47" spans="1:21" ht="15.75" thickBot="1" x14ac:dyDescent="0.3"/>
    <row r="48" spans="1:21" x14ac:dyDescent="0.25">
      <c r="B48" s="191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192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42.320709990928329</v>
      </c>
      <c r="D51" s="77">
        <f>10*LOG10(SUM(U7:U44))</f>
        <v>42.278595494235617</v>
      </c>
      <c r="E51" s="77">
        <f>P85</f>
        <v>42.304964874465881</v>
      </c>
      <c r="F51" s="78">
        <f>S85</f>
        <v>48.694417485960521</v>
      </c>
    </row>
    <row r="52" spans="1:19" ht="30.75" thickBot="1" x14ac:dyDescent="0.3">
      <c r="B52" s="72" t="s">
        <v>141</v>
      </c>
      <c r="C52" s="79">
        <f>10*LOG10(10^(C50/10)+10^(C51/10))</f>
        <v>44.32385778520829</v>
      </c>
      <c r="D52" s="79">
        <f>10*LOG10(10^(D50/10)+10^(D51/10))</f>
        <v>42.88044100598421</v>
      </c>
      <c r="E52" s="79">
        <f>J85</f>
        <v>43.837044351107821</v>
      </c>
      <c r="F52" s="80">
        <f>M85</f>
        <v>49.528184411755333</v>
      </c>
    </row>
    <row r="53" spans="1:19" ht="14.45" customHeight="1" thickBot="1" x14ac:dyDescent="0.3">
      <c r="B53" s="74" t="s">
        <v>145</v>
      </c>
      <c r="C53" s="81">
        <f>C52-C50</f>
        <v>4.3238577852082898</v>
      </c>
      <c r="D53" s="81">
        <f>D52-D50</f>
        <v>8.8804410059842098</v>
      </c>
      <c r="E53" s="81">
        <f>E52-E50</f>
        <v>5.2685732811364474</v>
      </c>
      <c r="F53" s="82">
        <f>F52-F50</f>
        <v>7.5776124819425092</v>
      </c>
    </row>
    <row r="54" spans="1:19" ht="16.149999999999999" customHeight="1" x14ac:dyDescent="0.25">
      <c r="B54" s="184" t="s">
        <v>142</v>
      </c>
      <c r="C54" s="184"/>
      <c r="D54" s="184"/>
      <c r="E54" s="184"/>
      <c r="F54" s="184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5" t="str">
        <f>A2</f>
        <v>NSA 1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42.88044100598421</v>
      </c>
      <c r="J61" s="62">
        <f>10^(I61/10)</f>
        <v>19410.829755947881</v>
      </c>
      <c r="K61" s="63"/>
      <c r="L61" s="152">
        <f>I61+10</f>
        <v>52.88044100598421</v>
      </c>
      <c r="M61" s="62">
        <f>10^(L61/10)</f>
        <v>194108.29755947867</v>
      </c>
      <c r="N61" s="62"/>
      <c r="O61" s="62">
        <f>D51</f>
        <v>42.278595494235617</v>
      </c>
      <c r="P61" s="62">
        <f>10^(O61/10)</f>
        <v>16898.943324438249</v>
      </c>
      <c r="Q61" s="62"/>
      <c r="R61" s="62">
        <f>O61+10</f>
        <v>52.278595494235617</v>
      </c>
      <c r="S61" s="63">
        <f>10^(R61/10)</f>
        <v>168989.43324438267</v>
      </c>
    </row>
    <row r="62" spans="1:19" x14ac:dyDescent="0.25">
      <c r="A62" s="186"/>
      <c r="B62" s="59">
        <v>4.1666666666666699E-2</v>
      </c>
      <c r="C62" s="1">
        <f>C61</f>
        <v>34</v>
      </c>
      <c r="D62" s="26">
        <f t="shared" ref="D62:D84" si="10">10^(C62/10)</f>
        <v>2511.8864315095811</v>
      </c>
      <c r="E62" s="26"/>
      <c r="F62" s="26">
        <f t="shared" ref="F62:F67" si="11">C62+10</f>
        <v>44</v>
      </c>
      <c r="G62" s="26">
        <f t="shared" ref="G62:G84" si="12">10^(F62/10)</f>
        <v>25118.86431509586</v>
      </c>
      <c r="H62" s="153"/>
      <c r="I62" s="154">
        <f t="shared" ref="I62:I66" si="13">10*LOG10(10^(C62/10)+10^((10*LOG10(SUM($U$7:$U$44)))/10))</f>
        <v>42.88044100598421</v>
      </c>
      <c r="J62" s="26">
        <f t="shared" ref="J62:J84" si="14">10^(I62/10)</f>
        <v>19410.829755947881</v>
      </c>
      <c r="K62" s="64"/>
      <c r="L62" s="155">
        <f t="shared" ref="L62:L67" si="15">I62+10</f>
        <v>52.88044100598421</v>
      </c>
      <c r="M62" s="26">
        <f t="shared" ref="M62:M84" si="16">10^(L62/10)</f>
        <v>194108.29755947867</v>
      </c>
      <c r="N62" s="26"/>
      <c r="O62" s="26">
        <f>O61</f>
        <v>42.278595494235617</v>
      </c>
      <c r="P62" s="26">
        <f t="shared" ref="P62:P84" si="17">10^(O62/10)</f>
        <v>16898.943324438249</v>
      </c>
      <c r="Q62" s="26"/>
      <c r="R62" s="26">
        <f t="shared" ref="R62:R67" si="18">O62+10</f>
        <v>52.278595494235617</v>
      </c>
      <c r="S62" s="64">
        <f t="shared" ref="S62:S84" si="19">10^(R62/10)</f>
        <v>168989.43324438267</v>
      </c>
    </row>
    <row r="63" spans="1:19" x14ac:dyDescent="0.25">
      <c r="A63" s="186"/>
      <c r="B63" s="59">
        <v>8.3333333333333301E-2</v>
      </c>
      <c r="C63" s="1">
        <f t="shared" ref="C63:C67" si="20">C62</f>
        <v>34</v>
      </c>
      <c r="D63" s="26">
        <f t="shared" si="10"/>
        <v>2511.8864315095811</v>
      </c>
      <c r="E63" s="26"/>
      <c r="F63" s="26">
        <f t="shared" si="11"/>
        <v>44</v>
      </c>
      <c r="G63" s="26">
        <f t="shared" si="12"/>
        <v>25118.86431509586</v>
      </c>
      <c r="H63" s="153"/>
      <c r="I63" s="154">
        <f t="shared" si="13"/>
        <v>42.88044100598421</v>
      </c>
      <c r="J63" s="26">
        <f t="shared" si="14"/>
        <v>19410.829755947881</v>
      </c>
      <c r="K63" s="64"/>
      <c r="L63" s="155">
        <f t="shared" si="15"/>
        <v>52.88044100598421</v>
      </c>
      <c r="M63" s="26">
        <f t="shared" si="16"/>
        <v>194108.29755947867</v>
      </c>
      <c r="N63" s="26"/>
      <c r="O63" s="26">
        <f t="shared" ref="O63:O84" si="21">O62</f>
        <v>42.278595494235617</v>
      </c>
      <c r="P63" s="26">
        <f t="shared" si="17"/>
        <v>16898.943324438249</v>
      </c>
      <c r="Q63" s="26"/>
      <c r="R63" s="26">
        <f t="shared" si="18"/>
        <v>52.278595494235617</v>
      </c>
      <c r="S63" s="64">
        <f t="shared" si="19"/>
        <v>168989.43324438267</v>
      </c>
    </row>
    <row r="64" spans="1:19" x14ac:dyDescent="0.25">
      <c r="A64" s="186"/>
      <c r="B64" s="59">
        <v>0.125</v>
      </c>
      <c r="C64" s="1">
        <f t="shared" si="20"/>
        <v>34</v>
      </c>
      <c r="D64" s="26">
        <f t="shared" si="10"/>
        <v>2511.8864315095811</v>
      </c>
      <c r="E64" s="26"/>
      <c r="F64" s="26">
        <f t="shared" si="11"/>
        <v>44</v>
      </c>
      <c r="G64" s="26">
        <f t="shared" si="12"/>
        <v>25118.86431509586</v>
      </c>
      <c r="H64" s="153"/>
      <c r="I64" s="154">
        <f t="shared" si="13"/>
        <v>42.88044100598421</v>
      </c>
      <c r="J64" s="26">
        <f t="shared" si="14"/>
        <v>19410.829755947881</v>
      </c>
      <c r="K64" s="64"/>
      <c r="L64" s="155">
        <f t="shared" si="15"/>
        <v>52.88044100598421</v>
      </c>
      <c r="M64" s="26">
        <f t="shared" si="16"/>
        <v>194108.29755947867</v>
      </c>
      <c r="N64" s="26"/>
      <c r="O64" s="26">
        <f t="shared" si="21"/>
        <v>42.278595494235617</v>
      </c>
      <c r="P64" s="26">
        <f t="shared" si="17"/>
        <v>16898.943324438249</v>
      </c>
      <c r="Q64" s="26"/>
      <c r="R64" s="26">
        <f t="shared" si="18"/>
        <v>52.278595494235617</v>
      </c>
      <c r="S64" s="64">
        <f t="shared" si="19"/>
        <v>168989.43324438267</v>
      </c>
    </row>
    <row r="65" spans="1:19" x14ac:dyDescent="0.25">
      <c r="A65" s="186"/>
      <c r="B65" s="59">
        <v>0.16666666666666699</v>
      </c>
      <c r="C65" s="1">
        <f t="shared" si="20"/>
        <v>34</v>
      </c>
      <c r="D65" s="26">
        <f t="shared" si="10"/>
        <v>2511.8864315095811</v>
      </c>
      <c r="E65" s="26"/>
      <c r="F65" s="26">
        <f t="shared" si="11"/>
        <v>44</v>
      </c>
      <c r="G65" s="26">
        <f t="shared" si="12"/>
        <v>25118.86431509586</v>
      </c>
      <c r="H65" s="153"/>
      <c r="I65" s="154">
        <f t="shared" si="13"/>
        <v>42.88044100598421</v>
      </c>
      <c r="J65" s="26">
        <f t="shared" si="14"/>
        <v>19410.829755947881</v>
      </c>
      <c r="K65" s="64"/>
      <c r="L65" s="155">
        <f t="shared" si="15"/>
        <v>52.88044100598421</v>
      </c>
      <c r="M65" s="26">
        <f t="shared" si="16"/>
        <v>194108.29755947867</v>
      </c>
      <c r="N65" s="26"/>
      <c r="O65" s="26">
        <f t="shared" si="21"/>
        <v>42.278595494235617</v>
      </c>
      <c r="P65" s="26">
        <f t="shared" si="17"/>
        <v>16898.943324438249</v>
      </c>
      <c r="Q65" s="26"/>
      <c r="R65" s="26">
        <f t="shared" si="18"/>
        <v>52.278595494235617</v>
      </c>
      <c r="S65" s="64">
        <f t="shared" si="19"/>
        <v>168989.43324438267</v>
      </c>
    </row>
    <row r="66" spans="1:19" x14ac:dyDescent="0.25">
      <c r="A66" s="186"/>
      <c r="B66" s="59">
        <v>0.20833333333333301</v>
      </c>
      <c r="C66" s="1">
        <f t="shared" si="20"/>
        <v>34</v>
      </c>
      <c r="D66" s="26">
        <f t="shared" si="10"/>
        <v>2511.8864315095811</v>
      </c>
      <c r="E66" s="26"/>
      <c r="F66" s="26">
        <f t="shared" si="11"/>
        <v>44</v>
      </c>
      <c r="G66" s="26">
        <f t="shared" si="12"/>
        <v>25118.86431509586</v>
      </c>
      <c r="H66" s="153"/>
      <c r="I66" s="154">
        <f t="shared" si="13"/>
        <v>42.88044100598421</v>
      </c>
      <c r="J66" s="26">
        <f t="shared" si="14"/>
        <v>19410.829755947881</v>
      </c>
      <c r="K66" s="64"/>
      <c r="L66" s="155">
        <f t="shared" si="15"/>
        <v>52.88044100598421</v>
      </c>
      <c r="M66" s="26">
        <f t="shared" si="16"/>
        <v>194108.29755947867</v>
      </c>
      <c r="N66" s="26"/>
      <c r="O66" s="26">
        <f t="shared" si="21"/>
        <v>42.278595494235617</v>
      </c>
      <c r="P66" s="26">
        <f t="shared" si="17"/>
        <v>16898.943324438249</v>
      </c>
      <c r="Q66" s="26"/>
      <c r="R66" s="26">
        <f t="shared" si="18"/>
        <v>52.278595494235617</v>
      </c>
      <c r="S66" s="64">
        <f t="shared" si="19"/>
        <v>168989.43324438267</v>
      </c>
    </row>
    <row r="67" spans="1:19" x14ac:dyDescent="0.25">
      <c r="A67" s="186"/>
      <c r="B67" s="59">
        <v>0.25</v>
      </c>
      <c r="C67" s="1">
        <f t="shared" si="20"/>
        <v>34</v>
      </c>
      <c r="D67" s="26">
        <f t="shared" si="10"/>
        <v>2511.8864315095811</v>
      </c>
      <c r="E67" s="26"/>
      <c r="F67" s="26">
        <f t="shared" si="11"/>
        <v>44</v>
      </c>
      <c r="G67" s="26">
        <f t="shared" si="12"/>
        <v>25118.86431509586</v>
      </c>
      <c r="H67" s="153"/>
      <c r="I67" s="154">
        <f>10*LOG10(10^(C67/10)+10^((10*LOG10(SUM($U$7:$U$44)))/10))</f>
        <v>42.88044100598421</v>
      </c>
      <c r="J67" s="26">
        <f t="shared" si="14"/>
        <v>19410.829755947881</v>
      </c>
      <c r="K67" s="64"/>
      <c r="L67" s="155">
        <f t="shared" si="15"/>
        <v>52.88044100598421</v>
      </c>
      <c r="M67" s="26">
        <f t="shared" si="16"/>
        <v>194108.29755947867</v>
      </c>
      <c r="N67" s="26"/>
      <c r="O67" s="26">
        <f t="shared" si="21"/>
        <v>42.278595494235617</v>
      </c>
      <c r="P67" s="26">
        <f t="shared" si="17"/>
        <v>16898.943324438249</v>
      </c>
      <c r="Q67" s="26"/>
      <c r="R67" s="26">
        <f t="shared" si="18"/>
        <v>52.278595494235617</v>
      </c>
      <c r="S67" s="64">
        <f t="shared" si="19"/>
        <v>168989.43324438267</v>
      </c>
    </row>
    <row r="68" spans="1:19" x14ac:dyDescent="0.25">
      <c r="A68" s="186"/>
      <c r="B68" s="59">
        <v>0.29166666666666702</v>
      </c>
      <c r="C68" s="1">
        <f>B59</f>
        <v>40</v>
      </c>
      <c r="D68" s="26">
        <f t="shared" si="10"/>
        <v>10000</v>
      </c>
      <c r="E68" s="26"/>
      <c r="F68" s="26">
        <f>C68</f>
        <v>40</v>
      </c>
      <c r="G68" s="26">
        <f t="shared" si="12"/>
        <v>10000</v>
      </c>
      <c r="H68" s="153"/>
      <c r="I68" s="154">
        <f>10*LOG10(10^(C68/10)+10^($H$46/10))</f>
        <v>44.32385778520829</v>
      </c>
      <c r="J68" s="26">
        <f t="shared" si="14"/>
        <v>27063.613246304085</v>
      </c>
      <c r="K68" s="64"/>
      <c r="L68" s="155">
        <f>I68</f>
        <v>44.32385778520829</v>
      </c>
      <c r="M68" s="26">
        <f t="shared" si="16"/>
        <v>27063.613246304085</v>
      </c>
      <c r="N68" s="26"/>
      <c r="O68" s="26">
        <f>H46</f>
        <v>42.320709990928329</v>
      </c>
      <c r="P68" s="26">
        <f t="shared" si="17"/>
        <v>17063.613246304085</v>
      </c>
      <c r="Q68" s="26"/>
      <c r="R68" s="26">
        <f>O68</f>
        <v>42.320709990928329</v>
      </c>
      <c r="S68" s="64">
        <f t="shared" si="19"/>
        <v>17063.613246304085</v>
      </c>
    </row>
    <row r="69" spans="1:19" x14ac:dyDescent="0.25">
      <c r="A69" s="186"/>
      <c r="B69" s="59">
        <v>0.33333333333333298</v>
      </c>
      <c r="C69" s="1">
        <f>C68</f>
        <v>40</v>
      </c>
      <c r="D69" s="26">
        <f t="shared" si="10"/>
        <v>10000</v>
      </c>
      <c r="E69" s="26"/>
      <c r="F69" s="26">
        <f t="shared" ref="F69:F82" si="22">C69</f>
        <v>40</v>
      </c>
      <c r="G69" s="26">
        <f t="shared" si="12"/>
        <v>10000</v>
      </c>
      <c r="H69" s="153"/>
      <c r="I69" s="154">
        <f t="shared" ref="I69:I82" si="23">10*LOG10(10^(C69/10)+10^($H$46/10))</f>
        <v>44.32385778520829</v>
      </c>
      <c r="J69" s="26">
        <f t="shared" si="14"/>
        <v>27063.613246304085</v>
      </c>
      <c r="K69" s="64"/>
      <c r="L69" s="155">
        <f t="shared" ref="L69:L82" si="24">I69</f>
        <v>44.32385778520829</v>
      </c>
      <c r="M69" s="26">
        <f t="shared" si="16"/>
        <v>27063.613246304085</v>
      </c>
      <c r="N69" s="26"/>
      <c r="O69" s="26">
        <f t="shared" si="21"/>
        <v>42.320709990928329</v>
      </c>
      <c r="P69" s="26">
        <f t="shared" si="17"/>
        <v>17063.613246304085</v>
      </c>
      <c r="Q69" s="26"/>
      <c r="R69" s="26">
        <f t="shared" ref="R69:R82" si="25">O69</f>
        <v>42.320709990928329</v>
      </c>
      <c r="S69" s="64">
        <f t="shared" si="19"/>
        <v>17063.613246304085</v>
      </c>
    </row>
    <row r="70" spans="1:19" x14ac:dyDescent="0.25">
      <c r="A70" s="186"/>
      <c r="B70" s="59">
        <v>0.375</v>
      </c>
      <c r="C70" s="1">
        <f t="shared" ref="C70:C82" si="26">C69</f>
        <v>40</v>
      </c>
      <c r="D70" s="26">
        <f t="shared" si="10"/>
        <v>10000</v>
      </c>
      <c r="E70" s="26"/>
      <c r="F70" s="26">
        <f t="shared" si="22"/>
        <v>40</v>
      </c>
      <c r="G70" s="26">
        <f t="shared" si="12"/>
        <v>10000</v>
      </c>
      <c r="H70" s="153"/>
      <c r="I70" s="154">
        <f t="shared" si="23"/>
        <v>44.32385778520829</v>
      </c>
      <c r="J70" s="26">
        <f t="shared" si="14"/>
        <v>27063.613246304085</v>
      </c>
      <c r="K70" s="64"/>
      <c r="L70" s="155">
        <f t="shared" si="24"/>
        <v>44.32385778520829</v>
      </c>
      <c r="M70" s="26">
        <f t="shared" si="16"/>
        <v>27063.613246304085</v>
      </c>
      <c r="N70" s="26"/>
      <c r="O70" s="26">
        <f t="shared" si="21"/>
        <v>42.320709990928329</v>
      </c>
      <c r="P70" s="26">
        <f t="shared" si="17"/>
        <v>17063.613246304085</v>
      </c>
      <c r="Q70" s="26"/>
      <c r="R70" s="26">
        <f t="shared" si="25"/>
        <v>42.320709990928329</v>
      </c>
      <c r="S70" s="64">
        <f t="shared" si="19"/>
        <v>17063.613246304085</v>
      </c>
    </row>
    <row r="71" spans="1:19" x14ac:dyDescent="0.25">
      <c r="A71" s="186"/>
      <c r="B71" s="59">
        <v>0.41666666666666702</v>
      </c>
      <c r="C71" s="1">
        <f t="shared" si="26"/>
        <v>40</v>
      </c>
      <c r="D71" s="26">
        <f t="shared" si="10"/>
        <v>10000</v>
      </c>
      <c r="E71" s="26"/>
      <c r="F71" s="26">
        <f t="shared" si="22"/>
        <v>40</v>
      </c>
      <c r="G71" s="26">
        <f t="shared" si="12"/>
        <v>10000</v>
      </c>
      <c r="H71" s="153"/>
      <c r="I71" s="154">
        <f t="shared" si="23"/>
        <v>44.32385778520829</v>
      </c>
      <c r="J71" s="26">
        <f t="shared" si="14"/>
        <v>27063.613246304085</v>
      </c>
      <c r="K71" s="64"/>
      <c r="L71" s="155">
        <f t="shared" si="24"/>
        <v>44.32385778520829</v>
      </c>
      <c r="M71" s="26">
        <f t="shared" si="16"/>
        <v>27063.613246304085</v>
      </c>
      <c r="N71" s="26"/>
      <c r="O71" s="26">
        <f t="shared" si="21"/>
        <v>42.320709990928329</v>
      </c>
      <c r="P71" s="26">
        <f t="shared" si="17"/>
        <v>17063.613246304085</v>
      </c>
      <c r="Q71" s="26"/>
      <c r="R71" s="26">
        <f t="shared" si="25"/>
        <v>42.320709990928329</v>
      </c>
      <c r="S71" s="64">
        <f t="shared" si="19"/>
        <v>17063.613246304085</v>
      </c>
    </row>
    <row r="72" spans="1:19" x14ac:dyDescent="0.25">
      <c r="A72" s="186"/>
      <c r="B72" s="59">
        <v>0.45833333333333298</v>
      </c>
      <c r="C72" s="1">
        <f t="shared" si="26"/>
        <v>40</v>
      </c>
      <c r="D72" s="26">
        <f t="shared" si="10"/>
        <v>10000</v>
      </c>
      <c r="E72" s="26"/>
      <c r="F72" s="26">
        <f t="shared" si="22"/>
        <v>40</v>
      </c>
      <c r="G72" s="26">
        <f t="shared" si="12"/>
        <v>10000</v>
      </c>
      <c r="H72" s="153"/>
      <c r="I72" s="154">
        <f t="shared" si="23"/>
        <v>44.32385778520829</v>
      </c>
      <c r="J72" s="26">
        <f t="shared" si="14"/>
        <v>27063.613246304085</v>
      </c>
      <c r="K72" s="64"/>
      <c r="L72" s="155">
        <f t="shared" si="24"/>
        <v>44.32385778520829</v>
      </c>
      <c r="M72" s="26">
        <f t="shared" si="16"/>
        <v>27063.613246304085</v>
      </c>
      <c r="N72" s="26"/>
      <c r="O72" s="26">
        <f t="shared" si="21"/>
        <v>42.320709990928329</v>
      </c>
      <c r="P72" s="26">
        <f t="shared" si="17"/>
        <v>17063.613246304085</v>
      </c>
      <c r="Q72" s="26"/>
      <c r="R72" s="26">
        <f t="shared" si="25"/>
        <v>42.320709990928329</v>
      </c>
      <c r="S72" s="64">
        <f t="shared" si="19"/>
        <v>17063.613246304085</v>
      </c>
    </row>
    <row r="73" spans="1:19" x14ac:dyDescent="0.25">
      <c r="A73" s="186"/>
      <c r="B73" s="59">
        <v>0.5</v>
      </c>
      <c r="C73" s="1">
        <f t="shared" si="26"/>
        <v>40</v>
      </c>
      <c r="D73" s="26">
        <f t="shared" si="10"/>
        <v>10000</v>
      </c>
      <c r="E73" s="26"/>
      <c r="F73" s="26">
        <f t="shared" si="22"/>
        <v>40</v>
      </c>
      <c r="G73" s="26">
        <f t="shared" si="12"/>
        <v>10000</v>
      </c>
      <c r="H73" s="153"/>
      <c r="I73" s="154">
        <f t="shared" si="23"/>
        <v>44.32385778520829</v>
      </c>
      <c r="J73" s="26">
        <f t="shared" si="14"/>
        <v>27063.613246304085</v>
      </c>
      <c r="K73" s="64"/>
      <c r="L73" s="155">
        <f t="shared" si="24"/>
        <v>44.32385778520829</v>
      </c>
      <c r="M73" s="26">
        <f t="shared" si="16"/>
        <v>27063.613246304085</v>
      </c>
      <c r="N73" s="26"/>
      <c r="O73" s="26">
        <f t="shared" si="21"/>
        <v>42.320709990928329</v>
      </c>
      <c r="P73" s="26">
        <f t="shared" si="17"/>
        <v>17063.613246304085</v>
      </c>
      <c r="Q73" s="26"/>
      <c r="R73" s="26">
        <f t="shared" si="25"/>
        <v>42.320709990928329</v>
      </c>
      <c r="S73" s="64">
        <f t="shared" si="19"/>
        <v>17063.613246304085</v>
      </c>
    </row>
    <row r="74" spans="1:19" x14ac:dyDescent="0.25">
      <c r="A74" s="186"/>
      <c r="B74" s="59">
        <v>0.54166666666666696</v>
      </c>
      <c r="C74" s="1">
        <f t="shared" si="26"/>
        <v>40</v>
      </c>
      <c r="D74" s="26">
        <f t="shared" si="10"/>
        <v>10000</v>
      </c>
      <c r="E74" s="26"/>
      <c r="F74" s="26">
        <f t="shared" si="22"/>
        <v>40</v>
      </c>
      <c r="G74" s="26">
        <f t="shared" si="12"/>
        <v>10000</v>
      </c>
      <c r="H74" s="153"/>
      <c r="I74" s="154">
        <f t="shared" si="23"/>
        <v>44.32385778520829</v>
      </c>
      <c r="J74" s="26">
        <f t="shared" si="14"/>
        <v>27063.613246304085</v>
      </c>
      <c r="K74" s="64"/>
      <c r="L74" s="155">
        <f t="shared" si="24"/>
        <v>44.32385778520829</v>
      </c>
      <c r="M74" s="26">
        <f t="shared" si="16"/>
        <v>27063.613246304085</v>
      </c>
      <c r="N74" s="26"/>
      <c r="O74" s="26">
        <f t="shared" si="21"/>
        <v>42.320709990928329</v>
      </c>
      <c r="P74" s="26">
        <f t="shared" si="17"/>
        <v>17063.613246304085</v>
      </c>
      <c r="Q74" s="26"/>
      <c r="R74" s="26">
        <f t="shared" si="25"/>
        <v>42.320709990928329</v>
      </c>
      <c r="S74" s="64">
        <f t="shared" si="19"/>
        <v>17063.613246304085</v>
      </c>
    </row>
    <row r="75" spans="1:19" x14ac:dyDescent="0.25">
      <c r="A75" s="186"/>
      <c r="B75" s="59">
        <v>0.58333333333333304</v>
      </c>
      <c r="C75" s="1">
        <f t="shared" si="26"/>
        <v>40</v>
      </c>
      <c r="D75" s="26">
        <f t="shared" si="10"/>
        <v>10000</v>
      </c>
      <c r="E75" s="26"/>
      <c r="F75" s="26">
        <f t="shared" si="22"/>
        <v>40</v>
      </c>
      <c r="G75" s="26">
        <f t="shared" si="12"/>
        <v>10000</v>
      </c>
      <c r="H75" s="153"/>
      <c r="I75" s="154">
        <f t="shared" si="23"/>
        <v>44.32385778520829</v>
      </c>
      <c r="J75" s="26">
        <f t="shared" si="14"/>
        <v>27063.613246304085</v>
      </c>
      <c r="K75" s="64"/>
      <c r="L75" s="155">
        <f t="shared" si="24"/>
        <v>44.32385778520829</v>
      </c>
      <c r="M75" s="26">
        <f t="shared" si="16"/>
        <v>27063.613246304085</v>
      </c>
      <c r="N75" s="26"/>
      <c r="O75" s="26">
        <f t="shared" si="21"/>
        <v>42.320709990928329</v>
      </c>
      <c r="P75" s="26">
        <f t="shared" si="17"/>
        <v>17063.613246304085</v>
      </c>
      <c r="Q75" s="26"/>
      <c r="R75" s="26">
        <f t="shared" si="25"/>
        <v>42.320709990928329</v>
      </c>
      <c r="S75" s="64">
        <f t="shared" si="19"/>
        <v>17063.613246304085</v>
      </c>
    </row>
    <row r="76" spans="1:19" x14ac:dyDescent="0.25">
      <c r="A76" s="186"/>
      <c r="B76" s="59">
        <v>0.625</v>
      </c>
      <c r="C76" s="1">
        <f t="shared" si="26"/>
        <v>40</v>
      </c>
      <c r="D76" s="26">
        <f t="shared" si="10"/>
        <v>10000</v>
      </c>
      <c r="E76" s="26"/>
      <c r="F76" s="26">
        <f t="shared" si="22"/>
        <v>40</v>
      </c>
      <c r="G76" s="26">
        <f t="shared" si="12"/>
        <v>10000</v>
      </c>
      <c r="H76" s="153"/>
      <c r="I76" s="154">
        <f t="shared" si="23"/>
        <v>44.32385778520829</v>
      </c>
      <c r="J76" s="26">
        <f t="shared" si="14"/>
        <v>27063.613246304085</v>
      </c>
      <c r="K76" s="64"/>
      <c r="L76" s="155">
        <f t="shared" si="24"/>
        <v>44.32385778520829</v>
      </c>
      <c r="M76" s="26">
        <f t="shared" si="16"/>
        <v>27063.613246304085</v>
      </c>
      <c r="N76" s="26"/>
      <c r="O76" s="26">
        <f t="shared" si="21"/>
        <v>42.320709990928329</v>
      </c>
      <c r="P76" s="26">
        <f t="shared" si="17"/>
        <v>17063.613246304085</v>
      </c>
      <c r="Q76" s="26"/>
      <c r="R76" s="26">
        <f t="shared" si="25"/>
        <v>42.320709990928329</v>
      </c>
      <c r="S76" s="64">
        <f t="shared" si="19"/>
        <v>17063.613246304085</v>
      </c>
    </row>
    <row r="77" spans="1:19" x14ac:dyDescent="0.25">
      <c r="A77" s="186"/>
      <c r="B77" s="59">
        <v>0.66666666666666696</v>
      </c>
      <c r="C77" s="1">
        <f t="shared" si="26"/>
        <v>40</v>
      </c>
      <c r="D77" s="26">
        <f t="shared" si="10"/>
        <v>10000</v>
      </c>
      <c r="E77" s="26"/>
      <c r="F77" s="26">
        <f t="shared" si="22"/>
        <v>40</v>
      </c>
      <c r="G77" s="26">
        <f t="shared" si="12"/>
        <v>10000</v>
      </c>
      <c r="H77" s="153"/>
      <c r="I77" s="154">
        <f t="shared" si="23"/>
        <v>44.32385778520829</v>
      </c>
      <c r="J77" s="26">
        <f t="shared" si="14"/>
        <v>27063.613246304085</v>
      </c>
      <c r="K77" s="64"/>
      <c r="L77" s="155">
        <f t="shared" si="24"/>
        <v>44.32385778520829</v>
      </c>
      <c r="M77" s="26">
        <f t="shared" si="16"/>
        <v>27063.613246304085</v>
      </c>
      <c r="N77" s="26"/>
      <c r="O77" s="26">
        <f t="shared" si="21"/>
        <v>42.320709990928329</v>
      </c>
      <c r="P77" s="26">
        <f t="shared" si="17"/>
        <v>17063.613246304085</v>
      </c>
      <c r="Q77" s="26"/>
      <c r="R77" s="26">
        <f t="shared" si="25"/>
        <v>42.320709990928329</v>
      </c>
      <c r="S77" s="64">
        <f t="shared" si="19"/>
        <v>17063.613246304085</v>
      </c>
    </row>
    <row r="78" spans="1:19" x14ac:dyDescent="0.25">
      <c r="A78" s="186"/>
      <c r="B78" s="59">
        <v>0.70833333333333304</v>
      </c>
      <c r="C78" s="1">
        <f t="shared" si="26"/>
        <v>40</v>
      </c>
      <c r="D78" s="26">
        <f t="shared" si="10"/>
        <v>10000</v>
      </c>
      <c r="E78" s="26"/>
      <c r="F78" s="26">
        <f t="shared" si="22"/>
        <v>40</v>
      </c>
      <c r="G78" s="26">
        <f t="shared" si="12"/>
        <v>10000</v>
      </c>
      <c r="H78" s="153"/>
      <c r="I78" s="154">
        <f t="shared" si="23"/>
        <v>44.32385778520829</v>
      </c>
      <c r="J78" s="26">
        <f t="shared" si="14"/>
        <v>27063.613246304085</v>
      </c>
      <c r="K78" s="64"/>
      <c r="L78" s="155">
        <f t="shared" si="24"/>
        <v>44.32385778520829</v>
      </c>
      <c r="M78" s="26">
        <f t="shared" si="16"/>
        <v>27063.613246304085</v>
      </c>
      <c r="N78" s="26"/>
      <c r="O78" s="26">
        <f t="shared" si="21"/>
        <v>42.320709990928329</v>
      </c>
      <c r="P78" s="26">
        <f t="shared" si="17"/>
        <v>17063.613246304085</v>
      </c>
      <c r="Q78" s="26"/>
      <c r="R78" s="26">
        <f t="shared" si="25"/>
        <v>42.320709990928329</v>
      </c>
      <c r="S78" s="64">
        <f t="shared" si="19"/>
        <v>17063.613246304085</v>
      </c>
    </row>
    <row r="79" spans="1:19" x14ac:dyDescent="0.25">
      <c r="A79" s="186"/>
      <c r="B79" s="59">
        <v>0.75</v>
      </c>
      <c r="C79" s="1">
        <f t="shared" si="26"/>
        <v>40</v>
      </c>
      <c r="D79" s="26">
        <f t="shared" si="10"/>
        <v>10000</v>
      </c>
      <c r="E79" s="26"/>
      <c r="F79" s="26">
        <f t="shared" si="22"/>
        <v>40</v>
      </c>
      <c r="G79" s="26">
        <f t="shared" si="12"/>
        <v>10000</v>
      </c>
      <c r="H79" s="153"/>
      <c r="I79" s="154">
        <f t="shared" si="23"/>
        <v>44.32385778520829</v>
      </c>
      <c r="J79" s="26">
        <f t="shared" si="14"/>
        <v>27063.613246304085</v>
      </c>
      <c r="K79" s="64"/>
      <c r="L79" s="155">
        <f t="shared" si="24"/>
        <v>44.32385778520829</v>
      </c>
      <c r="M79" s="26">
        <f t="shared" si="16"/>
        <v>27063.613246304085</v>
      </c>
      <c r="N79" s="26"/>
      <c r="O79" s="26">
        <f t="shared" si="21"/>
        <v>42.320709990928329</v>
      </c>
      <c r="P79" s="26">
        <f t="shared" si="17"/>
        <v>17063.613246304085</v>
      </c>
      <c r="Q79" s="26"/>
      <c r="R79" s="26">
        <f t="shared" si="25"/>
        <v>42.320709990928329</v>
      </c>
      <c r="S79" s="64">
        <f t="shared" si="19"/>
        <v>17063.613246304085</v>
      </c>
    </row>
    <row r="80" spans="1:19" x14ac:dyDescent="0.25">
      <c r="A80" s="186"/>
      <c r="B80" s="59">
        <v>0.79166666666666696</v>
      </c>
      <c r="C80" s="1">
        <f t="shared" si="26"/>
        <v>40</v>
      </c>
      <c r="D80" s="26">
        <f t="shared" si="10"/>
        <v>10000</v>
      </c>
      <c r="E80" s="26"/>
      <c r="F80" s="26">
        <f t="shared" si="22"/>
        <v>40</v>
      </c>
      <c r="G80" s="26">
        <f t="shared" si="12"/>
        <v>10000</v>
      </c>
      <c r="H80" s="153"/>
      <c r="I80" s="154">
        <f t="shared" si="23"/>
        <v>44.32385778520829</v>
      </c>
      <c r="J80" s="26">
        <f t="shared" si="14"/>
        <v>27063.613246304085</v>
      </c>
      <c r="K80" s="64"/>
      <c r="L80" s="155">
        <f t="shared" si="24"/>
        <v>44.32385778520829</v>
      </c>
      <c r="M80" s="26">
        <f t="shared" si="16"/>
        <v>27063.613246304085</v>
      </c>
      <c r="N80" s="26"/>
      <c r="O80" s="26">
        <f t="shared" si="21"/>
        <v>42.320709990928329</v>
      </c>
      <c r="P80" s="26">
        <f t="shared" si="17"/>
        <v>17063.613246304085</v>
      </c>
      <c r="Q80" s="26"/>
      <c r="R80" s="26">
        <f t="shared" si="25"/>
        <v>42.320709990928329</v>
      </c>
      <c r="S80" s="64">
        <f t="shared" si="19"/>
        <v>17063.613246304085</v>
      </c>
    </row>
    <row r="81" spans="1:20" x14ac:dyDescent="0.25">
      <c r="A81" s="186"/>
      <c r="B81" s="59">
        <v>0.83333333333333304</v>
      </c>
      <c r="C81" s="1">
        <f t="shared" si="26"/>
        <v>40</v>
      </c>
      <c r="D81" s="26">
        <f t="shared" si="10"/>
        <v>10000</v>
      </c>
      <c r="E81" s="26"/>
      <c r="F81" s="26">
        <f t="shared" si="22"/>
        <v>40</v>
      </c>
      <c r="G81" s="26">
        <f t="shared" si="12"/>
        <v>10000</v>
      </c>
      <c r="H81" s="153"/>
      <c r="I81" s="154">
        <f t="shared" si="23"/>
        <v>44.32385778520829</v>
      </c>
      <c r="J81" s="26">
        <f t="shared" si="14"/>
        <v>27063.613246304085</v>
      </c>
      <c r="K81" s="64"/>
      <c r="L81" s="155">
        <f t="shared" si="24"/>
        <v>44.32385778520829</v>
      </c>
      <c r="M81" s="26">
        <f t="shared" si="16"/>
        <v>27063.613246304085</v>
      </c>
      <c r="N81" s="26"/>
      <c r="O81" s="26">
        <f t="shared" si="21"/>
        <v>42.320709990928329</v>
      </c>
      <c r="P81" s="26">
        <f t="shared" si="17"/>
        <v>17063.613246304085</v>
      </c>
      <c r="Q81" s="26"/>
      <c r="R81" s="26">
        <f t="shared" si="25"/>
        <v>42.320709990928329</v>
      </c>
      <c r="S81" s="64">
        <f t="shared" si="19"/>
        <v>17063.613246304085</v>
      </c>
    </row>
    <row r="82" spans="1:20" x14ac:dyDescent="0.25">
      <c r="A82" s="186"/>
      <c r="B82" s="59">
        <v>0.875</v>
      </c>
      <c r="C82" s="1">
        <f t="shared" si="26"/>
        <v>40</v>
      </c>
      <c r="D82" s="26">
        <f t="shared" si="10"/>
        <v>10000</v>
      </c>
      <c r="E82" s="26"/>
      <c r="F82" s="26">
        <f t="shared" si="22"/>
        <v>40</v>
      </c>
      <c r="G82" s="26">
        <f t="shared" si="12"/>
        <v>10000</v>
      </c>
      <c r="H82" s="153"/>
      <c r="I82" s="154">
        <f t="shared" si="23"/>
        <v>44.32385778520829</v>
      </c>
      <c r="J82" s="26">
        <f t="shared" si="14"/>
        <v>27063.613246304085</v>
      </c>
      <c r="K82" s="64"/>
      <c r="L82" s="155">
        <f t="shared" si="24"/>
        <v>44.32385778520829</v>
      </c>
      <c r="M82" s="26">
        <f t="shared" si="16"/>
        <v>27063.613246304085</v>
      </c>
      <c r="N82" s="26"/>
      <c r="O82" s="26">
        <f t="shared" si="21"/>
        <v>42.320709990928329</v>
      </c>
      <c r="P82" s="26">
        <f t="shared" si="17"/>
        <v>17063.613246304085</v>
      </c>
      <c r="Q82" s="26"/>
      <c r="R82" s="26">
        <f t="shared" si="25"/>
        <v>42.320709990928329</v>
      </c>
      <c r="S82" s="64">
        <f t="shared" si="19"/>
        <v>17063.613246304085</v>
      </c>
    </row>
    <row r="83" spans="1:20" x14ac:dyDescent="0.25">
      <c r="A83" s="186"/>
      <c r="B83" s="59">
        <v>0.91666666666666696</v>
      </c>
      <c r="C83" s="1">
        <f>C61</f>
        <v>34</v>
      </c>
      <c r="D83" s="26">
        <f t="shared" si="10"/>
        <v>2511.8864315095811</v>
      </c>
      <c r="E83" s="26"/>
      <c r="F83" s="26">
        <f>C83+10</f>
        <v>44</v>
      </c>
      <c r="G83" s="26">
        <f t="shared" si="12"/>
        <v>25118.86431509586</v>
      </c>
      <c r="H83" s="153"/>
      <c r="I83" s="154">
        <f>10*LOG10(10^(C83/10)+10^((10*LOG10(SUM($U$7:$U$44)))/10))</f>
        <v>42.88044100598421</v>
      </c>
      <c r="J83" s="26">
        <f t="shared" si="14"/>
        <v>19410.829755947881</v>
      </c>
      <c r="K83" s="64"/>
      <c r="L83" s="155">
        <f>I83+10</f>
        <v>52.88044100598421</v>
      </c>
      <c r="M83" s="26">
        <f t="shared" si="16"/>
        <v>194108.29755947867</v>
      </c>
      <c r="N83" s="26"/>
      <c r="O83" s="26">
        <f>D51</f>
        <v>42.278595494235617</v>
      </c>
      <c r="P83" s="26">
        <f t="shared" si="17"/>
        <v>16898.943324438249</v>
      </c>
      <c r="Q83" s="26"/>
      <c r="R83" s="26">
        <f>O83+10</f>
        <v>52.278595494235617</v>
      </c>
      <c r="S83" s="64">
        <f t="shared" si="19"/>
        <v>168989.43324438267</v>
      </c>
    </row>
    <row r="84" spans="1:20" ht="15.75" thickBot="1" x14ac:dyDescent="0.3">
      <c r="A84" s="186"/>
      <c r="B84" s="61">
        <v>0.95833333333333304</v>
      </c>
      <c r="C84" s="4">
        <f>C83</f>
        <v>34</v>
      </c>
      <c r="D84" s="65">
        <f t="shared" si="10"/>
        <v>2511.8864315095811</v>
      </c>
      <c r="E84" s="65"/>
      <c r="F84" s="65">
        <f>C84+10</f>
        <v>44</v>
      </c>
      <c r="G84" s="65">
        <f t="shared" si="12"/>
        <v>25118.86431509586</v>
      </c>
      <c r="H84" s="156"/>
      <c r="I84" s="157">
        <f>10*LOG10(10^(C84/10)+10^((10*LOG10(SUM($U$7:$U$44)))/10))</f>
        <v>42.88044100598421</v>
      </c>
      <c r="J84" s="65">
        <f t="shared" si="14"/>
        <v>19410.829755947881</v>
      </c>
      <c r="K84" s="66"/>
      <c r="L84" s="158">
        <f>I84+10</f>
        <v>52.88044100598421</v>
      </c>
      <c r="M84" s="65">
        <f t="shared" si="16"/>
        <v>194108.29755947867</v>
      </c>
      <c r="N84" s="65"/>
      <c r="O84" s="65">
        <f t="shared" si="21"/>
        <v>42.278595494235617</v>
      </c>
      <c r="P84" s="65">
        <f t="shared" si="17"/>
        <v>16898.943324438249</v>
      </c>
      <c r="Q84" s="65"/>
      <c r="R84" s="65">
        <f>O84+10</f>
        <v>52.278595494235617</v>
      </c>
      <c r="S84" s="66">
        <f t="shared" si="19"/>
        <v>168989.43324438267</v>
      </c>
    </row>
    <row r="85" spans="1:20" ht="15.75" thickBot="1" x14ac:dyDescent="0.3">
      <c r="A85" s="187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43.837044351107821</v>
      </c>
      <c r="K85" s="67"/>
      <c r="L85" s="67" t="s">
        <v>134</v>
      </c>
      <c r="M85" s="67">
        <f>10*LOG10(SUM(M61:M84)/24)</f>
        <v>49.528184411755333</v>
      </c>
      <c r="N85" s="67"/>
      <c r="O85" s="67" t="s">
        <v>135</v>
      </c>
      <c r="P85" s="67">
        <f>10*LOG10(SUM(P61:P84)/24)</f>
        <v>42.304964874465881</v>
      </c>
      <c r="Q85" s="67"/>
      <c r="R85" s="67" t="s">
        <v>134</v>
      </c>
      <c r="S85" s="68">
        <f>10*LOG10(SUM(S61:S84)/24)</f>
        <v>48.694417485960521</v>
      </c>
    </row>
    <row r="86" spans="1:20" ht="15.75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ht="58.15" customHeight="1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</v>
      </c>
      <c r="C89" s="22">
        <f>C2</f>
        <v>258320</v>
      </c>
      <c r="D89" s="23">
        <f>D2</f>
        <v>4256294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42.320709990928329</v>
      </c>
      <c r="J89" s="86">
        <f>D51</f>
        <v>42.278595494235617</v>
      </c>
      <c r="K89" s="86">
        <f>E51</f>
        <v>42.304964874465881</v>
      </c>
      <c r="L89" s="87">
        <f>F51</f>
        <v>48.694417485960521</v>
      </c>
      <c r="M89" s="89">
        <f>C52</f>
        <v>44.32385778520829</v>
      </c>
      <c r="N89" s="86">
        <f>D52</f>
        <v>42.88044100598421</v>
      </c>
      <c r="O89" s="86">
        <f>E52</f>
        <v>43.837044351107821</v>
      </c>
      <c r="P89" s="87">
        <f>F52</f>
        <v>49.528184411755333</v>
      </c>
      <c r="Q89" s="89">
        <f>C53</f>
        <v>4.3238577852082898</v>
      </c>
      <c r="R89" s="86">
        <f>D53</f>
        <v>8.8804410059842098</v>
      </c>
      <c r="S89" s="86">
        <f>E53</f>
        <v>5.2685732811364474</v>
      </c>
      <c r="T89" s="87">
        <f>F53</f>
        <v>7.5776124819425092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1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584.26348208641707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29.372475513500508</v>
      </c>
      <c r="K95" s="35">
        <f>4/60*100</f>
        <v>6.666666666666667</v>
      </c>
      <c r="L95" s="36">
        <f t="shared" ref="L95:L126" si="27">F95-J95+M95</f>
        <v>5.8666121130899143</v>
      </c>
      <c r="M95" s="110">
        <f>10*LOG(6.666667/100)</f>
        <v>-11.760912373409578</v>
      </c>
      <c r="N95" s="110">
        <f t="shared" ref="N95:N126" si="28">10^(L95/10)</f>
        <v>3.8606569364956642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9">E$95+P96</f>
        <v>590.26348208641707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30">20*LOG10(E96/G96)-2.3</f>
        <v>33.120918309894286</v>
      </c>
      <c r="K96" s="27">
        <f t="shared" ref="K96:K159" si="31">4/60*100</f>
        <v>6.666666666666667</v>
      </c>
      <c r="L96" s="37">
        <f t="shared" si="27"/>
        <v>2.118169316696136</v>
      </c>
      <c r="M96" s="110">
        <f t="shared" ref="M96:M159" si="32">10*LOG(6.666667/100)</f>
        <v>-11.760912373409578</v>
      </c>
      <c r="N96" s="110">
        <f t="shared" si="28"/>
        <v>1.6286093795501859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9"/>
        <v>596.26348208641707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30"/>
        <v>33.208764239438523</v>
      </c>
      <c r="K97" s="27">
        <f t="shared" si="31"/>
        <v>6.666666666666667</v>
      </c>
      <c r="L97" s="37">
        <f t="shared" si="27"/>
        <v>2.0303233871518991</v>
      </c>
      <c r="M97" s="110">
        <f t="shared" si="32"/>
        <v>-11.760912373409578</v>
      </c>
      <c r="N97" s="110">
        <f t="shared" si="28"/>
        <v>1.5959979850412127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9"/>
        <v>602.26348208641707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30"/>
        <v>33.295730615257312</v>
      </c>
      <c r="K98" s="27">
        <f t="shared" si="31"/>
        <v>6.666666666666667</v>
      </c>
      <c r="L98" s="37">
        <f t="shared" si="27"/>
        <v>1.9433570113331093</v>
      </c>
      <c r="M98" s="110">
        <f t="shared" si="32"/>
        <v>-11.760912373409578</v>
      </c>
      <c r="N98" s="110">
        <f t="shared" si="28"/>
        <v>1.564356392280231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9"/>
        <v>608.26348208641707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30"/>
        <v>33.381834875882696</v>
      </c>
      <c r="K99" s="27">
        <f t="shared" si="31"/>
        <v>6.666666666666667</v>
      </c>
      <c r="L99" s="37">
        <f t="shared" si="27"/>
        <v>1.8572527507077261</v>
      </c>
      <c r="M99" s="110">
        <f t="shared" si="32"/>
        <v>-11.760912373409578</v>
      </c>
      <c r="N99" s="110">
        <f t="shared" si="28"/>
        <v>1.5336465255609446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9"/>
        <v>614.26348208641707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30"/>
        <v>33.467093946313973</v>
      </c>
      <c r="K100" s="27">
        <f t="shared" si="31"/>
        <v>6.666666666666667</v>
      </c>
      <c r="L100" s="37">
        <f t="shared" si="27"/>
        <v>1.7719936802764487</v>
      </c>
      <c r="M100" s="110">
        <f t="shared" si="32"/>
        <v>-11.760912373409578</v>
      </c>
      <c r="N100" s="110">
        <f t="shared" si="28"/>
        <v>1.5038321596281354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9"/>
        <v>620.26348208641707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30"/>
        <v>33.551524257985321</v>
      </c>
      <c r="K101" s="27">
        <f t="shared" si="31"/>
        <v>6.666666666666667</v>
      </c>
      <c r="L101" s="37">
        <f t="shared" si="27"/>
        <v>1.687563368605101</v>
      </c>
      <c r="M101" s="110">
        <f t="shared" si="32"/>
        <v>-11.760912373409578</v>
      </c>
      <c r="N101" s="110">
        <f t="shared" si="28"/>
        <v>1.474878812800668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9"/>
        <v>626.26348208641707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30"/>
        <v>33.63514176777224</v>
      </c>
      <c r="K102" s="27">
        <f t="shared" si="31"/>
        <v>6.666666666666667</v>
      </c>
      <c r="L102" s="37">
        <f t="shared" si="27"/>
        <v>1.6039458588181823</v>
      </c>
      <c r="M102" s="110">
        <f t="shared" si="32"/>
        <v>-11.760912373409578</v>
      </c>
      <c r="N102" s="110">
        <f t="shared" si="28"/>
        <v>1.4467536472275178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9"/>
        <v>632.26348208641707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30"/>
        <v>33.717961976091864</v>
      </c>
      <c r="K103" s="27">
        <f t="shared" si="31"/>
        <v>6.666666666666667</v>
      </c>
      <c r="L103" s="37">
        <f t="shared" si="27"/>
        <v>1.5211256504985577</v>
      </c>
      <c r="M103" s="110">
        <f t="shared" si="32"/>
        <v>-11.760912373409578</v>
      </c>
      <c r="N103" s="110">
        <f t="shared" si="28"/>
        <v>1.4194253757378872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9"/>
        <v>638.26348208641707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30"/>
        <v>33.799999944148411</v>
      </c>
      <c r="K104" s="27">
        <f t="shared" si="31"/>
        <v>6.666666666666667</v>
      </c>
      <c r="L104" s="37">
        <f t="shared" si="27"/>
        <v>1.4390876824420111</v>
      </c>
      <c r="M104" s="110">
        <f t="shared" si="32"/>
        <v>-11.760912373409578</v>
      </c>
      <c r="N104" s="110">
        <f t="shared" si="28"/>
        <v>1.3928641747918866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9"/>
        <v>644.26348208641707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30"/>
        <v>33.881270310371804</v>
      </c>
      <c r="K105" s="27">
        <f t="shared" si="31"/>
        <v>6.666666666666667</v>
      </c>
      <c r="L105" s="37">
        <f t="shared" si="27"/>
        <v>1.3578173162186182</v>
      </c>
      <c r="M105" s="110">
        <f t="shared" si="32"/>
        <v>-11.760912373409578</v>
      </c>
      <c r="N105" s="110">
        <f t="shared" si="28"/>
        <v>1.3670416030793819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9"/>
        <v>650.26348208641707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30"/>
        <v>33.961787306094429</v>
      </c>
      <c r="K106" s="27">
        <f t="shared" si="31"/>
        <v>6.666666666666667</v>
      </c>
      <c r="L106" s="37">
        <f t="shared" si="27"/>
        <v>1.2773003204959927</v>
      </c>
      <c r="M106" s="110">
        <f t="shared" si="32"/>
        <v>-11.760912373409578</v>
      </c>
      <c r="N106" s="110">
        <f t="shared" si="28"/>
        <v>1.3419305253520089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9"/>
        <v>656.26348208641707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30"/>
        <v>34.041564770507811</v>
      </c>
      <c r="K107" s="27">
        <f t="shared" si="31"/>
        <v>6.666666666666667</v>
      </c>
      <c r="L107" s="37">
        <f t="shared" si="27"/>
        <v>1.1975228560826103</v>
      </c>
      <c r="M107" s="110">
        <f t="shared" si="32"/>
        <v>-11.760912373409578</v>
      </c>
      <c r="N107" s="110">
        <f t="shared" si="28"/>
        <v>1.3175050411074143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9"/>
        <v>662.26348208641707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30"/>
        <v>34.120616164938752</v>
      </c>
      <c r="K108" s="27">
        <f t="shared" si="31"/>
        <v>6.666666666666667</v>
      </c>
      <c r="L108" s="37">
        <f t="shared" si="27"/>
        <v>1.1184714616516693</v>
      </c>
      <c r="M108" s="110">
        <f t="shared" si="32"/>
        <v>-11.760912373409578</v>
      </c>
      <c r="N108" s="110">
        <f t="shared" si="28"/>
        <v>1.2937404177755831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9"/>
        <v>668.26348208641707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30"/>
        <v>34.198954586481605</v>
      </c>
      <c r="K109" s="27">
        <f t="shared" si="31"/>
        <v>6.666666666666667</v>
      </c>
      <c r="L109" s="37">
        <f t="shared" si="27"/>
        <v>1.0401330401088167</v>
      </c>
      <c r="M109" s="110">
        <f t="shared" si="32"/>
        <v>-11.760912373409578</v>
      </c>
      <c r="N109" s="110">
        <f t="shared" si="28"/>
        <v>1.2706130280853911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9"/>
        <v>674.26348208641707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30"/>
        <v>34.276592781021293</v>
      </c>
      <c r="K110" s="27">
        <f t="shared" si="31"/>
        <v>6.666666666666667</v>
      </c>
      <c r="L110" s="37">
        <f t="shared" si="27"/>
        <v>0.9624948455691289</v>
      </c>
      <c r="M110" s="110">
        <f t="shared" si="32"/>
        <v>-11.760912373409578</v>
      </c>
      <c r="N110" s="110">
        <f t="shared" si="28"/>
        <v>1.2481002913151076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9"/>
        <v>680.26348208641707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30"/>
        <v>34.353543155679446</v>
      </c>
      <c r="K111" s="27">
        <f t="shared" si="31"/>
        <v>6.666666666666667</v>
      </c>
      <c r="L111" s="37">
        <f t="shared" si="27"/>
        <v>0.88554447091097543</v>
      </c>
      <c r="M111" s="110">
        <f t="shared" si="32"/>
        <v>-11.760912373409578</v>
      </c>
      <c r="N111" s="110">
        <f t="shared" si="28"/>
        <v>1.226180618154018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9"/>
        <v>686.26348208641707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30"/>
        <v>34.429817790714026</v>
      </c>
      <c r="K112" s="27">
        <f t="shared" si="31"/>
        <v>6.666666666666667</v>
      </c>
      <c r="L112" s="37">
        <f t="shared" si="27"/>
        <v>0.80926983587639612</v>
      </c>
      <c r="M112" s="110">
        <f t="shared" si="32"/>
        <v>-11.760912373409578</v>
      </c>
      <c r="N112" s="110">
        <f t="shared" si="28"/>
        <v>1.2048333589237137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9"/>
        <v>692.26348208641707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30"/>
        <v>34.505428450901007</v>
      </c>
      <c r="K113" s="27">
        <f t="shared" si="31"/>
        <v>6.666666666666667</v>
      </c>
      <c r="L113" s="37">
        <f t="shared" si="27"/>
        <v>0.73365917568941441</v>
      </c>
      <c r="M113" s="110">
        <f t="shared" si="32"/>
        <v>-11.760912373409578</v>
      </c>
      <c r="N113" s="110">
        <f t="shared" si="28"/>
        <v>1.1840387549271056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9"/>
        <v>698.26348208641707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30"/>
        <v>34.580386596424951</v>
      </c>
      <c r="K114" s="27">
        <f t="shared" si="31"/>
        <v>6.666666666666667</v>
      </c>
      <c r="L114" s="37">
        <f t="shared" si="27"/>
        <v>0.65870103016547077</v>
      </c>
      <c r="M114" s="110">
        <f t="shared" si="32"/>
        <v>-11.760912373409578</v>
      </c>
      <c r="N114" s="110">
        <f t="shared" si="28"/>
        <v>1.1637778927110882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9"/>
        <v>704.26348208641707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30"/>
        <v>34.654703393303627</v>
      </c>
      <c r="K115" s="27">
        <f t="shared" si="31"/>
        <v>6.666666666666667</v>
      </c>
      <c r="L115" s="37">
        <f t="shared" si="27"/>
        <v>0.58438423328679434</v>
      </c>
      <c r="M115" s="110">
        <f t="shared" si="32"/>
        <v>-11.760912373409578</v>
      </c>
      <c r="N115" s="110">
        <f t="shared" si="28"/>
        <v>1.1440326610451323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9"/>
        <v>710.26348208641707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30"/>
        <v>34.728389723370476</v>
      </c>
      <c r="K116" s="27">
        <f t="shared" si="31"/>
        <v>6.666666666666667</v>
      </c>
      <c r="L116" s="37">
        <f t="shared" si="27"/>
        <v>0.51069790321994546</v>
      </c>
      <c r="M116" s="110">
        <f t="shared" si="32"/>
        <v>-11.760912373409578</v>
      </c>
      <c r="N116" s="110">
        <f t="shared" si="28"/>
        <v>1.1247857104330334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9"/>
        <v>716.26348208641707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30"/>
        <v>34.801456193837154</v>
      </c>
      <c r="K117" s="27">
        <f t="shared" si="31"/>
        <v>6.666666666666667</v>
      </c>
      <c r="L117" s="37">
        <f t="shared" si="27"/>
        <v>0.43763143275326755</v>
      </c>
      <c r="M117" s="110">
        <f t="shared" si="32"/>
        <v>-11.760912373409578</v>
      </c>
      <c r="N117" s="110">
        <f t="shared" si="28"/>
        <v>1.1060204149887864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9"/>
        <v>722.26348208641707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30"/>
        <v>34.873913146457262</v>
      </c>
      <c r="K118" s="27">
        <f t="shared" si="31"/>
        <v>6.666666666666667</v>
      </c>
      <c r="L118" s="37">
        <f t="shared" si="27"/>
        <v>0.36517448013315956</v>
      </c>
      <c r="M118" s="110">
        <f t="shared" si="32"/>
        <v>-11.760912373409578</v>
      </c>
      <c r="N118" s="110">
        <f t="shared" si="28"/>
        <v>1.0877208365201141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9"/>
        <v>728.26348208641707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30"/>
        <v>34.945770666310956</v>
      </c>
      <c r="K119" s="27">
        <f t="shared" si="31"/>
        <v>6.666666666666667</v>
      </c>
      <c r="L119" s="37">
        <f t="shared" si="27"/>
        <v>0.29331696027946563</v>
      </c>
      <c r="M119" s="110">
        <f t="shared" si="32"/>
        <v>-11.760912373409578</v>
      </c>
      <c r="N119" s="110">
        <f t="shared" si="28"/>
        <v>1.0698716906747714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9"/>
        <v>734.26348208641707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30"/>
        <v>35.01703859022922</v>
      </c>
      <c r="K120" s="27">
        <f t="shared" si="31"/>
        <v>6.666666666666667</v>
      </c>
      <c r="L120" s="37">
        <f t="shared" si="27"/>
        <v>0.22204903636120221</v>
      </c>
      <c r="M120" s="110">
        <f t="shared" si="32"/>
        <v>-11.760912373409578</v>
      </c>
      <c r="N120" s="110">
        <f t="shared" si="28"/>
        <v>1.052458315015302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9"/>
        <v>740.26348208641707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30"/>
        <v>35.087726514875264</v>
      </c>
      <c r="K121" s="27">
        <f t="shared" si="31"/>
        <v>6.666666666666667</v>
      </c>
      <c r="L121" s="37">
        <f t="shared" si="27"/>
        <v>0.15136111171515765</v>
      </c>
      <c r="M121" s="110">
        <f t="shared" si="32"/>
        <v>-11.760912373409578</v>
      </c>
      <c r="N121" s="110">
        <f t="shared" si="28"/>
        <v>1.0354666388977518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9"/>
        <v>746.26348208641707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30"/>
        <v>35.157843804499798</v>
      </c>
      <c r="K122" s="27">
        <f t="shared" si="31"/>
        <v>6.666666666666667</v>
      </c>
      <c r="L122" s="37">
        <f t="shared" si="27"/>
        <v>8.1243822090623752E-2</v>
      </c>
      <c r="M122" s="110">
        <f t="shared" si="32"/>
        <v>-11.760912373409578</v>
      </c>
      <c r="N122" s="110">
        <f t="shared" si="28"/>
        <v>1.0188831550387392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9"/>
        <v>752.26348208641707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30"/>
        <v>35.227399598385716</v>
      </c>
      <c r="K123" s="27">
        <f t="shared" si="31"/>
        <v>6.666666666666667</v>
      </c>
      <c r="L123" s="37">
        <f t="shared" si="27"/>
        <v>1.1688028204705603E-2</v>
      </c>
      <c r="M123" s="110">
        <f t="shared" si="32"/>
        <v>-11.760912373409578</v>
      </c>
      <c r="N123" s="110">
        <f t="shared" si="28"/>
        <v>1.0026948926636186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9"/>
        <v>758.26348208641707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30"/>
        <v>35.296402817997105</v>
      </c>
      <c r="K124" s="27">
        <f t="shared" si="31"/>
        <v>6.666666666666667</v>
      </c>
      <c r="L124" s="37">
        <f t="shared" si="27"/>
        <v>-5.7315191406683397E-2</v>
      </c>
      <c r="M124" s="110">
        <f t="shared" si="32"/>
        <v>-11.760912373409578</v>
      </c>
      <c r="N124" s="110">
        <f t="shared" si="28"/>
        <v>0.98688939213602755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9"/>
        <v>764.26348208641707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30"/>
        <v>35.364862173846483</v>
      </c>
      <c r="K125" s="27">
        <f t="shared" si="31"/>
        <v>6.666666666666667</v>
      </c>
      <c r="L125" s="37">
        <f t="shared" si="27"/>
        <v>-0.12577454725606074</v>
      </c>
      <c r="M125" s="110">
        <f t="shared" si="32"/>
        <v>-11.760912373409578</v>
      </c>
      <c r="N125" s="110">
        <f t="shared" si="28"/>
        <v>0.97145468097615828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9"/>
        <v>770.26348208641707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30"/>
        <v>35.432786172093564</v>
      </c>
      <c r="K126" s="27">
        <f t="shared" si="31"/>
        <v>6.666666666666667</v>
      </c>
      <c r="L126" s="37">
        <f t="shared" si="27"/>
        <v>-0.19369854550314258</v>
      </c>
      <c r="M126" s="110">
        <f t="shared" si="32"/>
        <v>-11.760912373409578</v>
      </c>
      <c r="N126" s="110">
        <f t="shared" si="28"/>
        <v>0.95637925118154088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9"/>
        <v>776.26348208641707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30"/>
        <v>35.500183120887939</v>
      </c>
      <c r="K127" s="27">
        <f t="shared" si="31"/>
        <v>6.666666666666667</v>
      </c>
      <c r="L127" s="37">
        <f t="shared" ref="L127:L158" si="33">F127-J127+M127</f>
        <v>-0.26109549429751766</v>
      </c>
      <c r="M127" s="110">
        <f t="shared" si="32"/>
        <v>-11.760912373409578</v>
      </c>
      <c r="N127" s="110">
        <f t="shared" ref="N127:N158" si="34">10^(L127/10)</f>
        <v>0.94165203777013495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5">E$95+P128</f>
        <v>782.26348208641707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30"/>
        <v>35.567061136467629</v>
      </c>
      <c r="K128" s="27">
        <f t="shared" si="31"/>
        <v>6.666666666666667</v>
      </c>
      <c r="L128" s="37">
        <f t="shared" si="33"/>
        <v>-0.32797350987720719</v>
      </c>
      <c r="M128" s="110">
        <f t="shared" si="32"/>
        <v>-11.760912373409578</v>
      </c>
      <c r="N128" s="110">
        <f t="shared" si="34"/>
        <v>0.92726239847098835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5"/>
        <v>788.26348208641707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30"/>
        <v>35.63342814902461</v>
      </c>
      <c r="K129" s="27">
        <f t="shared" si="31"/>
        <v>6.666666666666667</v>
      </c>
      <c r="L129" s="37">
        <f t="shared" si="33"/>
        <v>-0.39434052243418805</v>
      </c>
      <c r="M129" s="110">
        <f t="shared" si="32"/>
        <v>-11.760912373409578</v>
      </c>
      <c r="N129" s="110">
        <f t="shared" si="34"/>
        <v>0.91320009449287454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5"/>
        <v>794.26348208641707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30"/>
        <v>35.699291908347973</v>
      </c>
      <c r="K130" s="27">
        <f t="shared" si="31"/>
        <v>6.666666666666667</v>
      </c>
      <c r="L130" s="37">
        <f t="shared" si="33"/>
        <v>-0.46020428175755157</v>
      </c>
      <c r="M130" s="110">
        <f t="shared" si="32"/>
        <v>-11.760912373409578</v>
      </c>
      <c r="N130" s="110">
        <f t="shared" si="34"/>
        <v>0.89945527230599709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5"/>
        <v>800.26348208641707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30"/>
        <v>35.764659989254703</v>
      </c>
      <c r="K131" s="27">
        <f t="shared" si="31"/>
        <v>6.666666666666667</v>
      </c>
      <c r="L131" s="37">
        <f t="shared" si="33"/>
        <v>-0.5255723626642812</v>
      </c>
      <c r="M131" s="110">
        <f t="shared" si="32"/>
        <v>-11.760912373409578</v>
      </c>
      <c r="N131" s="110">
        <f t="shared" si="34"/>
        <v>0.88601844637623994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5"/>
        <v>806.26348208641707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30"/>
        <v>35.829539796817642</v>
      </c>
      <c r="K132" s="27">
        <f t="shared" si="31"/>
        <v>6.666666666666667</v>
      </c>
      <c r="L132" s="37">
        <f t="shared" si="33"/>
        <v>-0.59045217022721985</v>
      </c>
      <c r="M132" s="110">
        <f t="shared" si="32"/>
        <v>-11.760912373409578</v>
      </c>
      <c r="N132" s="110">
        <f t="shared" si="34"/>
        <v>0.87288048279545227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5"/>
        <v>812.26348208641707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30"/>
        <v>35.89393857139963</v>
      </c>
      <c r="K133" s="27">
        <f t="shared" si="31"/>
        <v>6.666666666666667</v>
      </c>
      <c r="L133" s="37">
        <f t="shared" si="33"/>
        <v>-0.65485094480920836</v>
      </c>
      <c r="M133" s="110">
        <f t="shared" si="32"/>
        <v>-11.760912373409578</v>
      </c>
      <c r="N133" s="110">
        <f t="shared" si="34"/>
        <v>0.86003258375502989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5"/>
        <v>818.26348208641707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30"/>
        <v>35.957863393502436</v>
      </c>
      <c r="K134" s="27">
        <f t="shared" si="31"/>
        <v>6.666666666666667</v>
      </c>
      <c r="L134" s="37">
        <f t="shared" si="33"/>
        <v>-0.71877576691201384</v>
      </c>
      <c r="M134" s="110">
        <f t="shared" si="32"/>
        <v>-11.760912373409578</v>
      </c>
      <c r="N134" s="110">
        <f t="shared" si="34"/>
        <v>0.84746627281348819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5"/>
        <v>824.26348208641707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30"/>
        <v>36.021321188438478</v>
      </c>
      <c r="K135" s="27">
        <f t="shared" si="31"/>
        <v>6.666666666666667</v>
      </c>
      <c r="L135" s="37">
        <f t="shared" si="33"/>
        <v>-0.78223356184805581</v>
      </c>
      <c r="M135" s="110">
        <f t="shared" si="32"/>
        <v>-11.760912373409578</v>
      </c>
      <c r="N135" s="110">
        <f t="shared" si="34"/>
        <v>0.83517338091198601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5"/>
        <v>830.26348208641707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30"/>
        <v>36.084318730833239</v>
      </c>
      <c r="K136" s="27">
        <f t="shared" si="31"/>
        <v>6.666666666666667</v>
      </c>
      <c r="L136" s="37">
        <f t="shared" si="33"/>
        <v>-0.84523110424281711</v>
      </c>
      <c r="M136" s="110">
        <f t="shared" si="32"/>
        <v>-11.760912373409578</v>
      </c>
      <c r="N136" s="110">
        <f t="shared" si="34"/>
        <v>0.82314603309468115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5"/>
        <v>836.26348208641707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30"/>
        <v>36.14686264896541</v>
      </c>
      <c r="K137" s="27">
        <f t="shared" si="31"/>
        <v>6.666666666666667</v>
      </c>
      <c r="L137" s="37">
        <f t="shared" si="33"/>
        <v>-0.90777502237498808</v>
      </c>
      <c r="M137" s="110">
        <f t="shared" si="32"/>
        <v>-11.760912373409578</v>
      </c>
      <c r="N137" s="110">
        <f t="shared" si="34"/>
        <v>0.81137663589365716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5"/>
        <v>842.26348208641707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30"/>
        <v>36.208959428952106</v>
      </c>
      <c r="K138" s="27">
        <f t="shared" si="31"/>
        <v>6.666666666666667</v>
      </c>
      <c r="L138" s="37">
        <f t="shared" si="33"/>
        <v>-0.96987180236168413</v>
      </c>
      <c r="M138" s="110">
        <f t="shared" si="32"/>
        <v>-11.760912373409578</v>
      </c>
      <c r="N138" s="110">
        <f t="shared" si="34"/>
        <v>0.79985786534061443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5"/>
        <v>848.26348208641707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30"/>
        <v>36.270615418785304</v>
      </c>
      <c r="K139" s="27">
        <f t="shared" si="31"/>
        <v>6.666666666666667</v>
      </c>
      <c r="L139" s="37">
        <f t="shared" si="33"/>
        <v>-1.0315277921948827</v>
      </c>
      <c r="M139" s="110">
        <f t="shared" si="32"/>
        <v>-11.760912373409578</v>
      </c>
      <c r="N139" s="110">
        <f t="shared" si="34"/>
        <v>0.78858265557006879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5"/>
        <v>854.26348208641707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30"/>
        <v>36.33183683222623</v>
      </c>
      <c r="K140" s="27">
        <f t="shared" si="31"/>
        <v>6.666666666666667</v>
      </c>
      <c r="L140" s="37">
        <f t="shared" si="33"/>
        <v>-1.0927492056358084</v>
      </c>
      <c r="M140" s="110">
        <f t="shared" si="32"/>
        <v>-11.760912373409578</v>
      </c>
      <c r="N140" s="110">
        <f t="shared" si="34"/>
        <v>0.77754418798085878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5"/>
        <v>860.26348208641707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30"/>
        <v>36.392629752563309</v>
      </c>
      <c r="K141" s="27">
        <f t="shared" si="31"/>
        <v>6.666666666666667</v>
      </c>
      <c r="L141" s="37">
        <f t="shared" si="33"/>
        <v>-1.1535421259728871</v>
      </c>
      <c r="M141" s="110">
        <f t="shared" si="32"/>
        <v>-11.760912373409578</v>
      </c>
      <c r="N141" s="110">
        <f t="shared" si="34"/>
        <v>0.76673588092498257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5"/>
        <v>866.26348208641707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30"/>
        <v>36.453000136239609</v>
      </c>
      <c r="K142" s="27">
        <f t="shared" si="31"/>
        <v>6.666666666666667</v>
      </c>
      <c r="L142" s="37">
        <f t="shared" si="33"/>
        <v>-1.2139125096491874</v>
      </c>
      <c r="M142" s="110">
        <f t="shared" si="32"/>
        <v>-11.760912373409578</v>
      </c>
      <c r="N142" s="110">
        <f t="shared" si="34"/>
        <v>0.75615137989460501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5"/>
        <v>872.26348208641707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30"/>
        <v>36.512953816355051</v>
      </c>
      <c r="K143" s="27">
        <f t="shared" si="31"/>
        <v>6.666666666666667</v>
      </c>
      <c r="L143" s="37">
        <f t="shared" si="33"/>
        <v>-1.2738661897646288</v>
      </c>
      <c r="M143" s="110">
        <f t="shared" si="32"/>
        <v>-11.760912373409578</v>
      </c>
      <c r="N143" s="110">
        <f t="shared" si="34"/>
        <v>0.74578454817993844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5"/>
        <v>878.26348208641707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30"/>
        <v>36.572496506048566</v>
      </c>
      <c r="K144" s="27">
        <f t="shared" si="31"/>
        <v>6.666666666666667</v>
      </c>
      <c r="L144" s="37">
        <f t="shared" si="33"/>
        <v>-1.333408879458144</v>
      </c>
      <c r="M144" s="110">
        <f t="shared" si="32"/>
        <v>-11.760912373409578</v>
      </c>
      <c r="N144" s="110">
        <f t="shared" si="34"/>
        <v>0.73562945797234447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5"/>
        <v>884.26348208641707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30"/>
        <v>36.631633801765169</v>
      </c>
      <c r="K145" s="27">
        <f t="shared" si="31"/>
        <v>6.666666666666667</v>
      </c>
      <c r="L145" s="37">
        <f t="shared" si="33"/>
        <v>-1.392546175174747</v>
      </c>
      <c r="M145" s="110">
        <f t="shared" si="32"/>
        <v>-11.760912373409578</v>
      </c>
      <c r="N145" s="110">
        <f t="shared" si="34"/>
        <v>0.72568038188856443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5"/>
        <v>890.26348208641707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30"/>
        <v>36.690371186412484</v>
      </c>
      <c r="K146" s="27">
        <f t="shared" si="31"/>
        <v>6.666666666666667</v>
      </c>
      <c r="L146" s="37">
        <f t="shared" si="33"/>
        <v>-1.4512835598220626</v>
      </c>
      <c r="M146" s="110">
        <f t="shared" si="32"/>
        <v>-11.760912373409578</v>
      </c>
      <c r="N146" s="110">
        <f t="shared" si="34"/>
        <v>0.71593178489346732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5"/>
        <v>896.26348208641707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30"/>
        <v>36.748714032411343</v>
      </c>
      <c r="K147" s="27">
        <f t="shared" si="31"/>
        <v>6.666666666666667</v>
      </c>
      <c r="L147" s="37">
        <f t="shared" si="33"/>
        <v>-1.5096264058209208</v>
      </c>
      <c r="M147" s="110">
        <f t="shared" si="32"/>
        <v>-11.760912373409578</v>
      </c>
      <c r="N147" s="110">
        <f t="shared" si="34"/>
        <v>0.70637831660002015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5"/>
        <v>902.26348208641707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30"/>
        <v>36.806667604644524</v>
      </c>
      <c r="K148" s="27">
        <f t="shared" si="31"/>
        <v>6.666666666666667</v>
      </c>
      <c r="L148" s="37">
        <f t="shared" si="33"/>
        <v>-1.567579978054102</v>
      </c>
      <c r="M148" s="110">
        <f t="shared" si="32"/>
        <v>-11.760912373409578</v>
      </c>
      <c r="N148" s="110">
        <f t="shared" si="34"/>
        <v>0.6970148039265075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5"/>
        <v>908.26348208641707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30"/>
        <v>36.86423706330784</v>
      </c>
      <c r="K149" s="27">
        <f t="shared" si="31"/>
        <v>6.666666666666667</v>
      </c>
      <c r="L149" s="37">
        <f t="shared" si="33"/>
        <v>-1.6251494367174182</v>
      </c>
      <c r="M149" s="110">
        <f t="shared" si="32"/>
        <v>-11.760912373409578</v>
      </c>
      <c r="N149" s="110">
        <f t="shared" si="34"/>
        <v>0.68783624409215693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5"/>
        <v>914.26348208641707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30"/>
        <v>36.921427466667353</v>
      </c>
      <c r="K150" s="27">
        <f t="shared" si="31"/>
        <v>6.666666666666667</v>
      </c>
      <c r="L150" s="37">
        <f t="shared" si="33"/>
        <v>-1.6823398400769314</v>
      </c>
      <c r="M150" s="110">
        <f t="shared" si="32"/>
        <v>-11.760912373409578</v>
      </c>
      <c r="N150" s="110">
        <f t="shared" si="34"/>
        <v>0.67883779793347565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5"/>
        <v>920.26348208641707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30"/>
        <v>36.978243773726334</v>
      </c>
      <c r="K151" s="27">
        <f t="shared" si="31"/>
        <v>6.666666666666667</v>
      </c>
      <c r="L151" s="37">
        <f t="shared" si="33"/>
        <v>-1.7391561471359118</v>
      </c>
      <c r="M151" s="110">
        <f t="shared" si="32"/>
        <v>-11.760912373409578</v>
      </c>
      <c r="N151" s="110">
        <f t="shared" si="34"/>
        <v>0.67001478352463517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5"/>
        <v>926.26348208641707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30"/>
        <v>37.034690846805681</v>
      </c>
      <c r="K152" s="27">
        <f t="shared" si="31"/>
        <v>6.666666666666667</v>
      </c>
      <c r="L152" s="37">
        <f t="shared" si="33"/>
        <v>-1.7956032202152592</v>
      </c>
      <c r="M152" s="110">
        <f t="shared" si="32"/>
        <v>-11.760912373409578</v>
      </c>
      <c r="N152" s="110">
        <f t="shared" si="34"/>
        <v>0.66136267008616934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5"/>
        <v>676.26348208641707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30"/>
        <v>34.302318727168526</v>
      </c>
      <c r="K153" s="27">
        <f t="shared" si="31"/>
        <v>6.666666666666667</v>
      </c>
      <c r="L153" s="37">
        <f t="shared" si="33"/>
        <v>0.9367688994218959</v>
      </c>
      <c r="M153" s="110">
        <f t="shared" si="32"/>
        <v>-11.760912373409578</v>
      </c>
      <c r="N153" s="110">
        <f t="shared" si="34"/>
        <v>1.2407288762293187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5"/>
        <v>676.45892665934593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30"/>
        <v>34.304828643455352</v>
      </c>
      <c r="K154" s="27">
        <f t="shared" si="31"/>
        <v>6.666666666666667</v>
      </c>
      <c r="L154" s="37">
        <f t="shared" si="33"/>
        <v>0.93425898313507005</v>
      </c>
      <c r="M154" s="110">
        <f t="shared" si="32"/>
        <v>-11.760912373409578</v>
      </c>
      <c r="N154" s="110">
        <f t="shared" si="34"/>
        <v>1.2400120294710981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5"/>
        <v>677.04279012436268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30"/>
        <v>34.312322352362422</v>
      </c>
      <c r="K155" s="27">
        <f t="shared" si="31"/>
        <v>6.666666666666667</v>
      </c>
      <c r="L155" s="37">
        <f t="shared" si="33"/>
        <v>0.92676527422799992</v>
      </c>
      <c r="M155" s="110">
        <f t="shared" si="32"/>
        <v>-11.760912373409578</v>
      </c>
      <c r="N155" s="110">
        <f t="shared" si="34"/>
        <v>1.237874245707119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5"/>
        <v>678.00781524848082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30"/>
        <v>34.324693998277205</v>
      </c>
      <c r="K156" s="27">
        <f t="shared" si="31"/>
        <v>6.666666666666667</v>
      </c>
      <c r="L156" s="37">
        <f t="shared" si="33"/>
        <v>0.91439362831321702</v>
      </c>
      <c r="M156" s="110">
        <f t="shared" si="32"/>
        <v>-11.760912373409578</v>
      </c>
      <c r="N156" s="110">
        <f t="shared" si="34"/>
        <v>1.2343529600125962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5"/>
        <v>679.34239667845475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30"/>
        <v>34.341774381287237</v>
      </c>
      <c r="K157" s="27">
        <f t="shared" si="31"/>
        <v>6.666666666666667</v>
      </c>
      <c r="L157" s="37">
        <f t="shared" si="33"/>
        <v>0.89731324530318446</v>
      </c>
      <c r="M157" s="110">
        <f t="shared" si="32"/>
        <v>-11.760912373409578</v>
      </c>
      <c r="N157" s="110">
        <f t="shared" si="34"/>
        <v>1.2295079027153504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5"/>
        <v>681.03124531364062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30"/>
        <v>34.363340750913871</v>
      </c>
      <c r="K158" s="27">
        <f t="shared" si="31"/>
        <v>6.666666666666667</v>
      </c>
      <c r="L158" s="37">
        <f t="shared" si="33"/>
        <v>0.87574687567655118</v>
      </c>
      <c r="M158" s="110">
        <f t="shared" si="32"/>
        <v>-11.760912373409578</v>
      </c>
      <c r="N158" s="110">
        <f t="shared" si="34"/>
        <v>1.2234174975474059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5"/>
        <v>683.05619436824486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30"/>
        <v>34.389128682712098</v>
      </c>
      <c r="K159" s="27">
        <f t="shared" si="31"/>
        <v>6.666666666666667</v>
      </c>
      <c r="L159" s="37">
        <f t="shared" ref="L159:L190" si="36">F159-J159+M159</f>
        <v>0.84995894387832394</v>
      </c>
      <c r="M159" s="110">
        <f t="shared" si="32"/>
        <v>-11.760912373409578</v>
      </c>
      <c r="N159" s="110">
        <f t="shared" ref="N159:N190" si="37">10^(L159/10)</f>
        <v>1.2161745034603597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8">E$95+P160</f>
        <v>685.39705712458135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9">20*LOG10(E160/G160)-2.3</f>
        <v>34.418844707529161</v>
      </c>
      <c r="K160" s="27">
        <f t="shared" ref="K160:K223" si="40">4/60*100</f>
        <v>6.666666666666667</v>
      </c>
      <c r="L160" s="37">
        <f t="shared" si="36"/>
        <v>0.82024291906126123</v>
      </c>
      <c r="M160" s="110">
        <f t="shared" ref="M160:M223" si="41">10*LOG(6.666667/100)</f>
        <v>-11.760912373409578</v>
      </c>
      <c r="N160" s="110">
        <f t="shared" si="37"/>
        <v>1.2078813950737965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8"/>
        <v>688.03245625499983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9"/>
        <v>34.452178510058552</v>
      </c>
      <c r="K161" s="27">
        <f t="shared" si="40"/>
        <v>6.666666666666667</v>
      </c>
      <c r="L161" s="37">
        <f t="shared" si="36"/>
        <v>0.78690911653187001</v>
      </c>
      <c r="M161" s="110">
        <f t="shared" si="41"/>
        <v>-11.760912373409578</v>
      </c>
      <c r="N161" s="110">
        <f t="shared" si="37"/>
        <v>1.1986459205458591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8"/>
        <v>690.94056491117374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9"/>
        <v>34.488813814596199</v>
      </c>
      <c r="K162" s="27">
        <f t="shared" si="40"/>
        <v>6.666666666666667</v>
      </c>
      <c r="L162" s="37">
        <f t="shared" si="36"/>
        <v>0.75027381199422294</v>
      </c>
      <c r="M162" s="110">
        <f t="shared" si="41"/>
        <v>-11.760912373409578</v>
      </c>
      <c r="N162" s="110">
        <f t="shared" si="37"/>
        <v>1.1885771619428593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8"/>
        <v>694.09972382838487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9"/>
        <v>34.52843743206585</v>
      </c>
      <c r="K163" s="27">
        <f t="shared" si="40"/>
        <v>6.666666666666667</v>
      </c>
      <c r="L163" s="37">
        <f t="shared" si="36"/>
        <v>0.71065019452457179</v>
      </c>
      <c r="M163" s="110">
        <f t="shared" si="41"/>
        <v>-11.760912373409578</v>
      </c>
      <c r="N163" s="110">
        <f t="shared" si="37"/>
        <v>1.1777822894323338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8"/>
        <v>697.48892092416236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9"/>
        <v>34.570746271322321</v>
      </c>
      <c r="K164" s="27">
        <f t="shared" si="40"/>
        <v>6.666666666666667</v>
      </c>
      <c r="L164" s="37">
        <f t="shared" si="36"/>
        <v>0.66834135526810101</v>
      </c>
      <c r="M164" s="110">
        <f t="shared" si="41"/>
        <v>-11.760912373409578</v>
      </c>
      <c r="N164" s="110">
        <f t="shared" si="37"/>
        <v>1.1663640776434079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8"/>
        <v>701.08813701849897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9"/>
        <v>34.615452371163968</v>
      </c>
      <c r="K165" s="27">
        <f t="shared" si="40"/>
        <v>6.666666666666667</v>
      </c>
      <c r="L165" s="37">
        <f t="shared" si="36"/>
        <v>0.62363525542645348</v>
      </c>
      <c r="M165" s="110">
        <f t="shared" si="41"/>
        <v>-11.760912373409578</v>
      </c>
      <c r="N165" s="110">
        <f t="shared" si="37"/>
        <v>1.154419158331474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8"/>
        <v>704.87857235293393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9"/>
        <v>34.662286172477515</v>
      </c>
      <c r="K166" s="27">
        <f t="shared" si="40"/>
        <v>6.666666666666667</v>
      </c>
      <c r="L166" s="37">
        <f t="shared" si="36"/>
        <v>0.57680145411290695</v>
      </c>
      <c r="M166" s="110">
        <f t="shared" si="41"/>
        <v>-11.760912373409578</v>
      </c>
      <c r="N166" s="110">
        <f t="shared" si="37"/>
        <v>1.142036923457622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8"/>
        <v>708.84277410559662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9"/>
        <v>34.710998331009058</v>
      </c>
      <c r="K167" s="27">
        <f t="shared" si="40"/>
        <v>6.666666666666667</v>
      </c>
      <c r="L167" s="37">
        <f t="shared" si="36"/>
        <v>0.52808929558136342</v>
      </c>
      <c r="M167" s="110">
        <f t="shared" si="41"/>
        <v>-11.760912373409578</v>
      </c>
      <c r="N167" s="110">
        <f t="shared" si="37"/>
        <v>1.129298963562871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8"/>
        <v>712.96468643198637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9"/>
        <v>34.761360390374449</v>
      </c>
      <c r="K168" s="27">
        <f t="shared" si="40"/>
        <v>6.666666666666667</v>
      </c>
      <c r="L168" s="37">
        <f t="shared" si="36"/>
        <v>0.47772723621597279</v>
      </c>
      <c r="M168" s="110">
        <f t="shared" si="41"/>
        <v>-11.760912373409578</v>
      </c>
      <c r="N168" s="110">
        <f t="shared" si="37"/>
        <v>1.1162789202401804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8"/>
        <v>717.22964319517439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9"/>
        <v>34.813164614179009</v>
      </c>
      <c r="K169" s="27">
        <f t="shared" si="40"/>
        <v>6.666666666666667</v>
      </c>
      <c r="L169" s="37">
        <f t="shared" si="36"/>
        <v>0.42592301241141328</v>
      </c>
      <c r="M169" s="110">
        <f t="shared" si="41"/>
        <v>-11.760912373409578</v>
      </c>
      <c r="N169" s="110">
        <f t="shared" si="37"/>
        <v>1.1030426402041862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8"/>
        <v>721.62432075595927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9"/>
        <v>34.866223234361641</v>
      </c>
      <c r="K170" s="27">
        <f t="shared" si="40"/>
        <v>6.666666666666667</v>
      </c>
      <c r="L170" s="37">
        <f t="shared" si="36"/>
        <v>0.37286439222878087</v>
      </c>
      <c r="M170" s="110">
        <f t="shared" si="41"/>
        <v>-11.760912373409578</v>
      </c>
      <c r="N170" s="110">
        <f t="shared" si="37"/>
        <v>1.0896485348202685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8"/>
        <v>726.13666489416266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9"/>
        <v>34.920367323745971</v>
      </c>
      <c r="K171" s="27">
        <f t="shared" si="40"/>
        <v>6.666666666666667</v>
      </c>
      <c r="L171" s="37">
        <f t="shared" si="36"/>
        <v>0.31872030284445074</v>
      </c>
      <c r="M171" s="110">
        <f t="shared" si="41"/>
        <v>-11.760912373409578</v>
      </c>
      <c r="N171" s="110">
        <f t="shared" si="37"/>
        <v>1.0761480678695055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8"/>
        <v>730.75580270425701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9"/>
        <v>34.975445452807982</v>
      </c>
      <c r="K172" s="27">
        <f t="shared" si="40"/>
        <v>6.666666666666667</v>
      </c>
      <c r="L172" s="37">
        <f t="shared" si="36"/>
        <v>0.26364217378243993</v>
      </c>
      <c r="M172" s="110">
        <f t="shared" si="41"/>
        <v>-11.760912373409578</v>
      </c>
      <c r="N172" s="110">
        <f t="shared" si="37"/>
        <v>1.0625863126194925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8"/>
        <v>735.47194745790352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9"/>
        <v>35.031322248366088</v>
      </c>
      <c r="K173" s="27">
        <f t="shared" si="40"/>
        <v>6.666666666666667</v>
      </c>
      <c r="L173" s="37">
        <f t="shared" si="36"/>
        <v>0.20776537822433383</v>
      </c>
      <c r="M173" s="110">
        <f t="shared" si="41"/>
        <v>-11.760912373409578</v>
      </c>
      <c r="N173" s="110">
        <f t="shared" si="37"/>
        <v>1.049002535288996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8"/>
        <v>740.27630207246818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9"/>
        <v>35.087876937018862</v>
      </c>
      <c r="K174" s="27">
        <f t="shared" si="40"/>
        <v>6.666666666666667</v>
      </c>
      <c r="L174" s="37">
        <f t="shared" si="36"/>
        <v>0.1512106895715597</v>
      </c>
      <c r="M174" s="110">
        <f t="shared" si="41"/>
        <v>-11.760912373409578</v>
      </c>
      <c r="N174" s="110">
        <f t="shared" si="37"/>
        <v>1.0354307751185494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8"/>
        <v>745.16096497536716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9"/>
        <v>35.145001928783032</v>
      </c>
      <c r="K175" s="27">
        <f t="shared" si="40"/>
        <v>6.666666666666667</v>
      </c>
      <c r="L175" s="37">
        <f t="shared" si="36"/>
        <v>9.4085697807390289E-2</v>
      </c>
      <c r="M175" s="110">
        <f t="shared" si="41"/>
        <v>-11.760912373409578</v>
      </c>
      <c r="N175" s="110">
        <f t="shared" si="37"/>
        <v>1.0219004014918127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8"/>
        <v>750.11884075776061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9"/>
        <v>35.202601475745709</v>
      </c>
      <c r="K176" s="27">
        <f t="shared" si="40"/>
        <v>6.666666666666667</v>
      </c>
      <c r="L176" s="37">
        <f t="shared" si="36"/>
        <v>3.6486150844712739E-2</v>
      </c>
      <c r="M176" s="110">
        <f t="shared" si="41"/>
        <v>-11.760912373409578</v>
      </c>
      <c r="N176" s="110">
        <f t="shared" si="37"/>
        <v>1.008436636212573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8"/>
        <v>755.14355699276769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9"/>
        <v>35.260590425517819</v>
      </c>
      <c r="K177" s="27">
        <f t="shared" si="40"/>
        <v>6.666666666666667</v>
      </c>
      <c r="L177" s="37">
        <f t="shared" si="36"/>
        <v>-2.1502798927397038E-2</v>
      </c>
      <c r="M177" s="110">
        <f t="shared" si="41"/>
        <v>-11.760912373409578</v>
      </c>
      <c r="N177" s="110">
        <f t="shared" si="37"/>
        <v>0.99506103457166606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8"/>
        <v>760.22938787501016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9"/>
        <v>35.318893078697712</v>
      </c>
      <c r="K178" s="27">
        <f t="shared" si="40"/>
        <v>6.666666666666667</v>
      </c>
      <c r="L178" s="37">
        <f t="shared" si="36"/>
        <v>-7.980545210729062E-2</v>
      </c>
      <c r="M178" s="110">
        <f t="shared" si="41"/>
        <v>-11.760912373409578</v>
      </c>
      <c r="N178" s="110">
        <f t="shared" si="37"/>
        <v>0.98179192268804116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8"/>
        <v>765.37118484916539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9"/>
        <v>35.377442152371863</v>
      </c>
      <c r="K179" s="27">
        <f t="shared" si="40"/>
        <v>6.666666666666667</v>
      </c>
      <c r="L179" s="37">
        <f t="shared" si="36"/>
        <v>-0.13835452578144114</v>
      </c>
      <c r="M179" s="110">
        <f t="shared" si="41"/>
        <v>-11.760912373409578</v>
      </c>
      <c r="N179" s="110">
        <f t="shared" si="37"/>
        <v>0.9686447911837951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8"/>
        <v>770.56431407597097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9"/>
        <v>35.436177847010875</v>
      </c>
      <c r="K180" s="27">
        <f t="shared" si="40"/>
        <v>6.666666666666667</v>
      </c>
      <c r="L180" s="37">
        <f t="shared" si="36"/>
        <v>-0.19709022042045277</v>
      </c>
      <c r="M180" s="110">
        <f t="shared" si="41"/>
        <v>-11.760912373409578</v>
      </c>
      <c r="N180" s="110">
        <f t="shared" si="37"/>
        <v>0.95563264689148897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8"/>
        <v>775.80460038742308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9"/>
        <v>35.495047011260361</v>
      </c>
      <c r="K181" s="27">
        <f t="shared" si="40"/>
        <v>6.666666666666667</v>
      </c>
      <c r="L181" s="37">
        <f t="shared" si="36"/>
        <v>-0.25595938466993928</v>
      </c>
      <c r="M181" s="110">
        <f t="shared" si="41"/>
        <v>-11.760912373409578</v>
      </c>
      <c r="N181" s="110">
        <f t="shared" si="37"/>
        <v>0.94276632526076554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8"/>
        <v>781.08827727238952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9"/>
        <v>35.554002397539044</v>
      </c>
      <c r="K182" s="27">
        <f t="shared" si="40"/>
        <v>6.666666666666667</v>
      </c>
      <c r="L182" s="37">
        <f t="shared" si="36"/>
        <v>-0.31491477094862219</v>
      </c>
      <c r="M182" s="110">
        <f t="shared" si="41"/>
        <v>-11.760912373409578</v>
      </c>
      <c r="N182" s="110">
        <f t="shared" si="37"/>
        <v>0.93005476663396225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8"/>
        <v>786.41194238230946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9"/>
        <v>35.613002000636129</v>
      </c>
      <c r="K183" s="27">
        <f t="shared" si="40"/>
        <v>6.666666666666667</v>
      </c>
      <c r="L183" s="37">
        <f t="shared" si="36"/>
        <v>-0.37391437404570738</v>
      </c>
      <c r="M183" s="110">
        <f t="shared" si="41"/>
        <v>-11.760912373409578</v>
      </c>
      <c r="N183" s="110">
        <f t="shared" si="37"/>
        <v>0.9175052597490011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8"/>
        <v>791.77251803425236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9"/>
        <v>35.672008471354616</v>
      </c>
      <c r="K184" s="27">
        <f t="shared" si="40"/>
        <v>6.666666666666667</v>
      </c>
      <c r="L184" s="37">
        <f t="shared" si="36"/>
        <v>-0.4329208447641939</v>
      </c>
      <c r="M184" s="110">
        <f t="shared" si="41"/>
        <v>-11.760912373409578</v>
      </c>
      <c r="N184" s="110">
        <f t="shared" si="37"/>
        <v>0.90512365581172671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8"/>
        <v>797.16721620115732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9"/>
        <v>35.730988597465711</v>
      </c>
      <c r="K185" s="27">
        <f t="shared" si="40"/>
        <v>6.666666666666667</v>
      </c>
      <c r="L185" s="37">
        <f t="shared" si="36"/>
        <v>-0.49190097087528883</v>
      </c>
      <c r="M185" s="110">
        <f t="shared" si="41"/>
        <v>-11.760912373409578</v>
      </c>
      <c r="N185" s="110">
        <f t="shared" si="37"/>
        <v>0.89291455633721861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8"/>
        <v>802.59350750665101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9"/>
        <v>35.789912844676067</v>
      </c>
      <c r="K186" s="27">
        <f t="shared" si="40"/>
        <v>6.666666666666667</v>
      </c>
      <c r="L186" s="37">
        <f t="shared" si="36"/>
        <v>-0.55082521808564522</v>
      </c>
      <c r="M186" s="110">
        <f t="shared" si="41"/>
        <v>-11.760912373409578</v>
      </c>
      <c r="N186" s="110">
        <f t="shared" si="37"/>
        <v>0.88088147774428183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8"/>
        <v>808.04909377760691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9"/>
        <v>35.84875495086311</v>
      </c>
      <c r="K187" s="27">
        <f t="shared" si="40"/>
        <v>6.666666666666667</v>
      </c>
      <c r="L187" s="37">
        <f t="shared" si="36"/>
        <v>-0.60966732427268866</v>
      </c>
      <c r="M187" s="110">
        <f t="shared" si="41"/>
        <v>-11.760912373409578</v>
      </c>
      <c r="N187" s="110">
        <f t="shared" si="37"/>
        <v>0.86902699543604434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8"/>
        <v>813.53188374700358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9"/>
        <v>35.907491567437631</v>
      </c>
      <c r="K188" s="27">
        <f t="shared" si="40"/>
        <v>6.666666666666667</v>
      </c>
      <c r="L188" s="37">
        <f t="shared" si="36"/>
        <v>-0.66840394084720955</v>
      </c>
      <c r="M188" s="110">
        <f t="shared" si="41"/>
        <v>-11.760912373409578</v>
      </c>
      <c r="N188" s="110">
        <f t="shared" si="37"/>
        <v>0.85735286983642178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8"/>
        <v>819.03997153968407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9"/>
        <v>35.966101942302778</v>
      </c>
      <c r="K189" s="27">
        <f t="shared" si="40"/>
        <v>6.666666666666667</v>
      </c>
      <c r="L189" s="37">
        <f t="shared" si="36"/>
        <v>-0.72701431571235631</v>
      </c>
      <c r="M189" s="110">
        <f t="shared" si="41"/>
        <v>-11.760912373409578</v>
      </c>
      <c r="N189" s="110">
        <f t="shared" si="37"/>
        <v>0.84586015659265734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8"/>
        <v>824.57161761245379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9"/>
        <v>36.024567639468508</v>
      </c>
      <c r="K190" s="27">
        <f t="shared" si="40"/>
        <v>6.666666666666667</v>
      </c>
      <c r="L190" s="37">
        <f t="shared" si="36"/>
        <v>-0.78548001287808589</v>
      </c>
      <c r="M190" s="110">
        <f t="shared" si="41"/>
        <v>-11.760912373409578</v>
      </c>
      <c r="N190" s="110">
        <f t="shared" si="37"/>
        <v>0.83454930290729024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8"/>
        <v>830.12523185648604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9"/>
        <v>36.08287229093358</v>
      </c>
      <c r="K191" s="27">
        <f t="shared" si="40"/>
        <v>6.666666666666667</v>
      </c>
      <c r="L191" s="37">
        <f t="shared" ref="L191:L222" si="42">F191-J191+M191</f>
        <v>-0.84378466434315769</v>
      </c>
      <c r="M191" s="110">
        <f t="shared" si="41"/>
        <v>-11.760912373409578</v>
      </c>
      <c r="N191" s="110">
        <f t="shared" ref="N191:N222" si="43">10^(L191/10)</f>
        <v>0.82342023173409606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4">E$95+P192</f>
        <v>835.6993586036715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9"/>
        <v>36.141001376956183</v>
      </c>
      <c r="K192" s="27">
        <f t="shared" si="40"/>
        <v>6.666666666666667</v>
      </c>
      <c r="L192" s="37">
        <f t="shared" si="42"/>
        <v>-0.90191375036576105</v>
      </c>
      <c r="M192" s="110">
        <f t="shared" si="41"/>
        <v>-11.760912373409578</v>
      </c>
      <c r="N192" s="110">
        <f t="shared" si="43"/>
        <v>0.81247241536395531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4"/>
        <v>841.29266330909456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9"/>
        <v>36.198942031295239</v>
      </c>
      <c r="K193" s="27">
        <f t="shared" si="40"/>
        <v>6.666666666666667</v>
      </c>
      <c r="L193" s="37">
        <f t="shared" si="42"/>
        <v>-0.9598544047048172</v>
      </c>
      <c r="M193" s="110">
        <f t="shared" si="41"/>
        <v>-11.760912373409578</v>
      </c>
      <c r="N193" s="110">
        <f t="shared" si="43"/>
        <v>0.80170493973901868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4"/>
        <v>846.90392070926123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9"/>
        <v>36.256682868418096</v>
      </c>
      <c r="K194" s="27">
        <f t="shared" si="40"/>
        <v>6.666666666666667</v>
      </c>
      <c r="L194" s="37">
        <f t="shared" si="42"/>
        <v>-1.0175952418276744</v>
      </c>
      <c r="M194" s="110">
        <f t="shared" si="41"/>
        <v>-11.760912373409578</v>
      </c>
      <c r="N194" s="110">
        <f t="shared" si="43"/>
        <v>0.79111656066627667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4"/>
        <v>852.53200428013247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9"/>
        <v>36.314213830038256</v>
      </c>
      <c r="K195" s="27">
        <f t="shared" si="40"/>
        <v>6.666666666666667</v>
      </c>
      <c r="L195" s="37">
        <f t="shared" si="42"/>
        <v>-1.0751262034478337</v>
      </c>
      <c r="M195" s="110">
        <f t="shared" si="41"/>
        <v>-11.760912373409578</v>
      </c>
      <c r="N195" s="110">
        <f t="shared" si="43"/>
        <v>0.78070575295364242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4"/>
        <v>858.17587684065234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9"/>
        <v>36.371526048672372</v>
      </c>
      <c r="K196" s="27">
        <f t="shared" si="40"/>
        <v>6.666666666666667</v>
      </c>
      <c r="L196" s="37">
        <f t="shared" si="42"/>
        <v>-1.1324384220819503</v>
      </c>
      <c r="M196" s="110">
        <f t="shared" si="41"/>
        <v>-11.760912373409578</v>
      </c>
      <c r="N196" s="110">
        <f t="shared" si="43"/>
        <v>0.7704707533613312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4"/>
        <v>863.83458216652184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9"/>
        <v>36.428611726192123</v>
      </c>
      <c r="K197" s="27">
        <f t="shared" si="40"/>
        <v>6.666666666666667</v>
      </c>
      <c r="L197" s="37">
        <f t="shared" si="42"/>
        <v>-1.1895240996017016</v>
      </c>
      <c r="M197" s="110">
        <f t="shared" si="41"/>
        <v>-11.760912373409578</v>
      </c>
      <c r="N197" s="110">
        <f t="shared" si="43"/>
        <v>0.76040959814711551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4"/>
        <v>869.50723749571603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9"/>
        <v>36.485464025598567</v>
      </c>
      <c r="K198" s="27">
        <f t="shared" si="40"/>
        <v>6.666666666666667</v>
      </c>
      <c r="L198" s="37">
        <f t="shared" si="42"/>
        <v>-1.2463763990081453</v>
      </c>
      <c r="M198" s="110">
        <f t="shared" si="41"/>
        <v>-11.760912373409578</v>
      </c>
      <c r="N198" s="110">
        <f t="shared" si="43"/>
        <v>0.75052015588406173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4"/>
        <v>875.19302682190801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9"/>
        <v>36.542076974466475</v>
      </c>
      <c r="K199" s="27">
        <f t="shared" si="40"/>
        <v>6.666666666666667</v>
      </c>
      <c r="L199" s="37">
        <f t="shared" si="42"/>
        <v>-1.3029893478760535</v>
      </c>
      <c r="M199" s="110">
        <f t="shared" si="41"/>
        <v>-11.760912373409578</v>
      </c>
      <c r="N199" s="110">
        <f t="shared" si="43"/>
        <v>0.74080015614230244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4"/>
        <v>880.89119488480014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9"/>
        <v>36.598445378699097</v>
      </c>
      <c r="K200" s="27">
        <f t="shared" si="40"/>
        <v>6.666666666666667</v>
      </c>
      <c r="L200" s="37">
        <f t="shared" si="42"/>
        <v>-1.359357752108675</v>
      </c>
      <c r="M200" s="110">
        <f t="shared" si="41"/>
        <v>-11.760912373409578</v>
      </c>
      <c r="N200" s="110">
        <f t="shared" si="43"/>
        <v>0.73124721455042829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4"/>
        <v>886.60104177756762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9"/>
        <v>36.654564745401736</v>
      </c>
      <c r="K201" s="27">
        <f t="shared" si="40"/>
        <v>6.666666666666667</v>
      </c>
      <c r="L201" s="37">
        <f t="shared" si="42"/>
        <v>-1.4154771188113138</v>
      </c>
      <c r="M201" s="110">
        <f t="shared" si="41"/>
        <v>-11.760912373409578</v>
      </c>
      <c r="N201" s="110">
        <f t="shared" si="43"/>
        <v>0.7218588546860949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4"/>
        <v>892.32191810140432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9"/>
        <v>36.710431213829231</v>
      </c>
      <c r="K202" s="27">
        <f t="shared" si="40"/>
        <v>6.666666666666667</v>
      </c>
      <c r="L202" s="37">
        <f t="shared" si="42"/>
        <v>-1.4713435872388096</v>
      </c>
      <c r="M202" s="110">
        <f t="shared" si="41"/>
        <v>-11.760912373409578</v>
      </c>
      <c r="N202" s="110">
        <f t="shared" si="43"/>
        <v>0.71263252718802417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4"/>
        <v>898.05322060570006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9"/>
        <v>36.766041493490626</v>
      </c>
      <c r="K203" s="27">
        <f t="shared" si="40"/>
        <v>6.666666666666667</v>
      </c>
      <c r="L203" s="37">
        <f t="shared" si="42"/>
        <v>-1.5269538669002038</v>
      </c>
      <c r="M203" s="110">
        <f t="shared" si="41"/>
        <v>-11.760912373409578</v>
      </c>
      <c r="N203" s="110">
        <f t="shared" si="43"/>
        <v>0.70356562643164633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4"/>
        <v>903.79438825982629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9"/>
        <v>36.821392808605644</v>
      </c>
      <c r="K204" s="27">
        <f t="shared" si="40"/>
        <v>6.666666666666667</v>
      </c>
      <c r="L204" s="37">
        <f t="shared" si="42"/>
        <v>-1.5823051820152223</v>
      </c>
      <c r="M204" s="110">
        <f t="shared" si="41"/>
        <v>-11.760912373409578</v>
      </c>
      <c r="N204" s="110">
        <f t="shared" si="43"/>
        <v>0.6946555050672959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4"/>
        <v>909.54489870900863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9"/>
        <v>36.876482848205093</v>
      </c>
      <c r="K205" s="27">
        <f t="shared" si="40"/>
        <v>6.666666666666667</v>
      </c>
      <c r="L205" s="37">
        <f t="shared" si="42"/>
        <v>-1.6373952216146712</v>
      </c>
      <c r="M205" s="110">
        <f t="shared" si="41"/>
        <v>-11.760912373409578</v>
      </c>
      <c r="N205" s="110">
        <f t="shared" si="43"/>
        <v>0.68589948668216527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4"/>
        <v>915.30426507244124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9"/>
        <v>36.931309721252333</v>
      </c>
      <c r="K206" s="27">
        <f t="shared" si="40"/>
        <v>6.666666666666667</v>
      </c>
      <c r="L206" s="37">
        <f t="shared" si="42"/>
        <v>-1.6922220946619113</v>
      </c>
      <c r="M206" s="110">
        <f t="shared" si="41"/>
        <v>-11.760912373409578</v>
      </c>
      <c r="N206" s="110">
        <f t="shared" si="43"/>
        <v>0.67729487681442568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4"/>
        <v>921.07203304675113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9"/>
        <v>36.985871916236903</v>
      </c>
      <c r="K207" s="27">
        <f t="shared" si="40"/>
        <v>6.666666666666667</v>
      </c>
      <c r="L207" s="37">
        <f t="shared" si="42"/>
        <v>-1.7467842896464809</v>
      </c>
      <c r="M207" s="110">
        <f t="shared" si="41"/>
        <v>-11.760912373409578</v>
      </c>
      <c r="N207" s="110">
        <f t="shared" si="43"/>
        <v>0.66883897251945146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4"/>
        <v>926.84777828225856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9"/>
        <v>37.040168264756502</v>
      </c>
      <c r="K208" s="27">
        <f t="shared" si="40"/>
        <v>6.666666666666667</v>
      </c>
      <c r="L208" s="37">
        <f t="shared" si="42"/>
        <v>-1.8010806381660807</v>
      </c>
      <c r="M208" s="110">
        <f t="shared" si="41"/>
        <v>-11.760912373409578</v>
      </c>
      <c r="N208" s="110">
        <f t="shared" si="43"/>
        <v>0.66052907066322619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4"/>
        <v>932.63110400326514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9"/>
        <v>37.094197908659929</v>
      </c>
      <c r="K209" s="27">
        <f t="shared" si="40"/>
        <v>6.666666666666667</v>
      </c>
      <c r="L209" s="37">
        <f t="shared" si="42"/>
        <v>-1.8551102820695071</v>
      </c>
      <c r="M209" s="110">
        <f t="shared" si="41"/>
        <v>-11.760912373409578</v>
      </c>
      <c r="N209" s="110">
        <f t="shared" si="43"/>
        <v>0.65236247509643575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4"/>
        <v>938.42163884692422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9"/>
        <v>37.147960270373332</v>
      </c>
      <c r="K210" s="27">
        <f t="shared" si="40"/>
        <v>6.666666666666667</v>
      </c>
      <c r="L210" s="37">
        <f t="shared" si="42"/>
        <v>-1.9088726437829102</v>
      </c>
      <c r="M210" s="110">
        <f t="shared" si="41"/>
        <v>-11.760912373409578</v>
      </c>
      <c r="N210" s="110">
        <f t="shared" si="43"/>
        <v>0.64433650284388944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4"/>
        <v>768.26348208641707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9"/>
        <v>35.410203806667489</v>
      </c>
      <c r="K211" s="27">
        <f t="shared" si="40"/>
        <v>6.666666666666667</v>
      </c>
      <c r="L211" s="37">
        <f t="shared" si="42"/>
        <v>-0.17111618007706753</v>
      </c>
      <c r="M211" s="110">
        <f t="shared" si="41"/>
        <v>-11.760912373409578</v>
      </c>
      <c r="N211" s="110">
        <f t="shared" si="43"/>
        <v>0.96136516620633738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4"/>
        <v>768.36128218190981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9"/>
        <v>35.411309451789116</v>
      </c>
      <c r="K212" s="27">
        <f t="shared" si="40"/>
        <v>6.666666666666667</v>
      </c>
      <c r="L212" s="37">
        <f t="shared" si="42"/>
        <v>-0.17222182519869378</v>
      </c>
      <c r="M212" s="110">
        <f t="shared" si="41"/>
        <v>-11.760912373409578</v>
      </c>
      <c r="N212" s="110">
        <f t="shared" si="43"/>
        <v>0.96112044897886639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4"/>
        <v>768.6543712322748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9"/>
        <v>35.414622025959446</v>
      </c>
      <c r="K213" s="27">
        <f t="shared" si="40"/>
        <v>6.666666666666667</v>
      </c>
      <c r="L213" s="37">
        <f t="shared" si="42"/>
        <v>-0.17553439936902393</v>
      </c>
      <c r="M213" s="110">
        <f t="shared" si="41"/>
        <v>-11.760912373409578</v>
      </c>
      <c r="N213" s="110">
        <f t="shared" si="43"/>
        <v>0.96038763541513494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4"/>
        <v>769.14182046060296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9"/>
        <v>35.420128516827475</v>
      </c>
      <c r="K214" s="27">
        <f t="shared" si="40"/>
        <v>6.666666666666667</v>
      </c>
      <c r="L214" s="37">
        <f t="shared" si="42"/>
        <v>-0.18104089023705328</v>
      </c>
      <c r="M214" s="110">
        <f t="shared" si="41"/>
        <v>-11.760912373409578</v>
      </c>
      <c r="N214" s="110">
        <f t="shared" si="43"/>
        <v>0.95917071584140701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4"/>
        <v>769.82209816230829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9"/>
        <v>35.427807471939552</v>
      </c>
      <c r="K215" s="27">
        <f t="shared" si="40"/>
        <v>6.666666666666667</v>
      </c>
      <c r="L215" s="37">
        <f t="shared" si="42"/>
        <v>-0.18871984534913011</v>
      </c>
      <c r="M215" s="110">
        <f t="shared" si="41"/>
        <v>-11.760912373409578</v>
      </c>
      <c r="N215" s="110">
        <f t="shared" si="43"/>
        <v>0.9574762616306608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4"/>
        <v>770.69309346830028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9"/>
        <v>35.437629341857296</v>
      </c>
      <c r="K216" s="27">
        <f t="shared" si="40"/>
        <v>6.666666666666667</v>
      </c>
      <c r="L216" s="37">
        <f t="shared" si="42"/>
        <v>-0.19854171526687381</v>
      </c>
      <c r="M216" s="110">
        <f t="shared" si="41"/>
        <v>-11.760912373409578</v>
      </c>
      <c r="N216" s="110">
        <f t="shared" si="43"/>
        <v>0.95531330963330996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4"/>
        <v>771.75214841054458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9"/>
        <v>35.449556942973707</v>
      </c>
      <c r="K217" s="27">
        <f t="shared" si="40"/>
        <v>6.666666666666667</v>
      </c>
      <c r="L217" s="37">
        <f t="shared" si="42"/>
        <v>-0.21046931638328559</v>
      </c>
      <c r="M217" s="110">
        <f t="shared" si="41"/>
        <v>-11.760912373409578</v>
      </c>
      <c r="N217" s="110">
        <f t="shared" si="43"/>
        <v>0.95269320653556788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4"/>
        <v>772.99609717983435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9"/>
        <v>35.46354602383763</v>
      </c>
      <c r="K218" s="27">
        <f t="shared" si="40"/>
        <v>6.666666666666667</v>
      </c>
      <c r="L218" s="37">
        <f t="shared" si="42"/>
        <v>-0.22445839724720784</v>
      </c>
      <c r="M218" s="110">
        <f t="shared" si="41"/>
        <v>-11.760912373409578</v>
      </c>
      <c r="N218" s="110">
        <f t="shared" si="43"/>
        <v>0.94962941881375951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4"/>
        <v>774.42131127049242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9"/>
        <v>35.479545915960955</v>
      </c>
      <c r="K219" s="27">
        <f t="shared" si="40"/>
        <v>6.666666666666667</v>
      </c>
      <c r="L219" s="37">
        <f t="shared" si="42"/>
        <v>-0.24045828937053315</v>
      </c>
      <c r="M219" s="110">
        <f t="shared" si="41"/>
        <v>-11.760912373409578</v>
      </c>
      <c r="N219" s="110">
        <f t="shared" si="43"/>
        <v>0.94613731493176179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4"/>
        <v>776.02374908664842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9"/>
        <v>35.497500248345624</v>
      </c>
      <c r="K220" s="27">
        <f t="shared" si="40"/>
        <v>6.666666666666667</v>
      </c>
      <c r="L220" s="37">
        <f t="shared" si="42"/>
        <v>-0.25841262175520185</v>
      </c>
      <c r="M220" s="110">
        <f t="shared" si="41"/>
        <v>-11.760912373409578</v>
      </c>
      <c r="N220" s="110">
        <f t="shared" si="43"/>
        <v>0.94223392701552611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4"/>
        <v>777.79900854086418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9"/>
        <v>35.517347704346435</v>
      </c>
      <c r="K221" s="27">
        <f t="shared" si="40"/>
        <v>6.666666666666667</v>
      </c>
      <c r="L221" s="37">
        <f t="shared" si="42"/>
        <v>-0.27826007775601269</v>
      </c>
      <c r="M221" s="110">
        <f t="shared" si="41"/>
        <v>-11.760912373409578</v>
      </c>
      <c r="N221" s="110">
        <f t="shared" si="43"/>
        <v>0.93793769942831884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4"/>
        <v>779.74238120343171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9"/>
        <v>35.539022799908459</v>
      </c>
      <c r="K222" s="27">
        <f t="shared" si="40"/>
        <v>6.666666666666667</v>
      </c>
      <c r="L222" s="37">
        <f t="shared" si="42"/>
        <v>-0.29993517331803687</v>
      </c>
      <c r="M222" s="110">
        <f t="shared" si="41"/>
        <v>-11.760912373409578</v>
      </c>
      <c r="N222" s="110">
        <f t="shared" si="43"/>
        <v>0.93326823149005966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4"/>
        <v>781.84890665007254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9"/>
        <v>35.562456663544836</v>
      </c>
      <c r="K223" s="27">
        <f t="shared" si="40"/>
        <v>6.666666666666667</v>
      </c>
      <c r="L223" s="37">
        <f t="shared" ref="L223:L254" si="45">F223-J223+M223</f>
        <v>-0.32336903695441421</v>
      </c>
      <c r="M223" s="110">
        <f t="shared" si="41"/>
        <v>-11.760912373409578</v>
      </c>
      <c r="N223" s="110">
        <f t="shared" ref="N223:N254" si="46">10^(L223/10)</f>
        <v>0.92824602108554721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7">E$95+P224</f>
        <v>784.11342579418999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8">20*LOG10(E224/G224)-2.3</f>
        <v>35.587577800461418</v>
      </c>
      <c r="K224" s="27">
        <f t="shared" ref="K224:K268" si="49">4/60*100</f>
        <v>6.666666666666667</v>
      </c>
      <c r="L224" s="37">
        <f t="shared" si="45"/>
        <v>-0.34849017387099579</v>
      </c>
      <c r="M224" s="110">
        <f t="shared" ref="M224:M268" si="50">10*LOG(6.666667/100)</f>
        <v>-11.760912373409578</v>
      </c>
      <c r="N224" s="110">
        <f t="shared" si="46"/>
        <v>0.92289221515867914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7"/>
        <v>786.53063216274563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8"/>
        <v>35.614312825777077</v>
      </c>
      <c r="K225" s="27">
        <f t="shared" si="49"/>
        <v>6.666666666666667</v>
      </c>
      <c r="L225" s="37">
        <f t="shared" si="45"/>
        <v>-0.37522519918665509</v>
      </c>
      <c r="M225" s="110">
        <f t="shared" si="50"/>
        <v>-11.760912373409578</v>
      </c>
      <c r="N225" s="110">
        <f t="shared" si="46"/>
        <v>0.91722837216999431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7"/>
        <v>789.09512026763161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8"/>
        <v>35.642587154617097</v>
      </c>
      <c r="K226" s="27">
        <f t="shared" si="49"/>
        <v>6.666666666666667</v>
      </c>
      <c r="L226" s="37">
        <f t="shared" si="45"/>
        <v>-0.40349952802667488</v>
      </c>
      <c r="M226" s="110">
        <f t="shared" si="50"/>
        <v>-11.760912373409578</v>
      </c>
      <c r="N226" s="110">
        <f t="shared" si="46"/>
        <v>0.91127624058047751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7"/>
        <v>791.80143042358259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8"/>
        <v>35.672325639773774</v>
      </c>
      <c r="K227" s="27">
        <f t="shared" si="49"/>
        <v>6.666666666666667</v>
      </c>
      <c r="L227" s="37">
        <f t="shared" si="45"/>
        <v>-0.43323801318335242</v>
      </c>
      <c r="M227" s="110">
        <f t="shared" si="50"/>
        <v>-11.760912373409578</v>
      </c>
      <c r="N227" s="110">
        <f t="shared" si="46"/>
        <v>0.9050575563864367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7"/>
        <v>794.6440895577332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8"/>
        <v>35.703453150466146</v>
      </c>
      <c r="K228" s="27">
        <f t="shared" si="49"/>
        <v>6.666666666666667</v>
      </c>
      <c r="L228" s="37">
        <f t="shared" si="45"/>
        <v>-0.46436552387572405</v>
      </c>
      <c r="M228" s="110">
        <f t="shared" si="50"/>
        <v>-11.760912373409578</v>
      </c>
      <c r="N228" s="110">
        <f t="shared" si="46"/>
        <v>0.89859386172787192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7"/>
        <v>797.6176477359304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8"/>
        <v>35.735895088357431</v>
      </c>
      <c r="K229" s="27">
        <f t="shared" si="49"/>
        <v>6.666666666666667</v>
      </c>
      <c r="L229" s="37">
        <f t="shared" si="45"/>
        <v>-0.49680746176700907</v>
      </c>
      <c r="M229" s="110">
        <f t="shared" si="50"/>
        <v>-11.760912373409578</v>
      </c>
      <c r="N229" s="110">
        <f t="shared" si="46"/>
        <v>0.89190634567227567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7"/>
        <v>800.71671029057211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8"/>
        <v>35.769577839314387</v>
      </c>
      <c r="K230" s="27">
        <f t="shared" si="49"/>
        <v>6.666666666666667</v>
      </c>
      <c r="L230" s="37">
        <f t="shared" si="45"/>
        <v>-0.53049021272396502</v>
      </c>
      <c r="M230" s="110">
        <f t="shared" si="50"/>
        <v>-11.760912373409578</v>
      </c>
      <c r="N230" s="110">
        <f t="shared" si="46"/>
        <v>0.88501570746849079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7"/>
        <v>803.93596557035278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8"/>
        <v>35.804429161363068</v>
      </c>
      <c r="K231" s="27">
        <f t="shared" si="49"/>
        <v>6.666666666666667</v>
      </c>
      <c r="L231" s="37">
        <f t="shared" si="45"/>
        <v>-0.56534153477264582</v>
      </c>
      <c r="M231" s="110">
        <f t="shared" si="50"/>
        <v>-11.760912373409578</v>
      </c>
      <c r="N231" s="110">
        <f t="shared" si="46"/>
        <v>0.87794204188903058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7"/>
        <v>807.27020844237256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8"/>
        <v>35.840378510889202</v>
      </c>
      <c r="K232" s="27">
        <f t="shared" si="49"/>
        <v>6.666666666666667</v>
      </c>
      <c r="L232" s="37">
        <f t="shared" si="45"/>
        <v>-0.60129088429878053</v>
      </c>
      <c r="M232" s="110">
        <f t="shared" si="50"/>
        <v>-11.760912373409578</v>
      </c>
      <c r="N232" s="110">
        <f t="shared" si="46"/>
        <v>0.87070474574030476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7"/>
        <v>810.71435976190764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8"/>
        <v>35.877357310354832</v>
      </c>
      <c r="K233" s="27">
        <f t="shared" si="49"/>
        <v>6.666666666666667</v>
      </c>
      <c r="L233" s="37">
        <f t="shared" si="45"/>
        <v>-0.63826968376440973</v>
      </c>
      <c r="M233" s="110">
        <f t="shared" si="50"/>
        <v>-11.760912373409578</v>
      </c>
      <c r="N233" s="110">
        <f t="shared" si="46"/>
        <v>0.86332244421499083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7"/>
        <v>814.26348208641707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8"/>
        <v>35.91529916168048</v>
      </c>
      <c r="K234" s="27">
        <f t="shared" si="49"/>
        <v>6.666666666666667</v>
      </c>
      <c r="L234" s="37">
        <f t="shared" si="45"/>
        <v>-0.67621153509005794</v>
      </c>
      <c r="M234" s="110">
        <f t="shared" si="50"/>
        <v>-11.760912373409578</v>
      </c>
      <c r="N234" s="110">
        <f t="shared" si="46"/>
        <v>0.85581293547926229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7"/>
        <v>817.91279195058087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8"/>
        <v>35.954140010011287</v>
      </c>
      <c r="K235" s="27">
        <f t="shared" si="49"/>
        <v>6.666666666666667</v>
      </c>
      <c r="L235" s="37">
        <f t="shared" si="45"/>
        <v>-0.71505238342086486</v>
      </c>
      <c r="M235" s="110">
        <f t="shared" si="50"/>
        <v>-11.760912373409578</v>
      </c>
      <c r="N235" s="110">
        <f t="shared" si="46"/>
        <v>0.84819315171527709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7"/>
        <v>821.65766904136342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8"/>
        <v>35.993818262892063</v>
      </c>
      <c r="K236" s="27">
        <f t="shared" si="49"/>
        <v>6.666666666666667</v>
      </c>
      <c r="L236" s="37">
        <f t="shared" si="45"/>
        <v>-0.75473063630164106</v>
      </c>
      <c r="M236" s="110">
        <f t="shared" si="50"/>
        <v>-11.760912373409578</v>
      </c>
      <c r="N236" s="110">
        <f t="shared" si="46"/>
        <v>0.84047913475913016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7"/>
        <v>825.49366261945067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8"/>
        <v>36.034274869966147</v>
      </c>
      <c r="K237" s="27">
        <f t="shared" si="49"/>
        <v>6.666666666666667</v>
      </c>
      <c r="L237" s="37">
        <f t="shared" si="45"/>
        <v>-0.79518724337572522</v>
      </c>
      <c r="M237" s="110">
        <f t="shared" si="50"/>
        <v>-11.760912373409578</v>
      </c>
      <c r="N237" s="110">
        <f t="shared" si="46"/>
        <v>0.83268602446915574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7"/>
        <v>829.41649552904232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8"/>
        <v>36.075453368233013</v>
      </c>
      <c r="K238" s="27">
        <f t="shared" si="49"/>
        <v>6.666666666666667</v>
      </c>
      <c r="L238" s="37">
        <f t="shared" si="45"/>
        <v>-0.83636574164259159</v>
      </c>
      <c r="M238" s="110">
        <f t="shared" si="50"/>
        <v>-11.760912373409578</v>
      </c>
      <c r="N238" s="110">
        <f t="shared" si="46"/>
        <v>0.82482805801198145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7"/>
        <v>833.42206612477605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8"/>
        <v>36.117299897691836</v>
      </c>
      <c r="K239" s="27">
        <f t="shared" si="49"/>
        <v>6.666666666666667</v>
      </c>
      <c r="L239" s="37">
        <f t="shared" si="45"/>
        <v>-0.87821227110141464</v>
      </c>
      <c r="M239" s="110">
        <f t="shared" si="50"/>
        <v>-11.760912373409578</v>
      </c>
      <c r="N239" s="110">
        <f t="shared" si="46"/>
        <v>0.81691857834879233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7"/>
        <v>837.50644842506983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8"/>
        <v>36.159763191900488</v>
      </c>
      <c r="K240" s="27">
        <f t="shared" si="49"/>
        <v>6.666666666666667</v>
      </c>
      <c r="L240" s="37">
        <f t="shared" si="45"/>
        <v>-0.92067556531006645</v>
      </c>
      <c r="M240" s="110">
        <f t="shared" si="50"/>
        <v>-11.760912373409578</v>
      </c>
      <c r="N240" s="110">
        <f t="shared" si="46"/>
        <v>0.80897005032832425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7"/>
        <v>841.66589077755577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8"/>
        <v>36.20279454762278</v>
      </c>
      <c r="K241" s="27">
        <f t="shared" si="49"/>
        <v>6.666666666666667</v>
      </c>
      <c r="L241" s="37">
        <f t="shared" si="45"/>
        <v>-0.96370692103235811</v>
      </c>
      <c r="M241" s="110">
        <f t="shared" si="50"/>
        <v>-11.760912373409578</v>
      </c>
      <c r="N241" s="110">
        <f t="shared" si="46"/>
        <v>0.80099408293500884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7"/>
        <v>845.89681329633765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8"/>
        <v>36.24634777734839</v>
      </c>
      <c r="K242" s="27">
        <f t="shared" si="49"/>
        <v>6.666666666666667</v>
      </c>
      <c r="L242" s="37">
        <f t="shared" si="45"/>
        <v>-1.0072601507579684</v>
      </c>
      <c r="M242" s="110">
        <f t="shared" si="50"/>
        <v>-11.760912373409578</v>
      </c>
      <c r="N242" s="110">
        <f t="shared" si="46"/>
        <v>0.79300145639109054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7"/>
        <v>850.19580430393171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8"/>
        <v>36.290379148069121</v>
      </c>
      <c r="K243" s="27">
        <f t="shared" si="49"/>
        <v>6.666666666666667</v>
      </c>
      <c r="L243" s="37">
        <f t="shared" si="45"/>
        <v>-1.0512915214786993</v>
      </c>
      <c r="M243" s="110">
        <f t="shared" si="50"/>
        <v>-11.760912373409578</v>
      </c>
      <c r="N243" s="110">
        <f t="shared" si="46"/>
        <v>0.7850021529635306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7"/>
        <v>854.55961598403678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8"/>
        <v>36.334847309298397</v>
      </c>
      <c r="K244" s="27">
        <f t="shared" si="49"/>
        <v>6.666666666666667</v>
      </c>
      <c r="L244" s="37">
        <f t="shared" si="45"/>
        <v>-1.0957596827079747</v>
      </c>
      <c r="M244" s="110">
        <f t="shared" si="50"/>
        <v>-11.760912373409578</v>
      </c>
      <c r="N244" s="110">
        <f t="shared" si="46"/>
        <v>0.77700539047466199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7"/>
        <v>858.98515942550148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8"/>
        <v>36.379713212939429</v>
      </c>
      <c r="K245" s="27">
        <f t="shared" si="49"/>
        <v>6.666666666666667</v>
      </c>
      <c r="L245" s="37">
        <f t="shared" si="45"/>
        <v>-1.1406255863490067</v>
      </c>
      <c r="M245" s="110">
        <f t="shared" si="50"/>
        <v>-11.760912373409578</v>
      </c>
      <c r="N245" s="110">
        <f t="shared" si="46"/>
        <v>0.76901965765611024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7"/>
        <v>863.46949921355565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8"/>
        <v>36.424940027248546</v>
      </c>
      <c r="K246" s="27">
        <f t="shared" si="49"/>
        <v>6.666666666666667</v>
      </c>
      <c r="L246" s="37">
        <f t="shared" si="45"/>
        <v>-1.1858524006581241</v>
      </c>
      <c r="M246" s="110">
        <f t="shared" si="50"/>
        <v>-11.760912373409578</v>
      </c>
      <c r="N246" s="110">
        <f t="shared" si="46"/>
        <v>0.76105275061608302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7"/>
        <v>868.00984770190826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8"/>
        <v>36.470493046809509</v>
      </c>
      <c r="K247" s="27">
        <f t="shared" si="49"/>
        <v>6.666666666666667</v>
      </c>
      <c r="L247" s="37">
        <f t="shared" si="45"/>
        <v>-1.2314054202190867</v>
      </c>
      <c r="M247" s="110">
        <f t="shared" si="50"/>
        <v>-11.760912373409578</v>
      </c>
      <c r="N247" s="110">
        <f t="shared" si="46"/>
        <v>0.75311180980914338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7"/>
        <v>872.60355907884627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8"/>
        <v>36.516339600133875</v>
      </c>
      <c r="K248" s="27">
        <f t="shared" si="49"/>
        <v>6.666666666666667</v>
      </c>
      <c r="L248" s="37">
        <f t="shared" si="45"/>
        <v>-1.2772519735434535</v>
      </c>
      <c r="M248" s="110">
        <f t="shared" si="50"/>
        <v>-11.760912373409578</v>
      </c>
      <c r="N248" s="110">
        <f t="shared" si="46"/>
        <v>0.74520335700454154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7"/>
        <v>877.24812332209694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8"/>
        <v>36.562448956233247</v>
      </c>
      <c r="K249" s="27">
        <f t="shared" si="49"/>
        <v>6.666666666666667</v>
      </c>
      <c r="L249" s="37">
        <f t="shared" si="45"/>
        <v>-1.3233613296428253</v>
      </c>
      <c r="M249" s="110">
        <f t="shared" si="50"/>
        <v>-11.760912373409578</v>
      </c>
      <c r="N249" s="110">
        <f t="shared" si="46"/>
        <v>0.73733333184390992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7"/>
        <v>881.94116012089785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8"/>
        <v>36.608792231270861</v>
      </c>
      <c r="K250" s="27">
        <f t="shared" si="49"/>
        <v>6.666666666666667</v>
      </c>
      <c r="L250" s="37">
        <f t="shared" si="45"/>
        <v>-1.3697046046804395</v>
      </c>
      <c r="M250" s="110">
        <f t="shared" si="50"/>
        <v>-11.760912373409578</v>
      </c>
      <c r="N250" s="110">
        <f t="shared" si="46"/>
        <v>0.72950712766202341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7"/>
        <v>886.68041282938987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8"/>
        <v>36.655342296190703</v>
      </c>
      <c r="K251" s="27">
        <f t="shared" si="49"/>
        <v>6.666666666666667</v>
      </c>
      <c r="L251" s="37">
        <f t="shared" si="45"/>
        <v>-1.4162546696002813</v>
      </c>
      <c r="M251" s="110">
        <f t="shared" si="50"/>
        <v>-11.760912373409578</v>
      </c>
      <c r="N251" s="110">
        <f t="shared" si="46"/>
        <v>0.72172962631616133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7"/>
        <v>891.46374250297333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8"/>
        <v>36.70207368604126</v>
      </c>
      <c r="K252" s="27">
        <f t="shared" si="49"/>
        <v>6.666666666666667</v>
      </c>
      <c r="L252" s="37">
        <f t="shared" si="45"/>
        <v>-1.4629860594508379</v>
      </c>
      <c r="M252" s="110">
        <f t="shared" si="50"/>
        <v>-11.760912373409578</v>
      </c>
      <c r="N252" s="110">
        <f t="shared" si="46"/>
        <v>0.71400523183102915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7"/>
        <v>896.2891220585193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8"/>
        <v>36.748962511555</v>
      </c>
      <c r="K253" s="27">
        <f t="shared" si="49"/>
        <v>6.666666666666667</v>
      </c>
      <c r="L253" s="37">
        <f t="shared" si="45"/>
        <v>-1.509874884964578</v>
      </c>
      <c r="M253" s="110">
        <f t="shared" si="50"/>
        <v>-11.760912373409578</v>
      </c>
      <c r="N253" s="110">
        <f t="shared" si="46"/>
        <v>0.70633790271831798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7"/>
        <v>901.15463059012654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8"/>
        <v>36.795986373411665</v>
      </c>
      <c r="K254" s="27">
        <f t="shared" si="49"/>
        <v>6.666666666666667</v>
      </c>
      <c r="L254" s="37">
        <f t="shared" si="45"/>
        <v>-1.5568987468212434</v>
      </c>
      <c r="M254" s="110">
        <f t="shared" si="50"/>
        <v>-11.760912373409578</v>
      </c>
      <c r="N254" s="110">
        <f t="shared" si="46"/>
        <v>0.69873118287371005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7"/>
        <v>906.05844786431726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8"/>
        <v>36.843124279501261</v>
      </c>
      <c r="K255" s="27">
        <f t="shared" si="49"/>
        <v>6.666666666666667</v>
      </c>
      <c r="L255" s="37">
        <f t="shared" ref="L255:L268" si="51">F255-J255+M255</f>
        <v>-1.604036652910839</v>
      </c>
      <c r="M255" s="110">
        <f t="shared" si="50"/>
        <v>-11.760912373409578</v>
      </c>
      <c r="N255" s="110">
        <f t="shared" ref="N255:N268" si="52">10^(L255/10)</f>
        <v>0.69118823099040405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53">E$95+P256</f>
        <v>910.99884901200721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8"/>
        <v>36.890356565408382</v>
      </c>
      <c r="K256" s="27">
        <f t="shared" si="49"/>
        <v>6.666666666666667</v>
      </c>
      <c r="L256" s="37">
        <f t="shared" si="51"/>
        <v>-1.6512689388179602</v>
      </c>
      <c r="M256" s="110">
        <f t="shared" si="50"/>
        <v>-11.760912373409578</v>
      </c>
      <c r="N256" s="110">
        <f t="shared" si="52"/>
        <v>0.68371184845804267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53"/>
        <v>915.97419942910415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8"/>
        <v>36.937664818261446</v>
      </c>
      <c r="K257" s="27">
        <f t="shared" si="49"/>
        <v>6.666666666666667</v>
      </c>
      <c r="L257" s="37">
        <f t="shared" si="51"/>
        <v>-1.6985771916710242</v>
      </c>
      <c r="M257" s="110">
        <f t="shared" si="50"/>
        <v>-11.760912373409578</v>
      </c>
      <c r="N257" s="110">
        <f t="shared" si="52"/>
        <v>0.67630450574006662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53"/>
        <v>920.98294989307658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8"/>
        <v>36.985031804026143</v>
      </c>
      <c r="K258" s="27">
        <f t="shared" si="49"/>
        <v>6.666666666666667</v>
      </c>
      <c r="L258" s="37">
        <f t="shared" si="51"/>
        <v>-1.7459441774357209</v>
      </c>
      <c r="M258" s="110">
        <f t="shared" si="50"/>
        <v>-11.760912373409578</v>
      </c>
      <c r="N258" s="110">
        <f t="shared" si="52"/>
        <v>0.66896836724182351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53"/>
        <v>926.0236318991183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8"/>
        <v>37.03244139826991</v>
      </c>
      <c r="K259" s="27">
        <f t="shared" si="49"/>
        <v>6.666666666666667</v>
      </c>
      <c r="L259" s="37">
        <f t="shared" si="51"/>
        <v>-1.7933537716794881</v>
      </c>
      <c r="M259" s="110">
        <f t="shared" si="50"/>
        <v>-11.760912373409578</v>
      </c>
      <c r="N259" s="110">
        <f t="shared" si="52"/>
        <v>0.6617053146969778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53"/>
        <v>931.09485321653847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8"/>
        <v>37.079878520382536</v>
      </c>
      <c r="K260" s="27">
        <f t="shared" si="49"/>
        <v>6.666666666666667</v>
      </c>
      <c r="L260" s="37">
        <f t="shared" si="51"/>
        <v>-1.8407908937921142</v>
      </c>
      <c r="M260" s="110">
        <f t="shared" si="50"/>
        <v>-11.760912373409578</v>
      </c>
      <c r="N260" s="110">
        <f t="shared" si="52"/>
        <v>0.654516969111404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53"/>
        <v>936.19529366360314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8"/>
        <v>37.127329071204144</v>
      </c>
      <c r="K261" s="27">
        <f t="shared" si="49"/>
        <v>6.666666666666667</v>
      </c>
      <c r="L261" s="37">
        <f t="shared" si="51"/>
        <v>-1.8882414446137226</v>
      </c>
      <c r="M261" s="110">
        <f t="shared" si="50"/>
        <v>-11.760912373409578</v>
      </c>
      <c r="N261" s="110">
        <f t="shared" si="52"/>
        <v>0.64740471131260147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53"/>
        <v>941.32370109716044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8"/>
        <v>37.174779873986338</v>
      </c>
      <c r="K262" s="27">
        <f t="shared" si="49"/>
        <v>6.666666666666667</v>
      </c>
      <c r="L262" s="37">
        <f t="shared" si="51"/>
        <v>-1.9356922473959166</v>
      </c>
      <c r="M262" s="110">
        <f t="shared" si="50"/>
        <v>-11.760912373409578</v>
      </c>
      <c r="N262" s="110">
        <f t="shared" si="52"/>
        <v>0.64036970115892111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53"/>
        <v>946.47888761191371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8"/>
        <v>37.222218618592024</v>
      </c>
      <c r="K263" s="27">
        <f t="shared" si="49"/>
        <v>6.666666666666667</v>
      </c>
      <c r="L263" s="37">
        <f t="shared" si="51"/>
        <v>-1.9831309920016018</v>
      </c>
      <c r="M263" s="110">
        <f t="shared" si="50"/>
        <v>-11.760912373409578</v>
      </c>
      <c r="N263" s="110">
        <f t="shared" si="52"/>
        <v>0.63341289546730695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53"/>
        <v>951.65972594310097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8"/>
        <v>37.269633808825098</v>
      </c>
      <c r="K264" s="27">
        <f t="shared" si="49"/>
        <v>6.666666666666667</v>
      </c>
      <c r="L264" s="37">
        <f t="shared" si="51"/>
        <v>-2.0305461822346764</v>
      </c>
      <c r="M264" s="110">
        <f t="shared" si="50"/>
        <v>-11.760912373409578</v>
      </c>
      <c r="N264" s="110">
        <f t="shared" si="52"/>
        <v>0.62653506472089038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53"/>
        <v>956.86514606552487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8"/>
        <v>37.317014712770373</v>
      </c>
      <c r="K265" s="27">
        <f t="shared" si="49"/>
        <v>6.666666666666667</v>
      </c>
      <c r="L265" s="37">
        <f t="shared" si="51"/>
        <v>-2.077927086179951</v>
      </c>
      <c r="M265" s="110">
        <f t="shared" si="50"/>
        <v>-11.760912373409578</v>
      </c>
      <c r="N265" s="110">
        <f t="shared" si="52"/>
        <v>0.61973680861921421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53"/>
        <v>962.09413198131369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8"/>
        <v>37.364351316017732</v>
      </c>
      <c r="K266" s="27">
        <f t="shared" si="49"/>
        <v>6.666666666666667</v>
      </c>
      <c r="L266" s="37">
        <f t="shared" si="51"/>
        <v>-2.1252636894273103</v>
      </c>
      <c r="M266" s="110">
        <f t="shared" si="50"/>
        <v>-11.760912373409578</v>
      </c>
      <c r="N266" s="110">
        <f t="shared" si="52"/>
        <v>0.61301857053408426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53"/>
        <v>967.3457186884292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8"/>
        <v>37.411634277639862</v>
      </c>
      <c r="K267" s="27">
        <f t="shared" si="49"/>
        <v>6.666666666666667</v>
      </c>
      <c r="L267" s="37">
        <f t="shared" si="51"/>
        <v>-2.1725466510494407</v>
      </c>
      <c r="M267" s="110">
        <f t="shared" si="50"/>
        <v>-11.760912373409578</v>
      </c>
      <c r="N267" s="110">
        <f t="shared" si="52"/>
        <v>0.60638065093361226</v>
      </c>
      <c r="O267" s="110"/>
      <c r="P267" s="111">
        <v>383.08223660201213</v>
      </c>
    </row>
    <row r="268" spans="2:16" ht="15.75" thickBot="1" x14ac:dyDescent="0.3">
      <c r="B268" s="134">
        <v>174</v>
      </c>
      <c r="C268" s="135"/>
      <c r="D268" s="135"/>
      <c r="E268" s="136">
        <f t="shared" si="53"/>
        <v>972.61898932173358</v>
      </c>
      <c r="F268" s="136">
        <v>47</v>
      </c>
      <c r="G268" s="136">
        <v>10</v>
      </c>
      <c r="H268" s="136">
        <v>1.5</v>
      </c>
      <c r="I268" s="137">
        <v>1.5</v>
      </c>
      <c r="J268" s="138">
        <f t="shared" si="48"/>
        <v>37.458854888791585</v>
      </c>
      <c r="K268" s="138">
        <f t="shared" si="49"/>
        <v>6.666666666666667</v>
      </c>
      <c r="L268" s="139">
        <f t="shared" si="51"/>
        <v>-2.219767262201163</v>
      </c>
      <c r="M268" s="110">
        <f t="shared" si="50"/>
        <v>-11.760912373409578</v>
      </c>
      <c r="N268" s="110">
        <f t="shared" si="52"/>
        <v>0.59982321983576337</v>
      </c>
      <c r="O268" s="110"/>
      <c r="P268" s="111">
        <v>388.35550723531657</v>
      </c>
    </row>
    <row r="269" spans="2:16" ht="15.75" thickBot="1" x14ac:dyDescent="0.3">
      <c r="B269" s="197" t="s">
        <v>129</v>
      </c>
      <c r="C269" s="198"/>
      <c r="D269" s="198"/>
      <c r="E269" s="198"/>
      <c r="F269" s="198"/>
      <c r="G269" s="198"/>
      <c r="H269" s="198"/>
      <c r="I269" s="198"/>
      <c r="J269" s="199"/>
      <c r="K269" s="125"/>
      <c r="L269" s="140">
        <f>10*LOG10(SUM(N95:N268))</f>
        <v>22.166142794330899</v>
      </c>
    </row>
  </sheetData>
  <mergeCells count="32">
    <mergeCell ref="I87:L87"/>
    <mergeCell ref="E87:H87"/>
    <mergeCell ref="B87:B88"/>
    <mergeCell ref="C87:D87"/>
    <mergeCell ref="H5:H6"/>
    <mergeCell ref="A46:G46"/>
    <mergeCell ref="A61:A85"/>
    <mergeCell ref="B48:B49"/>
    <mergeCell ref="B54:F54"/>
    <mergeCell ref="G5:G6"/>
    <mergeCell ref="A5:A6"/>
    <mergeCell ref="B5:B6"/>
    <mergeCell ref="D5:D6"/>
    <mergeCell ref="E5:E6"/>
    <mergeCell ref="F5:F6"/>
    <mergeCell ref="C5:C6"/>
    <mergeCell ref="O5:O6"/>
    <mergeCell ref="P5:P6"/>
    <mergeCell ref="Q5:R5"/>
    <mergeCell ref="Q87:T87"/>
    <mergeCell ref="M87:P87"/>
    <mergeCell ref="K93:K94"/>
    <mergeCell ref="L93:L94"/>
    <mergeCell ref="B269:J269"/>
    <mergeCell ref="B93:B94"/>
    <mergeCell ref="C93:D93"/>
    <mergeCell ref="E93:E94"/>
    <mergeCell ref="F93:F94"/>
    <mergeCell ref="G93:G94"/>
    <mergeCell ref="H93:H94"/>
    <mergeCell ref="I93:I94"/>
    <mergeCell ref="J93:J94"/>
  </mergeCells>
  <pageMargins left="0.7" right="0.7" top="0.75" bottom="0.75" header="0.3" footer="0.3"/>
  <pageSetup scale="32" orientation="portrait" r:id="rId1"/>
  <rowBreaks count="1" manualBreakCount="1">
    <brk id="91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6B451-65AA-443C-80E0-C4C1A629676C}">
  <sheetPr codeName="Sheet4"/>
  <dimension ref="A1:W269"/>
  <sheetViews>
    <sheetView topLeftCell="A13" zoomScaleNormal="100" workbookViewId="0">
      <selection activeCell="K15" sqref="K1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5" max="15" width="11.5703125" bestFit="1" customWidth="1"/>
    <col min="17" max="17" width="15.42578125" bestFit="1" customWidth="1"/>
    <col min="18" max="18" width="17.140625" bestFit="1" customWidth="1"/>
    <col min="21" max="21" width="8.8554687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146</v>
      </c>
      <c r="B2" s="29" t="s">
        <v>119</v>
      </c>
      <c r="C2" s="29">
        <f>NSAs!B4</f>
        <v>257740.35</v>
      </c>
      <c r="D2" s="30">
        <f>NSAs!C4</f>
        <v>4256663.38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95" t="s">
        <v>125</v>
      </c>
      <c r="H5" s="189" t="str">
        <f>CONCATENATE("Sound Level @ ", A2, " (dBA)")</f>
        <v>Sound Level @ NSA 2 (dBA)</v>
      </c>
      <c r="O5" s="163" t="s">
        <v>0</v>
      </c>
      <c r="P5" s="165" t="s">
        <v>1</v>
      </c>
      <c r="Q5" s="165" t="s">
        <v>2</v>
      </c>
      <c r="R5" s="166"/>
      <c r="V5" s="143" t="str">
        <f>INDEX(A7:A45,MATCH(W5,H7:H45,0))</f>
        <v>A-32</v>
      </c>
      <c r="W5" s="144">
        <f>MAX(H7:H45)</f>
        <v>41.767874862246565</v>
      </c>
    </row>
    <row r="6" spans="1:23" ht="15.75" thickBot="1" x14ac:dyDescent="0.3">
      <c r="A6" s="194"/>
      <c r="B6" s="181"/>
      <c r="C6" s="181"/>
      <c r="D6" s="181"/>
      <c r="E6" s="181"/>
      <c r="F6" s="181"/>
      <c r="G6" s="196"/>
      <c r="H6" s="190"/>
      <c r="O6" s="164"/>
      <c r="P6" s="168"/>
      <c r="Q6" s="12" t="s">
        <v>3</v>
      </c>
      <c r="R6" s="13" t="s">
        <v>4</v>
      </c>
      <c r="V6" s="145" t="str">
        <f>INDEX(A7:A45,MATCH(W6,H7:H45,0))</f>
        <v>A-32</v>
      </c>
      <c r="W6" s="146">
        <f>LARGE(H7:H45,2)</f>
        <v>41.767874862246565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5732.8483951782991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52.867409140715665</v>
      </c>
      <c r="H7" s="36">
        <f>C7-G7</f>
        <v>16.142890815924147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5" si="0">10^(H7/10)</f>
        <v>41.142348783913192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5060.5199208184758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51.783902776095374</v>
      </c>
      <c r="H8" s="37">
        <f t="shared" ref="H8:H44" si="2">C8-G8</f>
        <v>17.226397180544438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52.800704603774363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3549.5595900478233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48.703489430244225</v>
      </c>
      <c r="H9" s="37">
        <f t="shared" si="2"/>
        <v>20.306810526395587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107.32009603812266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2675.1453210995551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46.246947580882505</v>
      </c>
      <c r="H10" s="37">
        <f t="shared" si="2"/>
        <v>22.763352375757307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188.94492768708855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2368.9513410790119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45.191122805692864</v>
      </c>
      <c r="H11" s="37">
        <f t="shared" si="2"/>
        <v>23.819177150946949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240.94488719864768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2086.8015830213371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44.089623150015484</v>
      </c>
      <c r="H12" s="37">
        <f t="shared" si="2"/>
        <v>24.920676806624328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310.5043441899449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3398.0502797927184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48.324596013762225</v>
      </c>
      <c r="H13" s="37">
        <f t="shared" si="2"/>
        <v>20.685703942877588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117.10363988665843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3115.7614780339022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47.571284071546991</v>
      </c>
      <c r="H14" s="37">
        <f t="shared" si="2"/>
        <v>21.439015885092822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139.28411482204999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2495.5018641149386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45.643157972317958</v>
      </c>
      <c r="H15" s="37">
        <f t="shared" si="2"/>
        <v>23.367141984321854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217.12718327585182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2183.2103225526612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44.481911521549939</v>
      </c>
      <c r="H16" s="37">
        <f t="shared" si="2"/>
        <v>24.528388435089873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283.68661386485797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1872.608870426619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43.148941525572162</v>
      </c>
      <c r="H17" s="37">
        <f t="shared" si="2"/>
        <v>25.86135843106765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385.59895042091523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1651.6066818100476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42.058132624127921</v>
      </c>
      <c r="H18" s="37">
        <f t="shared" si="2"/>
        <v>26.952167332511891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495.6975053195755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1405.0479573666751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40.653822958334622</v>
      </c>
      <c r="H19" s="37">
        <f t="shared" si="2"/>
        <v>28.35647699830519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684.93238311748951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1263.4221946762359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39.730970038482987</v>
      </c>
      <c r="H20" s="37">
        <f t="shared" si="2"/>
        <v>29.279329918156826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847.09670377321697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1175.2787424270323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39.102817620516902</v>
      </c>
      <c r="H21" s="37">
        <f t="shared" si="2"/>
        <v>29.907482336122911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978.92232636614131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3174.0521354886664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47.7322811198894</v>
      </c>
      <c r="H22" s="37">
        <f t="shared" si="2"/>
        <v>21.278018836750412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>10^(H22/10)</f>
        <v>134.21525587187784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2732.1267932876954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46.430017006686377</v>
      </c>
      <c r="H23" s="37">
        <f t="shared" si="2"/>
        <v>22.580282949953435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181.14581082316579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2389.9226110064033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45.267676762418517</v>
      </c>
      <c r="H24" s="37">
        <f t="shared" si="2"/>
        <v>23.742623194221295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236.73491749133819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2006.0250116585148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43.746726872367532</v>
      </c>
      <c r="H25" s="37">
        <f t="shared" si="2"/>
        <v>25.263573084272281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336.01395033688476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1703.8671928586443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42.328714817341222</v>
      </c>
      <c r="H26" s="37">
        <f t="shared" si="2"/>
        <v>26.681585139298591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465.75605965107707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1416.5768173310644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40.724802603439457</v>
      </c>
      <c r="H27" s="37">
        <f t="shared" si="2"/>
        <v>28.285497353200356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673.82905782551256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1162.3335584935855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39.00661553570464</v>
      </c>
      <c r="H28" s="37">
        <f t="shared" si="2"/>
        <v>30.003684420935173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1000.8487292391637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950.81940078059733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37.261960692212419</v>
      </c>
      <c r="H29" s="37">
        <f t="shared" si="2"/>
        <v>31.748339264427393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1495.6636072102422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812.43443070807018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35.895766407645674</v>
      </c>
      <c r="H30" s="37">
        <f t="shared" si="2"/>
        <v>33.114533548994139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2048.5820115970505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2502.2055895749254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45.666459798193522</v>
      </c>
      <c r="H31" s="37">
        <f t="shared" si="2"/>
        <v>23.343840158446291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215.96531934545959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2085.0028877677692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44.082133216322518</v>
      </c>
      <c r="H32" s="37">
        <f t="shared" si="2"/>
        <v>24.928166740317295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311.04030852706927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1597.0392382155185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41.76631173205125</v>
      </c>
      <c r="H33" s="37">
        <f t="shared" si="2"/>
        <v>27.243988224588563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530.15006923361182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712.08845131790747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34.750678848394806</v>
      </c>
      <c r="H34" s="37">
        <f t="shared" si="2"/>
        <v>34.259621108245007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2666.6260097847312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531.18612792526028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32.204934495716621</v>
      </c>
      <c r="H35" s="37">
        <f t="shared" si="2"/>
        <v>36.805365460923191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4792.2177795769221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873.57828893584247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36.526036639252425</v>
      </c>
      <c r="H36" s="37">
        <f t="shared" si="2"/>
        <v>32.484263317387388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1771.8474656925375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1690.0433240600998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42.257956756877824</v>
      </c>
      <c r="H37" s="37">
        <f t="shared" si="2"/>
        <v>26.752343199761988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473.40661266940617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300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27.242425094393248</v>
      </c>
      <c r="H38" s="37">
        <f t="shared" si="2"/>
        <v>41.767874862246565</v>
      </c>
      <c r="O38" s="147" t="s">
        <v>36</v>
      </c>
      <c r="P38" s="42" t="s">
        <v>36</v>
      </c>
      <c r="Q38" s="121">
        <v>257689.23</v>
      </c>
      <c r="R38" s="122">
        <v>4256738.7300000004</v>
      </c>
      <c r="U38">
        <f t="shared" si="0"/>
        <v>15024.066119821837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300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27.242425094393248</v>
      </c>
      <c r="H39" s="37">
        <f t="shared" si="2"/>
        <v>41.767874862246565</v>
      </c>
      <c r="O39" s="147" t="s">
        <v>37</v>
      </c>
      <c r="P39" s="42" t="s">
        <v>37</v>
      </c>
      <c r="Q39" s="121">
        <v>257808.9</v>
      </c>
      <c r="R39" s="122">
        <v>4256881.83</v>
      </c>
      <c r="U39">
        <f t="shared" si="0"/>
        <v>15024.066119821837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5477.5144281691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52.471670603946407</v>
      </c>
      <c r="H40" s="37">
        <f t="shared" si="2"/>
        <v>13.528329396053593</v>
      </c>
      <c r="O40" s="46" t="s">
        <v>126</v>
      </c>
      <c r="P40" s="42" t="s">
        <v>126</v>
      </c>
      <c r="Q40" s="121">
        <v>252816.43</v>
      </c>
      <c r="R40" s="122">
        <v>4259063</v>
      </c>
      <c r="U40">
        <f t="shared" si="0"/>
        <v>22.533722389694812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3428.7240738356754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48.402650734481846</v>
      </c>
      <c r="H41" s="37">
        <f t="shared" si="2"/>
        <v>17.597349265518154</v>
      </c>
      <c r="O41" s="46" t="s">
        <v>198</v>
      </c>
      <c r="P41" s="42" t="s">
        <v>198</v>
      </c>
      <c r="Q41" s="121">
        <v>254406.11</v>
      </c>
      <c r="R41" s="122">
        <v>4257462.75</v>
      </c>
      <c r="U41">
        <f t="shared" si="0"/>
        <v>57.508882233477706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2557.2983589718528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ref="G42" si="4">20*LOG10(B42/D42)-2.3</f>
        <v>45.855627998900104</v>
      </c>
      <c r="H42" s="37">
        <f t="shared" ref="H42" si="5">C42-G42</f>
        <v>20.144372001099896</v>
      </c>
      <c r="O42" s="46" t="s">
        <v>199</v>
      </c>
      <c r="P42" s="42" t="s">
        <v>199</v>
      </c>
      <c r="Q42" s="121">
        <v>255183.93</v>
      </c>
      <c r="R42" s="122">
        <v>4256730.4000000004</v>
      </c>
      <c r="U42">
        <f t="shared" si="0"/>
        <v>103.38016003009281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2795.9657531880052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46.630636951683471</v>
      </c>
      <c r="H43" s="37">
        <f t="shared" si="2"/>
        <v>19.369363048316529</v>
      </c>
      <c r="O43" s="46" t="s">
        <v>200</v>
      </c>
      <c r="P43" s="42" t="s">
        <v>200</v>
      </c>
      <c r="Q43" s="121">
        <v>255199.02</v>
      </c>
      <c r="R43" s="122">
        <v>4257829.17</v>
      </c>
      <c r="U43">
        <f t="shared" si="0"/>
        <v>86.484106881666079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523.51600443549717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32.078599261148312</v>
      </c>
      <c r="H44" s="37">
        <f t="shared" si="2"/>
        <v>21.921400738851688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155.64675613141179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si="0"/>
        <v>429.02869185376727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47.269541908169131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47.269541908169131</v>
      </c>
      <c r="D51" s="77">
        <f>10*LOG10(SUM(U7:U44))</f>
        <v>47.2344611220974</v>
      </c>
      <c r="E51" s="77">
        <f>P85</f>
        <v>47.256419798422201</v>
      </c>
      <c r="F51" s="78">
        <f>S85</f>
        <v>53.649270619141632</v>
      </c>
    </row>
    <row r="52" spans="1:19" ht="14.45" customHeight="1" thickBot="1" x14ac:dyDescent="0.3">
      <c r="B52" s="72" t="s">
        <v>141</v>
      </c>
      <c r="C52" s="79">
        <f>10*LOG10(10^(C50/10)+10^(C51/10))</f>
        <v>48.015948415942084</v>
      </c>
      <c r="D52" s="79">
        <f>10*LOG10(10^(D50/10)+10^(D51/10))</f>
        <v>47.435938089859675</v>
      </c>
      <c r="E52" s="79">
        <f>J85</f>
        <v>47.807415748025164</v>
      </c>
      <c r="F52" s="80">
        <f>M85</f>
        <v>53.933472443654665</v>
      </c>
    </row>
    <row r="53" spans="1:19" ht="16.149999999999999" customHeight="1" thickBot="1" x14ac:dyDescent="0.3">
      <c r="B53" s="74" t="s">
        <v>145</v>
      </c>
      <c r="C53" s="81">
        <f>C52-C50</f>
        <v>8.0159484159420842</v>
      </c>
      <c r="D53" s="81">
        <f>D52-D50</f>
        <v>13.435938089859675</v>
      </c>
      <c r="E53" s="81">
        <f>E52-E50</f>
        <v>9.2389446780537909</v>
      </c>
      <c r="F53" s="82">
        <f>F52-F50</f>
        <v>11.982900513841841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2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47.435938089859675</v>
      </c>
      <c r="J61" s="62">
        <f>10^(I61/10)</f>
        <v>55410.721993044157</v>
      </c>
      <c r="K61" s="63"/>
      <c r="L61" s="152">
        <f>I61+10</f>
        <v>57.435938089859675</v>
      </c>
      <c r="M61" s="62">
        <f>10^(L61/10)</f>
        <v>554107.21993044112</v>
      </c>
      <c r="N61" s="62"/>
      <c r="O61" s="62">
        <f>D51</f>
        <v>47.2344611220974</v>
      </c>
      <c r="P61" s="62">
        <f>10^(O61/10)</f>
        <v>52898.835561534477</v>
      </c>
      <c r="Q61" s="62"/>
      <c r="R61" s="62">
        <f>O61+10</f>
        <v>57.2344611220974</v>
      </c>
      <c r="S61" s="63">
        <f>10^(R61/10)</f>
        <v>528988.35561534448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3"/>
      <c r="I62" s="154">
        <f t="shared" ref="I62:I66" si="9">10*LOG10(10^(C62/10)+10^((10*LOG10(SUM($U$7:$U$44)))/10))</f>
        <v>47.435938089859675</v>
      </c>
      <c r="J62" s="26">
        <f t="shared" ref="J62:J84" si="10">10^(I62/10)</f>
        <v>55410.721993044157</v>
      </c>
      <c r="K62" s="64"/>
      <c r="L62" s="155">
        <f t="shared" ref="L62:L67" si="11">I62+10</f>
        <v>57.435938089859675</v>
      </c>
      <c r="M62" s="26">
        <f t="shared" ref="M62:M84" si="12">10^(L62/10)</f>
        <v>554107.21993044112</v>
      </c>
      <c r="N62" s="26"/>
      <c r="O62" s="26">
        <f>O61</f>
        <v>47.2344611220974</v>
      </c>
      <c r="P62" s="26">
        <f t="shared" ref="P62:P84" si="13">10^(O62/10)</f>
        <v>52898.835561534477</v>
      </c>
      <c r="Q62" s="26"/>
      <c r="R62" s="26">
        <f t="shared" ref="R62:R67" si="14">O62+10</f>
        <v>57.2344611220974</v>
      </c>
      <c r="S62" s="64">
        <f t="shared" ref="S62:S84" si="15">10^(R62/10)</f>
        <v>528988.35561534448</v>
      </c>
    </row>
    <row r="63" spans="1:19" x14ac:dyDescent="0.25">
      <c r="A63" s="201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3"/>
      <c r="I63" s="154">
        <f t="shared" si="9"/>
        <v>47.435938089859675</v>
      </c>
      <c r="J63" s="26">
        <f t="shared" si="10"/>
        <v>55410.721993044157</v>
      </c>
      <c r="K63" s="64"/>
      <c r="L63" s="155">
        <f t="shared" si="11"/>
        <v>57.435938089859675</v>
      </c>
      <c r="M63" s="26">
        <f t="shared" si="12"/>
        <v>554107.21993044112</v>
      </c>
      <c r="N63" s="26"/>
      <c r="O63" s="26">
        <f t="shared" ref="O63:O84" si="17">O62</f>
        <v>47.2344611220974</v>
      </c>
      <c r="P63" s="26">
        <f t="shared" si="13"/>
        <v>52898.835561534477</v>
      </c>
      <c r="Q63" s="26"/>
      <c r="R63" s="26">
        <f t="shared" si="14"/>
        <v>57.2344611220974</v>
      </c>
      <c r="S63" s="64">
        <f t="shared" si="15"/>
        <v>528988.35561534448</v>
      </c>
    </row>
    <row r="64" spans="1:19" x14ac:dyDescent="0.25">
      <c r="A64" s="201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3"/>
      <c r="I64" s="154">
        <f t="shared" si="9"/>
        <v>47.435938089859675</v>
      </c>
      <c r="J64" s="26">
        <f t="shared" si="10"/>
        <v>55410.721993044157</v>
      </c>
      <c r="K64" s="64"/>
      <c r="L64" s="155">
        <f t="shared" si="11"/>
        <v>57.435938089859675</v>
      </c>
      <c r="M64" s="26">
        <f t="shared" si="12"/>
        <v>554107.21993044112</v>
      </c>
      <c r="N64" s="26"/>
      <c r="O64" s="26">
        <f t="shared" si="17"/>
        <v>47.2344611220974</v>
      </c>
      <c r="P64" s="26">
        <f t="shared" si="13"/>
        <v>52898.835561534477</v>
      </c>
      <c r="Q64" s="26"/>
      <c r="R64" s="26">
        <f t="shared" si="14"/>
        <v>57.2344611220974</v>
      </c>
      <c r="S64" s="64">
        <f t="shared" si="15"/>
        <v>528988.35561534448</v>
      </c>
    </row>
    <row r="65" spans="1:19" x14ac:dyDescent="0.25">
      <c r="A65" s="201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3"/>
      <c r="I65" s="154">
        <f t="shared" si="9"/>
        <v>47.435938089859675</v>
      </c>
      <c r="J65" s="26">
        <f t="shared" si="10"/>
        <v>55410.721993044157</v>
      </c>
      <c r="K65" s="64"/>
      <c r="L65" s="155">
        <f t="shared" si="11"/>
        <v>57.435938089859675</v>
      </c>
      <c r="M65" s="26">
        <f t="shared" si="12"/>
        <v>554107.21993044112</v>
      </c>
      <c r="N65" s="26"/>
      <c r="O65" s="26">
        <f t="shared" si="17"/>
        <v>47.2344611220974</v>
      </c>
      <c r="P65" s="26">
        <f t="shared" si="13"/>
        <v>52898.835561534477</v>
      </c>
      <c r="Q65" s="26"/>
      <c r="R65" s="26">
        <f t="shared" si="14"/>
        <v>57.2344611220974</v>
      </c>
      <c r="S65" s="64">
        <f t="shared" si="15"/>
        <v>528988.35561534448</v>
      </c>
    </row>
    <row r="66" spans="1:19" x14ac:dyDescent="0.25">
      <c r="A66" s="201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3"/>
      <c r="I66" s="154">
        <f t="shared" si="9"/>
        <v>47.435938089859675</v>
      </c>
      <c r="J66" s="26">
        <f t="shared" si="10"/>
        <v>55410.721993044157</v>
      </c>
      <c r="K66" s="64"/>
      <c r="L66" s="155">
        <f t="shared" si="11"/>
        <v>57.435938089859675</v>
      </c>
      <c r="M66" s="26">
        <f t="shared" si="12"/>
        <v>554107.21993044112</v>
      </c>
      <c r="N66" s="26"/>
      <c r="O66" s="26">
        <f t="shared" si="17"/>
        <v>47.2344611220974</v>
      </c>
      <c r="P66" s="26">
        <f t="shared" si="13"/>
        <v>52898.835561534477</v>
      </c>
      <c r="Q66" s="26"/>
      <c r="R66" s="26">
        <f t="shared" si="14"/>
        <v>57.2344611220974</v>
      </c>
      <c r="S66" s="64">
        <f t="shared" si="15"/>
        <v>528988.35561534448</v>
      </c>
    </row>
    <row r="67" spans="1:19" x14ac:dyDescent="0.25">
      <c r="A67" s="201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3"/>
      <c r="I67" s="154">
        <f>10*LOG10(10^(C67/10)+10^((10*LOG10(SUM($U$7:$U$44)))/10))</f>
        <v>47.435938089859675</v>
      </c>
      <c r="J67" s="26">
        <f t="shared" si="10"/>
        <v>55410.721993044157</v>
      </c>
      <c r="K67" s="64"/>
      <c r="L67" s="155">
        <f t="shared" si="11"/>
        <v>57.435938089859675</v>
      </c>
      <c r="M67" s="26">
        <f t="shared" si="12"/>
        <v>554107.21993044112</v>
      </c>
      <c r="N67" s="26"/>
      <c r="O67" s="26">
        <f t="shared" si="17"/>
        <v>47.2344611220974</v>
      </c>
      <c r="P67" s="26">
        <f t="shared" si="13"/>
        <v>52898.835561534477</v>
      </c>
      <c r="Q67" s="26"/>
      <c r="R67" s="26">
        <f t="shared" si="14"/>
        <v>57.2344611220974</v>
      </c>
      <c r="S67" s="64">
        <f t="shared" si="15"/>
        <v>528988.35561534448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3"/>
      <c r="I68" s="154">
        <f>10*LOG10(10^(C68/10)+10^($H$46/10))</f>
        <v>48.015948415942084</v>
      </c>
      <c r="J68" s="26">
        <f t="shared" si="10"/>
        <v>63327.864253388223</v>
      </c>
      <c r="K68" s="64"/>
      <c r="L68" s="155">
        <f>I68</f>
        <v>48.015948415942084</v>
      </c>
      <c r="M68" s="26">
        <f t="shared" si="12"/>
        <v>63327.864253388223</v>
      </c>
      <c r="N68" s="26"/>
      <c r="O68" s="26">
        <f>H46</f>
        <v>47.269541908169131</v>
      </c>
      <c r="P68" s="26">
        <f t="shared" si="13"/>
        <v>53327.864253388136</v>
      </c>
      <c r="Q68" s="26"/>
      <c r="R68" s="26">
        <f>O68</f>
        <v>47.269541908169131</v>
      </c>
      <c r="S68" s="64">
        <f t="shared" si="15"/>
        <v>53327.864253388136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3"/>
      <c r="I69" s="154">
        <f t="shared" ref="I69:I82" si="19">10*LOG10(10^(C69/10)+10^($H$46/10))</f>
        <v>48.015948415942084</v>
      </c>
      <c r="J69" s="26">
        <f t="shared" si="10"/>
        <v>63327.864253388223</v>
      </c>
      <c r="K69" s="64"/>
      <c r="L69" s="155">
        <f t="shared" ref="L69:L82" si="20">I69</f>
        <v>48.015948415942084</v>
      </c>
      <c r="M69" s="26">
        <f t="shared" si="12"/>
        <v>63327.864253388223</v>
      </c>
      <c r="N69" s="26"/>
      <c r="O69" s="26">
        <f t="shared" si="17"/>
        <v>47.269541908169131</v>
      </c>
      <c r="P69" s="26">
        <f t="shared" si="13"/>
        <v>53327.864253388136</v>
      </c>
      <c r="Q69" s="26"/>
      <c r="R69" s="26">
        <f t="shared" ref="R69:R82" si="21">O69</f>
        <v>47.269541908169131</v>
      </c>
      <c r="S69" s="64">
        <f t="shared" si="15"/>
        <v>53327.864253388136</v>
      </c>
    </row>
    <row r="70" spans="1:19" x14ac:dyDescent="0.25">
      <c r="A70" s="201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3"/>
      <c r="I70" s="154">
        <f t="shared" si="19"/>
        <v>48.015948415942084</v>
      </c>
      <c r="J70" s="26">
        <f t="shared" si="10"/>
        <v>63327.864253388223</v>
      </c>
      <c r="K70" s="64"/>
      <c r="L70" s="155">
        <f t="shared" si="20"/>
        <v>48.015948415942084</v>
      </c>
      <c r="M70" s="26">
        <f t="shared" si="12"/>
        <v>63327.864253388223</v>
      </c>
      <c r="N70" s="26"/>
      <c r="O70" s="26">
        <f t="shared" si="17"/>
        <v>47.269541908169131</v>
      </c>
      <c r="P70" s="26">
        <f t="shared" si="13"/>
        <v>53327.864253388136</v>
      </c>
      <c r="Q70" s="26"/>
      <c r="R70" s="26">
        <f t="shared" si="21"/>
        <v>47.269541908169131</v>
      </c>
      <c r="S70" s="64">
        <f t="shared" si="15"/>
        <v>53327.864253388136</v>
      </c>
    </row>
    <row r="71" spans="1:19" x14ac:dyDescent="0.25">
      <c r="A71" s="201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3"/>
      <c r="I71" s="154">
        <f t="shared" si="19"/>
        <v>48.015948415942084</v>
      </c>
      <c r="J71" s="26">
        <f t="shared" si="10"/>
        <v>63327.864253388223</v>
      </c>
      <c r="K71" s="64"/>
      <c r="L71" s="155">
        <f t="shared" si="20"/>
        <v>48.015948415942084</v>
      </c>
      <c r="M71" s="26">
        <f t="shared" si="12"/>
        <v>63327.864253388223</v>
      </c>
      <c r="N71" s="26"/>
      <c r="O71" s="26">
        <f t="shared" si="17"/>
        <v>47.269541908169131</v>
      </c>
      <c r="P71" s="26">
        <f t="shared" si="13"/>
        <v>53327.864253388136</v>
      </c>
      <c r="Q71" s="26"/>
      <c r="R71" s="26">
        <f t="shared" si="21"/>
        <v>47.269541908169131</v>
      </c>
      <c r="S71" s="64">
        <f t="shared" si="15"/>
        <v>53327.864253388136</v>
      </c>
    </row>
    <row r="72" spans="1:19" x14ac:dyDescent="0.25">
      <c r="A72" s="201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3"/>
      <c r="I72" s="154">
        <f t="shared" si="19"/>
        <v>48.015948415942084</v>
      </c>
      <c r="J72" s="26">
        <f t="shared" si="10"/>
        <v>63327.864253388223</v>
      </c>
      <c r="K72" s="64"/>
      <c r="L72" s="155">
        <f t="shared" si="20"/>
        <v>48.015948415942084</v>
      </c>
      <c r="M72" s="26">
        <f t="shared" si="12"/>
        <v>63327.864253388223</v>
      </c>
      <c r="N72" s="26"/>
      <c r="O72" s="26">
        <f t="shared" si="17"/>
        <v>47.269541908169131</v>
      </c>
      <c r="P72" s="26">
        <f t="shared" si="13"/>
        <v>53327.864253388136</v>
      </c>
      <c r="Q72" s="26"/>
      <c r="R72" s="26">
        <f t="shared" si="21"/>
        <v>47.269541908169131</v>
      </c>
      <c r="S72" s="64">
        <f t="shared" si="15"/>
        <v>53327.864253388136</v>
      </c>
    </row>
    <row r="73" spans="1:19" x14ac:dyDescent="0.25">
      <c r="A73" s="201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3"/>
      <c r="I73" s="154">
        <f t="shared" si="19"/>
        <v>48.015948415942084</v>
      </c>
      <c r="J73" s="26">
        <f t="shared" si="10"/>
        <v>63327.864253388223</v>
      </c>
      <c r="K73" s="64"/>
      <c r="L73" s="155">
        <f t="shared" si="20"/>
        <v>48.015948415942084</v>
      </c>
      <c r="M73" s="26">
        <f t="shared" si="12"/>
        <v>63327.864253388223</v>
      </c>
      <c r="N73" s="26"/>
      <c r="O73" s="26">
        <f t="shared" si="17"/>
        <v>47.269541908169131</v>
      </c>
      <c r="P73" s="26">
        <f t="shared" si="13"/>
        <v>53327.864253388136</v>
      </c>
      <c r="Q73" s="26"/>
      <c r="R73" s="26">
        <f t="shared" si="21"/>
        <v>47.269541908169131</v>
      </c>
      <c r="S73" s="64">
        <f t="shared" si="15"/>
        <v>53327.864253388136</v>
      </c>
    </row>
    <row r="74" spans="1:19" x14ac:dyDescent="0.25">
      <c r="A74" s="201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3"/>
      <c r="I74" s="154">
        <f t="shared" si="19"/>
        <v>48.015948415942084</v>
      </c>
      <c r="J74" s="26">
        <f t="shared" si="10"/>
        <v>63327.864253388223</v>
      </c>
      <c r="K74" s="64"/>
      <c r="L74" s="155">
        <f t="shared" si="20"/>
        <v>48.015948415942084</v>
      </c>
      <c r="M74" s="26">
        <f t="shared" si="12"/>
        <v>63327.864253388223</v>
      </c>
      <c r="N74" s="26"/>
      <c r="O74" s="26">
        <f t="shared" si="17"/>
        <v>47.269541908169131</v>
      </c>
      <c r="P74" s="26">
        <f t="shared" si="13"/>
        <v>53327.864253388136</v>
      </c>
      <c r="Q74" s="26"/>
      <c r="R74" s="26">
        <f t="shared" si="21"/>
        <v>47.269541908169131</v>
      </c>
      <c r="S74" s="64">
        <f t="shared" si="15"/>
        <v>53327.864253388136</v>
      </c>
    </row>
    <row r="75" spans="1:19" x14ac:dyDescent="0.25">
      <c r="A75" s="201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3"/>
      <c r="I75" s="154">
        <f t="shared" si="19"/>
        <v>48.015948415942084</v>
      </c>
      <c r="J75" s="26">
        <f t="shared" si="10"/>
        <v>63327.864253388223</v>
      </c>
      <c r="K75" s="64"/>
      <c r="L75" s="155">
        <f t="shared" si="20"/>
        <v>48.015948415942084</v>
      </c>
      <c r="M75" s="26">
        <f t="shared" si="12"/>
        <v>63327.864253388223</v>
      </c>
      <c r="N75" s="26"/>
      <c r="O75" s="26">
        <f t="shared" si="17"/>
        <v>47.269541908169131</v>
      </c>
      <c r="P75" s="26">
        <f t="shared" si="13"/>
        <v>53327.864253388136</v>
      </c>
      <c r="Q75" s="26"/>
      <c r="R75" s="26">
        <f t="shared" si="21"/>
        <v>47.269541908169131</v>
      </c>
      <c r="S75" s="64">
        <f t="shared" si="15"/>
        <v>53327.864253388136</v>
      </c>
    </row>
    <row r="76" spans="1:19" x14ac:dyDescent="0.25">
      <c r="A76" s="201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3"/>
      <c r="I76" s="154">
        <f t="shared" si="19"/>
        <v>48.015948415942084</v>
      </c>
      <c r="J76" s="26">
        <f t="shared" si="10"/>
        <v>63327.864253388223</v>
      </c>
      <c r="K76" s="64"/>
      <c r="L76" s="155">
        <f t="shared" si="20"/>
        <v>48.015948415942084</v>
      </c>
      <c r="M76" s="26">
        <f t="shared" si="12"/>
        <v>63327.864253388223</v>
      </c>
      <c r="N76" s="26"/>
      <c r="O76" s="26">
        <f t="shared" si="17"/>
        <v>47.269541908169131</v>
      </c>
      <c r="P76" s="26">
        <f t="shared" si="13"/>
        <v>53327.864253388136</v>
      </c>
      <c r="Q76" s="26"/>
      <c r="R76" s="26">
        <f t="shared" si="21"/>
        <v>47.269541908169131</v>
      </c>
      <c r="S76" s="64">
        <f t="shared" si="15"/>
        <v>53327.864253388136</v>
      </c>
    </row>
    <row r="77" spans="1:19" x14ac:dyDescent="0.25">
      <c r="A77" s="201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3"/>
      <c r="I77" s="154">
        <f t="shared" si="19"/>
        <v>48.015948415942084</v>
      </c>
      <c r="J77" s="26">
        <f t="shared" si="10"/>
        <v>63327.864253388223</v>
      </c>
      <c r="K77" s="64"/>
      <c r="L77" s="155">
        <f t="shared" si="20"/>
        <v>48.015948415942084</v>
      </c>
      <c r="M77" s="26">
        <f t="shared" si="12"/>
        <v>63327.864253388223</v>
      </c>
      <c r="N77" s="26"/>
      <c r="O77" s="26">
        <f t="shared" si="17"/>
        <v>47.269541908169131</v>
      </c>
      <c r="P77" s="26">
        <f t="shared" si="13"/>
        <v>53327.864253388136</v>
      </c>
      <c r="Q77" s="26"/>
      <c r="R77" s="26">
        <f t="shared" si="21"/>
        <v>47.269541908169131</v>
      </c>
      <c r="S77" s="64">
        <f t="shared" si="15"/>
        <v>53327.864253388136</v>
      </c>
    </row>
    <row r="78" spans="1:19" x14ac:dyDescent="0.25">
      <c r="A78" s="201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3"/>
      <c r="I78" s="154">
        <f t="shared" si="19"/>
        <v>48.015948415942084</v>
      </c>
      <c r="J78" s="26">
        <f t="shared" si="10"/>
        <v>63327.864253388223</v>
      </c>
      <c r="K78" s="64"/>
      <c r="L78" s="155">
        <f t="shared" si="20"/>
        <v>48.015948415942084</v>
      </c>
      <c r="M78" s="26">
        <f t="shared" si="12"/>
        <v>63327.864253388223</v>
      </c>
      <c r="N78" s="26"/>
      <c r="O78" s="26">
        <f t="shared" si="17"/>
        <v>47.269541908169131</v>
      </c>
      <c r="P78" s="26">
        <f t="shared" si="13"/>
        <v>53327.864253388136</v>
      </c>
      <c r="Q78" s="26"/>
      <c r="R78" s="26">
        <f t="shared" si="21"/>
        <v>47.269541908169131</v>
      </c>
      <c r="S78" s="64">
        <f t="shared" si="15"/>
        <v>53327.864253388136</v>
      </c>
    </row>
    <row r="79" spans="1:19" x14ac:dyDescent="0.25">
      <c r="A79" s="201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3"/>
      <c r="I79" s="154">
        <f t="shared" si="19"/>
        <v>48.015948415942084</v>
      </c>
      <c r="J79" s="26">
        <f t="shared" si="10"/>
        <v>63327.864253388223</v>
      </c>
      <c r="K79" s="64"/>
      <c r="L79" s="155">
        <f t="shared" si="20"/>
        <v>48.015948415942084</v>
      </c>
      <c r="M79" s="26">
        <f t="shared" si="12"/>
        <v>63327.864253388223</v>
      </c>
      <c r="N79" s="26"/>
      <c r="O79" s="26">
        <f t="shared" si="17"/>
        <v>47.269541908169131</v>
      </c>
      <c r="P79" s="26">
        <f t="shared" si="13"/>
        <v>53327.864253388136</v>
      </c>
      <c r="Q79" s="26"/>
      <c r="R79" s="26">
        <f t="shared" si="21"/>
        <v>47.269541908169131</v>
      </c>
      <c r="S79" s="64">
        <f t="shared" si="15"/>
        <v>53327.864253388136</v>
      </c>
    </row>
    <row r="80" spans="1:19" x14ac:dyDescent="0.25">
      <c r="A80" s="201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3"/>
      <c r="I80" s="154">
        <f t="shared" si="19"/>
        <v>48.015948415942084</v>
      </c>
      <c r="J80" s="26">
        <f t="shared" si="10"/>
        <v>63327.864253388223</v>
      </c>
      <c r="K80" s="64"/>
      <c r="L80" s="155">
        <f t="shared" si="20"/>
        <v>48.015948415942084</v>
      </c>
      <c r="M80" s="26">
        <f t="shared" si="12"/>
        <v>63327.864253388223</v>
      </c>
      <c r="N80" s="26"/>
      <c r="O80" s="26">
        <f t="shared" si="17"/>
        <v>47.269541908169131</v>
      </c>
      <c r="P80" s="26">
        <f t="shared" si="13"/>
        <v>53327.864253388136</v>
      </c>
      <c r="Q80" s="26"/>
      <c r="R80" s="26">
        <f t="shared" si="21"/>
        <v>47.269541908169131</v>
      </c>
      <c r="S80" s="64">
        <f t="shared" si="15"/>
        <v>53327.864253388136</v>
      </c>
    </row>
    <row r="81" spans="1:20" x14ac:dyDescent="0.25">
      <c r="A81" s="201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3"/>
      <c r="I81" s="154">
        <f t="shared" si="19"/>
        <v>48.015948415942084</v>
      </c>
      <c r="J81" s="26">
        <f t="shared" si="10"/>
        <v>63327.864253388223</v>
      </c>
      <c r="K81" s="64"/>
      <c r="L81" s="155">
        <f t="shared" si="20"/>
        <v>48.015948415942084</v>
      </c>
      <c r="M81" s="26">
        <f t="shared" si="12"/>
        <v>63327.864253388223</v>
      </c>
      <c r="N81" s="26"/>
      <c r="O81" s="26">
        <f t="shared" si="17"/>
        <v>47.269541908169131</v>
      </c>
      <c r="P81" s="26">
        <f t="shared" si="13"/>
        <v>53327.864253388136</v>
      </c>
      <c r="Q81" s="26"/>
      <c r="R81" s="26">
        <f t="shared" si="21"/>
        <v>47.269541908169131</v>
      </c>
      <c r="S81" s="64">
        <f t="shared" si="15"/>
        <v>53327.864253388136</v>
      </c>
    </row>
    <row r="82" spans="1:20" x14ac:dyDescent="0.25">
      <c r="A82" s="201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3"/>
      <c r="I82" s="154">
        <f t="shared" si="19"/>
        <v>48.015948415942084</v>
      </c>
      <c r="J82" s="26">
        <f t="shared" si="10"/>
        <v>63327.864253388223</v>
      </c>
      <c r="K82" s="64"/>
      <c r="L82" s="155">
        <f t="shared" si="20"/>
        <v>48.015948415942084</v>
      </c>
      <c r="M82" s="26">
        <f t="shared" si="12"/>
        <v>63327.864253388223</v>
      </c>
      <c r="N82" s="26"/>
      <c r="O82" s="26">
        <f t="shared" si="17"/>
        <v>47.269541908169131</v>
      </c>
      <c r="P82" s="26">
        <f t="shared" si="13"/>
        <v>53327.864253388136</v>
      </c>
      <c r="Q82" s="26"/>
      <c r="R82" s="26">
        <f t="shared" si="21"/>
        <v>47.269541908169131</v>
      </c>
      <c r="S82" s="64">
        <f t="shared" si="15"/>
        <v>53327.864253388136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3"/>
      <c r="I83" s="154">
        <f>10*LOG10(10^(C83/10)+10^((10*LOG10(SUM($U$7:$U$44)))/10))</f>
        <v>47.435938089859675</v>
      </c>
      <c r="J83" s="26">
        <f t="shared" si="10"/>
        <v>55410.721993044157</v>
      </c>
      <c r="K83" s="64"/>
      <c r="L83" s="155">
        <f>I83+10</f>
        <v>57.435938089859675</v>
      </c>
      <c r="M83" s="26">
        <f t="shared" si="12"/>
        <v>554107.21993044112</v>
      </c>
      <c r="N83" s="26"/>
      <c r="O83" s="26">
        <f>D51</f>
        <v>47.2344611220974</v>
      </c>
      <c r="P83" s="26">
        <f t="shared" si="13"/>
        <v>52898.835561534477</v>
      </c>
      <c r="Q83" s="26"/>
      <c r="R83" s="26">
        <f>O83+10</f>
        <v>57.2344611220974</v>
      </c>
      <c r="S83" s="64">
        <f t="shared" si="15"/>
        <v>528988.35561534448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6"/>
      <c r="I84" s="157">
        <f>10*LOG10(10^(C84/10)+10^((10*LOG10(SUM($U$7:$U$44)))/10))</f>
        <v>47.435938089859675</v>
      </c>
      <c r="J84" s="65">
        <f t="shared" si="10"/>
        <v>55410.721993044157</v>
      </c>
      <c r="K84" s="66"/>
      <c r="L84" s="158">
        <f>I84+10</f>
        <v>57.435938089859675</v>
      </c>
      <c r="M84" s="65">
        <f t="shared" si="12"/>
        <v>554107.21993044112</v>
      </c>
      <c r="N84" s="65"/>
      <c r="O84" s="65">
        <f t="shared" si="17"/>
        <v>47.2344611220974</v>
      </c>
      <c r="P84" s="65">
        <f t="shared" si="13"/>
        <v>52898.835561534477</v>
      </c>
      <c r="Q84" s="65"/>
      <c r="R84" s="65">
        <f>O84+10</f>
        <v>57.2344611220974</v>
      </c>
      <c r="S84" s="66">
        <f t="shared" si="15"/>
        <v>528988.35561534448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47.807415748025164</v>
      </c>
      <c r="K85" s="67"/>
      <c r="L85" s="67" t="s">
        <v>134</v>
      </c>
      <c r="M85" s="67">
        <f>10*LOG10(SUM(M61:M84)/24)</f>
        <v>53.933472443654665</v>
      </c>
      <c r="N85" s="67"/>
      <c r="O85" s="67" t="s">
        <v>135</v>
      </c>
      <c r="P85" s="67">
        <f>10*LOG10(SUM(P61:P84)/24)</f>
        <v>47.256419798422201</v>
      </c>
      <c r="Q85" s="67"/>
      <c r="R85" s="67" t="s">
        <v>134</v>
      </c>
      <c r="S85" s="68">
        <f>10*LOG10(SUM(S61:S84)/24)</f>
        <v>53.649270619141632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ht="14.45" customHeight="1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</v>
      </c>
      <c r="C89" s="22">
        <f>C2</f>
        <v>257740.35</v>
      </c>
      <c r="D89" s="23">
        <f>D2</f>
        <v>4256663.38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47.269541908169131</v>
      </c>
      <c r="J89" s="86">
        <f>D51</f>
        <v>47.2344611220974</v>
      </c>
      <c r="K89" s="86">
        <f>E51</f>
        <v>47.256419798422201</v>
      </c>
      <c r="L89" s="87">
        <f>F51</f>
        <v>53.649270619141632</v>
      </c>
      <c r="M89" s="89">
        <f>C52</f>
        <v>48.015948415942084</v>
      </c>
      <c r="N89" s="86">
        <f>D52</f>
        <v>47.435938089859675</v>
      </c>
      <c r="O89" s="86">
        <f>E52</f>
        <v>47.807415748025164</v>
      </c>
      <c r="P89" s="87">
        <f>F52</f>
        <v>53.933472443654665</v>
      </c>
      <c r="Q89" s="89">
        <f>C53</f>
        <v>8.0159484159420842</v>
      </c>
      <c r="R89" s="86">
        <f>D53</f>
        <v>13.435938089859675</v>
      </c>
      <c r="S89" s="86">
        <f>E53</f>
        <v>9.2389446780537909</v>
      </c>
      <c r="T89" s="87">
        <f>F53</f>
        <v>11.982900513841841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2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3">F95-J95+M95</f>
        <v>11.65636187226881</v>
      </c>
      <c r="M95" s="110">
        <f>10*LOG(6.666667/100)</f>
        <v>-11.760912373409578</v>
      </c>
      <c r="N95" s="110">
        <f t="shared" ref="N95:N126" si="24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27.414428529631603</v>
      </c>
      <c r="K96" s="27">
        <f t="shared" ref="K96:K159" si="27">4/60*100</f>
        <v>6.666666666666667</v>
      </c>
      <c r="L96" s="37">
        <f t="shared" si="23"/>
        <v>7.8246590969588183</v>
      </c>
      <c r="M96" s="110">
        <f t="shared" ref="M96:M159" si="28">10*LOG(6.666667/100)</f>
        <v>-11.760912373409578</v>
      </c>
      <c r="N96" s="110">
        <f t="shared" si="24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27.583091880368858</v>
      </c>
      <c r="K97" s="27">
        <f t="shared" si="27"/>
        <v>6.666666666666667</v>
      </c>
      <c r="L97" s="37">
        <f t="shared" si="23"/>
        <v>7.6559957462215635</v>
      </c>
      <c r="M97" s="110">
        <f t="shared" si="28"/>
        <v>-11.760912373409578</v>
      </c>
      <c r="N97" s="110">
        <f t="shared" si="24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27.748542399688656</v>
      </c>
      <c r="K98" s="27">
        <f t="shared" si="27"/>
        <v>6.666666666666667</v>
      </c>
      <c r="L98" s="37">
        <f t="shared" si="23"/>
        <v>7.4905452269017658</v>
      </c>
      <c r="M98" s="110">
        <f t="shared" si="28"/>
        <v>-11.760912373409578</v>
      </c>
      <c r="N98" s="110">
        <f t="shared" si="24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27.91090020413224</v>
      </c>
      <c r="K99" s="27">
        <f t="shared" si="27"/>
        <v>6.666666666666667</v>
      </c>
      <c r="L99" s="37">
        <f t="shared" si="23"/>
        <v>7.328187422458182</v>
      </c>
      <c r="M99" s="110">
        <f t="shared" si="28"/>
        <v>-11.760912373409578</v>
      </c>
      <c r="N99" s="110">
        <f t="shared" si="24"/>
        <v>5.4052868005339558</v>
      </c>
      <c r="O99" s="110"/>
      <c r="P99" s="111">
        <v>24</v>
      </c>
    </row>
    <row r="100" spans="2:16" ht="14.45" customHeight="1" x14ac:dyDescent="0.25">
      <c r="B100" s="2">
        <v>6</v>
      </c>
      <c r="C100" s="1"/>
      <c r="D100" s="1"/>
      <c r="E100" s="24">
        <f t="shared" si="25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28.070278797557751</v>
      </c>
      <c r="K100" s="27">
        <f t="shared" si="27"/>
        <v>6.666666666666667</v>
      </c>
      <c r="L100" s="37">
        <f t="shared" si="23"/>
        <v>7.1688088290326704</v>
      </c>
      <c r="M100" s="110">
        <f t="shared" si="28"/>
        <v>-11.760912373409578</v>
      </c>
      <c r="N100" s="110">
        <f t="shared" si="24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28.226785547796883</v>
      </c>
      <c r="K101" s="27">
        <f t="shared" si="27"/>
        <v>6.666666666666667</v>
      </c>
      <c r="L101" s="37">
        <f t="shared" si="23"/>
        <v>7.0123020787935388</v>
      </c>
      <c r="M101" s="110">
        <f t="shared" si="28"/>
        <v>-11.760912373409578</v>
      </c>
      <c r="N101" s="110">
        <f t="shared" si="24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28.380522121122702</v>
      </c>
      <c r="K102" s="27">
        <f t="shared" si="27"/>
        <v>6.666666666666667</v>
      </c>
      <c r="L102" s="37">
        <f t="shared" si="23"/>
        <v>6.8585655054677197</v>
      </c>
      <c r="M102" s="110">
        <f t="shared" si="28"/>
        <v>-11.760912373409578</v>
      </c>
      <c r="N102" s="110">
        <f t="shared" si="24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28.531584878931618</v>
      </c>
      <c r="K103" s="27">
        <f t="shared" si="27"/>
        <v>6.666666666666667</v>
      </c>
      <c r="L103" s="37">
        <f t="shared" si="23"/>
        <v>6.7075027476588041</v>
      </c>
      <c r="M103" s="110">
        <f t="shared" si="28"/>
        <v>-11.760912373409578</v>
      </c>
      <c r="N103" s="110">
        <f t="shared" si="24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28.680065240515756</v>
      </c>
      <c r="K104" s="27">
        <f t="shared" si="27"/>
        <v>6.666666666666667</v>
      </c>
      <c r="L104" s="37">
        <f t="shared" si="23"/>
        <v>6.5590223860746661</v>
      </c>
      <c r="M104" s="110">
        <f t="shared" si="28"/>
        <v>-11.760912373409578</v>
      </c>
      <c r="N104" s="110">
        <f t="shared" si="24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28.826050015345746</v>
      </c>
      <c r="K105" s="27">
        <f t="shared" si="27"/>
        <v>6.666666666666667</v>
      </c>
      <c r="L105" s="37">
        <f t="shared" si="23"/>
        <v>6.4130376112446754</v>
      </c>
      <c r="M105" s="110">
        <f t="shared" si="28"/>
        <v>-11.760912373409578</v>
      </c>
      <c r="N105" s="110">
        <f t="shared" si="24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28.969621707888216</v>
      </c>
      <c r="K106" s="27">
        <f t="shared" si="27"/>
        <v>6.666666666666667</v>
      </c>
      <c r="L106" s="37">
        <f t="shared" si="23"/>
        <v>6.2694659187022062</v>
      </c>
      <c r="M106" s="110">
        <f t="shared" si="28"/>
        <v>-11.760912373409578</v>
      </c>
      <c r="N106" s="110">
        <f t="shared" si="24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29.110858797637949</v>
      </c>
      <c r="K107" s="27">
        <f t="shared" si="27"/>
        <v>6.666666666666667</v>
      </c>
      <c r="L107" s="37">
        <f t="shared" si="23"/>
        <v>6.1282288289524729</v>
      </c>
      <c r="M107" s="110">
        <f t="shared" si="28"/>
        <v>-11.760912373409578</v>
      </c>
      <c r="N107" s="110">
        <f t="shared" si="24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29.249835996744505</v>
      </c>
      <c r="K108" s="27">
        <f t="shared" si="27"/>
        <v>6.666666666666667</v>
      </c>
      <c r="L108" s="37">
        <f t="shared" si="23"/>
        <v>5.9892516298459171</v>
      </c>
      <c r="M108" s="110">
        <f t="shared" si="28"/>
        <v>-11.760912373409578</v>
      </c>
      <c r="N108" s="110">
        <f t="shared" si="24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29.386624487350613</v>
      </c>
      <c r="K109" s="27">
        <f t="shared" si="27"/>
        <v>6.666666666666667</v>
      </c>
      <c r="L109" s="37">
        <f t="shared" si="23"/>
        <v>5.8524631392398092</v>
      </c>
      <c r="M109" s="110">
        <f t="shared" si="28"/>
        <v>-11.760912373409578</v>
      </c>
      <c r="N109" s="110">
        <f t="shared" si="24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29.521292140529983</v>
      </c>
      <c r="K110" s="27">
        <f t="shared" si="27"/>
        <v>6.666666666666667</v>
      </c>
      <c r="L110" s="37">
        <f t="shared" si="23"/>
        <v>5.7177954860604387</v>
      </c>
      <c r="M110" s="110">
        <f t="shared" si="28"/>
        <v>-11.760912373409578</v>
      </c>
      <c r="N110" s="110">
        <f t="shared" si="24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29.653903718510247</v>
      </c>
      <c r="K111" s="27">
        <f t="shared" si="27"/>
        <v>6.666666666666667</v>
      </c>
      <c r="L111" s="37">
        <f t="shared" si="23"/>
        <v>5.5851839080801753</v>
      </c>
      <c r="M111" s="110">
        <f t="shared" si="28"/>
        <v>-11.760912373409578</v>
      </c>
      <c r="N111" s="110">
        <f t="shared" si="24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29.7845210616894</v>
      </c>
      <c r="K112" s="27">
        <f t="shared" si="27"/>
        <v>6.666666666666667</v>
      </c>
      <c r="L112" s="37">
        <f t="shared" si="23"/>
        <v>5.4545665649010218</v>
      </c>
      <c r="M112" s="110">
        <f t="shared" si="28"/>
        <v>-11.760912373409578</v>
      </c>
      <c r="N112" s="110">
        <f t="shared" si="24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29.913203261797602</v>
      </c>
      <c r="K113" s="27">
        <f t="shared" si="27"/>
        <v>6.666666666666667</v>
      </c>
      <c r="L113" s="37">
        <f t="shared" si="23"/>
        <v>5.3258843647928202</v>
      </c>
      <c r="M113" s="110">
        <f t="shared" si="28"/>
        <v>-11.760912373409578</v>
      </c>
      <c r="N113" s="110">
        <f t="shared" si="24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30.040006822417975</v>
      </c>
      <c r="K114" s="27">
        <f t="shared" si="27"/>
        <v>6.666666666666667</v>
      </c>
      <c r="L114" s="37">
        <f t="shared" si="23"/>
        <v>5.1990808041724463</v>
      </c>
      <c r="M114" s="110">
        <f t="shared" si="28"/>
        <v>-11.760912373409578</v>
      </c>
      <c r="N114" s="110">
        <f t="shared" si="24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30.164985807958008</v>
      </c>
      <c r="K115" s="27">
        <f t="shared" si="27"/>
        <v>6.666666666666667</v>
      </c>
      <c r="L115" s="37">
        <f t="shared" si="23"/>
        <v>5.0741018186324141</v>
      </c>
      <c r="M115" s="110">
        <f t="shared" si="28"/>
        <v>-11.760912373409578</v>
      </c>
      <c r="N115" s="110">
        <f t="shared" si="24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30.288191982054375</v>
      </c>
      <c r="K116" s="27">
        <f t="shared" si="27"/>
        <v>6.666666666666667</v>
      </c>
      <c r="L116" s="37">
        <f t="shared" si="23"/>
        <v>4.9508956445360468</v>
      </c>
      <c r="M116" s="110">
        <f t="shared" si="28"/>
        <v>-11.760912373409578</v>
      </c>
      <c r="N116" s="110">
        <f t="shared" si="24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30.409674936298241</v>
      </c>
      <c r="K117" s="27">
        <f t="shared" si="27"/>
        <v>6.666666666666667</v>
      </c>
      <c r="L117" s="37">
        <f t="shared" si="23"/>
        <v>4.8294126902921803</v>
      </c>
      <c r="M117" s="110">
        <f t="shared" si="28"/>
        <v>-11.760912373409578</v>
      </c>
      <c r="N117" s="110">
        <f t="shared" si="24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30.529482210081991</v>
      </c>
      <c r="K118" s="27">
        <f t="shared" si="27"/>
        <v>6.666666666666667</v>
      </c>
      <c r="L118" s="37">
        <f t="shared" si="23"/>
        <v>4.7096054165084311</v>
      </c>
      <c r="M118" s="110">
        <f t="shared" si="28"/>
        <v>-11.760912373409578</v>
      </c>
      <c r="N118" s="110">
        <f t="shared" si="24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30.647659402292394</v>
      </c>
      <c r="K119" s="27">
        <f t="shared" si="27"/>
        <v>6.666666666666667</v>
      </c>
      <c r="L119" s="37">
        <f t="shared" si="23"/>
        <v>4.5914282242980278</v>
      </c>
      <c r="M119" s="110">
        <f t="shared" si="28"/>
        <v>-11.760912373409578</v>
      </c>
      <c r="N119" s="110">
        <f t="shared" si="24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30.764250275506871</v>
      </c>
      <c r="K120" s="27">
        <f t="shared" si="27"/>
        <v>6.666666666666667</v>
      </c>
      <c r="L120" s="37">
        <f t="shared" si="23"/>
        <v>4.4748373510835506</v>
      </c>
      <c r="M120" s="110">
        <f t="shared" si="28"/>
        <v>-11.760912373409578</v>
      </c>
      <c r="N120" s="110">
        <f t="shared" si="24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30.879296853288697</v>
      </c>
      <c r="K121" s="27">
        <f t="shared" si="27"/>
        <v>6.666666666666667</v>
      </c>
      <c r="L121" s="37">
        <f t="shared" si="23"/>
        <v>4.3597907733017252</v>
      </c>
      <c r="M121" s="110">
        <f t="shared" si="28"/>
        <v>-11.760912373409578</v>
      </c>
      <c r="N121" s="110">
        <f t="shared" si="24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30.992839511122508</v>
      </c>
      <c r="K122" s="27">
        <f t="shared" si="27"/>
        <v>6.666666666666667</v>
      </c>
      <c r="L122" s="37">
        <f t="shared" si="23"/>
        <v>4.2462481154679139</v>
      </c>
      <c r="M122" s="110">
        <f t="shared" si="28"/>
        <v>-11.760912373409578</v>
      </c>
      <c r="N122" s="110">
        <f t="shared" si="24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31.104917061482478</v>
      </c>
      <c r="K123" s="27">
        <f t="shared" si="27"/>
        <v>6.666666666666667</v>
      </c>
      <c r="L123" s="37">
        <f t="shared" si="23"/>
        <v>4.1341705651079437</v>
      </c>
      <c r="M123" s="110">
        <f t="shared" si="28"/>
        <v>-11.760912373409578</v>
      </c>
      <c r="N123" s="110">
        <f t="shared" si="24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31.215566833481699</v>
      </c>
      <c r="K124" s="27">
        <f t="shared" si="27"/>
        <v>6.666666666666667</v>
      </c>
      <c r="L124" s="37">
        <f t="shared" si="23"/>
        <v>4.0235207931087231</v>
      </c>
      <c r="M124" s="110">
        <f t="shared" si="28"/>
        <v>-11.760912373409578</v>
      </c>
      <c r="N124" s="110">
        <f t="shared" si="24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31.324824747511745</v>
      </c>
      <c r="K125" s="27">
        <f t="shared" si="27"/>
        <v>6.666666666666667</v>
      </c>
      <c r="L125" s="37">
        <f t="shared" si="23"/>
        <v>3.9142628790786773</v>
      </c>
      <c r="M125" s="110">
        <f t="shared" si="28"/>
        <v>-11.760912373409578</v>
      </c>
      <c r="N125" s="110">
        <f t="shared" si="24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31.43272538524587</v>
      </c>
      <c r="K126" s="27">
        <f t="shared" si="27"/>
        <v>6.666666666666667</v>
      </c>
      <c r="L126" s="37">
        <f t="shared" si="23"/>
        <v>3.8063622413445515</v>
      </c>
      <c r="M126" s="110">
        <f t="shared" si="28"/>
        <v>-11.760912373409578</v>
      </c>
      <c r="N126" s="110">
        <f t="shared" si="24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31.539302055347203</v>
      </c>
      <c r="K127" s="27">
        <f t="shared" si="27"/>
        <v>6.666666666666667</v>
      </c>
      <c r="L127" s="37">
        <f t="shared" ref="L127:L158" si="29">F127-J127+M127</f>
        <v>3.6997855712432184</v>
      </c>
      <c r="M127" s="110">
        <f t="shared" si="28"/>
        <v>-11.760912373409578</v>
      </c>
      <c r="N127" s="110">
        <f t="shared" ref="N127:N158" si="30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31.644586855194351</v>
      </c>
      <c r="K128" s="27">
        <f t="shared" si="27"/>
        <v>6.666666666666667</v>
      </c>
      <c r="L128" s="37">
        <f t="shared" si="29"/>
        <v>3.5945007713960706</v>
      </c>
      <c r="M128" s="110">
        <f t="shared" si="28"/>
        <v>-11.760912373409578</v>
      </c>
      <c r="N128" s="110">
        <f t="shared" si="30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31.748610728910503</v>
      </c>
      <c r="K129" s="27">
        <f t="shared" si="27"/>
        <v>6.666666666666667</v>
      </c>
      <c r="L129" s="37">
        <f t="shared" si="29"/>
        <v>3.490476897679919</v>
      </c>
      <c r="M129" s="110">
        <f t="shared" si="28"/>
        <v>-11.760912373409578</v>
      </c>
      <c r="N129" s="110">
        <f t="shared" si="30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31.851403521958726</v>
      </c>
      <c r="K130" s="27">
        <f t="shared" si="27"/>
        <v>6.666666666666667</v>
      </c>
      <c r="L130" s="37">
        <f t="shared" si="29"/>
        <v>3.3876841046316954</v>
      </c>
      <c r="M130" s="110">
        <f t="shared" si="28"/>
        <v>-11.760912373409578</v>
      </c>
      <c r="N130" s="110">
        <f t="shared" si="30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31.952994032544222</v>
      </c>
      <c r="K131" s="27">
        <f t="shared" si="27"/>
        <v>6.666666666666667</v>
      </c>
      <c r="L131" s="37">
        <f t="shared" si="29"/>
        <v>3.2860935940461999</v>
      </c>
      <c r="M131" s="110">
        <f t="shared" si="28"/>
        <v>-11.760912373409578</v>
      </c>
      <c r="N131" s="110">
        <f t="shared" si="30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32.053410060045245</v>
      </c>
      <c r="K132" s="27">
        <f t="shared" si="27"/>
        <v>6.666666666666667</v>
      </c>
      <c r="L132" s="37">
        <f t="shared" si="29"/>
        <v>3.1856775665451771</v>
      </c>
      <c r="M132" s="110">
        <f t="shared" si="28"/>
        <v>-11.760912373409578</v>
      </c>
      <c r="N132" s="110">
        <f t="shared" si="30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32.152678450676248</v>
      </c>
      <c r="K133" s="27">
        <f t="shared" si="27"/>
        <v>6.666666666666667</v>
      </c>
      <c r="L133" s="37">
        <f t="shared" si="29"/>
        <v>3.0864091759141736</v>
      </c>
      <c r="M133" s="110">
        <f t="shared" si="28"/>
        <v>-11.760912373409578</v>
      </c>
      <c r="N133" s="110">
        <f t="shared" si="30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32.250825140571131</v>
      </c>
      <c r="K134" s="27">
        <f t="shared" si="27"/>
        <v>6.666666666666667</v>
      </c>
      <c r="L134" s="37">
        <f t="shared" si="29"/>
        <v>2.9882624860192912</v>
      </c>
      <c r="M134" s="110">
        <f t="shared" si="28"/>
        <v>-11.760912373409578</v>
      </c>
      <c r="N134" s="110">
        <f t="shared" si="30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32.347875196459377</v>
      </c>
      <c r="K135" s="27">
        <f t="shared" si="27"/>
        <v>6.666666666666667</v>
      </c>
      <c r="L135" s="37">
        <f t="shared" si="29"/>
        <v>2.8912124301310449</v>
      </c>
      <c r="M135" s="110">
        <f t="shared" si="28"/>
        <v>-11.760912373409578</v>
      </c>
      <c r="N135" s="110">
        <f t="shared" si="30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32.44385285409475</v>
      </c>
      <c r="K136" s="27">
        <f t="shared" si="27"/>
        <v>6.666666666666667</v>
      </c>
      <c r="L136" s="37">
        <f t="shared" si="29"/>
        <v>2.7952347724956716</v>
      </c>
      <c r="M136" s="110">
        <f t="shared" si="28"/>
        <v>-11.760912373409578</v>
      </c>
      <c r="N136" s="110">
        <f t="shared" si="30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32.538781554583984</v>
      </c>
      <c r="K137" s="27">
        <f t="shared" si="27"/>
        <v>6.666666666666667</v>
      </c>
      <c r="L137" s="37">
        <f t="shared" si="29"/>
        <v>2.7003060720064376</v>
      </c>
      <c r="M137" s="110">
        <f t="shared" si="28"/>
        <v>-11.760912373409578</v>
      </c>
      <c r="N137" s="110">
        <f t="shared" si="30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32.632683978751572</v>
      </c>
      <c r="K138" s="27">
        <f t="shared" si="27"/>
        <v>6.666666666666667</v>
      </c>
      <c r="L138" s="37">
        <f t="shared" si="29"/>
        <v>2.6064036478388495</v>
      </c>
      <c r="M138" s="110">
        <f t="shared" si="28"/>
        <v>-11.760912373409578</v>
      </c>
      <c r="N138" s="110">
        <f t="shared" si="30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32.72558207966685</v>
      </c>
      <c r="K139" s="27">
        <f t="shared" si="27"/>
        <v>6.666666666666667</v>
      </c>
      <c r="L139" s="37">
        <f t="shared" si="29"/>
        <v>2.5135055469235716</v>
      </c>
      <c r="M139" s="110">
        <f t="shared" si="28"/>
        <v>-11.760912373409578</v>
      </c>
      <c r="N139" s="110">
        <f t="shared" si="30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32.817497113449832</v>
      </c>
      <c r="K140" s="27">
        <f t="shared" si="27"/>
        <v>6.666666666666667</v>
      </c>
      <c r="L140" s="37">
        <f t="shared" si="29"/>
        <v>2.4215905131405897</v>
      </c>
      <c r="M140" s="110">
        <f t="shared" si="28"/>
        <v>-11.760912373409578</v>
      </c>
      <c r="N140" s="110">
        <f t="shared" si="30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32.908449668464243</v>
      </c>
      <c r="K141" s="27">
        <f t="shared" si="27"/>
        <v>6.666666666666667</v>
      </c>
      <c r="L141" s="37">
        <f t="shared" si="29"/>
        <v>2.3306379581261787</v>
      </c>
      <c r="M141" s="110">
        <f t="shared" si="28"/>
        <v>-11.760912373409578</v>
      </c>
      <c r="N141" s="110">
        <f t="shared" si="30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32.998459692997777</v>
      </c>
      <c r="K142" s="27">
        <f t="shared" si="27"/>
        <v>6.666666666666667</v>
      </c>
      <c r="L142" s="37">
        <f t="shared" si="29"/>
        <v>2.2406279335926449</v>
      </c>
      <c r="M142" s="110">
        <f t="shared" si="28"/>
        <v>-11.760912373409578</v>
      </c>
      <c r="N142" s="110">
        <f t="shared" si="30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33.087546521522775</v>
      </c>
      <c r="K143" s="27">
        <f t="shared" si="27"/>
        <v>6.666666666666667</v>
      </c>
      <c r="L143" s="37">
        <f t="shared" si="29"/>
        <v>2.151541105067647</v>
      </c>
      <c r="M143" s="110">
        <f t="shared" si="28"/>
        <v>-11.760912373409578</v>
      </c>
      <c r="N143" s="110">
        <f t="shared" si="30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33.175728899623877</v>
      </c>
      <c r="K144" s="27">
        <f t="shared" si="27"/>
        <v>6.666666666666667</v>
      </c>
      <c r="L144" s="37">
        <f t="shared" si="29"/>
        <v>2.0633587269665448</v>
      </c>
      <c r="M144" s="110">
        <f t="shared" si="28"/>
        <v>-11.760912373409578</v>
      </c>
      <c r="N144" s="110">
        <f t="shared" si="30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33.263025007672873</v>
      </c>
      <c r="K145" s="27">
        <f t="shared" si="27"/>
        <v>6.666666666666667</v>
      </c>
      <c r="L145" s="37">
        <f t="shared" si="29"/>
        <v>1.976062618917549</v>
      </c>
      <c r="M145" s="110">
        <f t="shared" si="28"/>
        <v>-11.760912373409578</v>
      </c>
      <c r="N145" s="110">
        <f t="shared" si="30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33.349452483325727</v>
      </c>
      <c r="K146" s="27">
        <f t="shared" si="27"/>
        <v>6.666666666666667</v>
      </c>
      <c r="L146" s="37">
        <f t="shared" si="29"/>
        <v>1.8896351432646945</v>
      </c>
      <c r="M146" s="110">
        <f t="shared" si="28"/>
        <v>-11.760912373409578</v>
      </c>
      <c r="N146" s="110">
        <f t="shared" si="30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33.435028442911225</v>
      </c>
      <c r="K147" s="27">
        <f t="shared" si="27"/>
        <v>6.666666666666667</v>
      </c>
      <c r="L147" s="37">
        <f t="shared" si="29"/>
        <v>1.8040591836791968</v>
      </c>
      <c r="M147" s="110">
        <f t="shared" si="28"/>
        <v>-11.760912373409578</v>
      </c>
      <c r="N147" s="110">
        <f t="shared" si="30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33.519769501776324</v>
      </c>
      <c r="K148" s="27">
        <f t="shared" si="27"/>
        <v>6.666666666666667</v>
      </c>
      <c r="L148" s="37">
        <f t="shared" si="29"/>
        <v>1.7193181248140981</v>
      </c>
      <c r="M148" s="110">
        <f t="shared" si="28"/>
        <v>-11.760912373409578</v>
      </c>
      <c r="N148" s="110">
        <f t="shared" si="30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33.60369179364848</v>
      </c>
      <c r="K149" s="27">
        <f t="shared" si="27"/>
        <v>6.666666666666667</v>
      </c>
      <c r="L149" s="37">
        <f t="shared" si="29"/>
        <v>1.635395832941942</v>
      </c>
      <c r="M149" s="110">
        <f t="shared" si="28"/>
        <v>-11.760912373409578</v>
      </c>
      <c r="N149" s="110">
        <f t="shared" si="30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33.686810989071638</v>
      </c>
      <c r="K150" s="27">
        <f t="shared" si="27"/>
        <v>6.666666666666667</v>
      </c>
      <c r="L150" s="37">
        <f t="shared" si="29"/>
        <v>1.5522766375187835</v>
      </c>
      <c r="M150" s="110">
        <f t="shared" si="28"/>
        <v>-11.760912373409578</v>
      </c>
      <c r="N150" s="110">
        <f t="shared" si="30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33.769142312968278</v>
      </c>
      <c r="K151" s="27">
        <f t="shared" si="27"/>
        <v>6.666666666666667</v>
      </c>
      <c r="L151" s="37">
        <f t="shared" si="29"/>
        <v>1.4699453136221443</v>
      </c>
      <c r="M151" s="110">
        <f t="shared" si="28"/>
        <v>-11.760912373409578</v>
      </c>
      <c r="N151" s="110">
        <f t="shared" si="30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33.850700561377067</v>
      </c>
      <c r="K152" s="27">
        <f t="shared" si="27"/>
        <v>6.666666666666667</v>
      </c>
      <c r="L152" s="37">
        <f t="shared" si="29"/>
        <v>1.3883870652133545</v>
      </c>
      <c r="M152" s="110">
        <f t="shared" si="28"/>
        <v>-11.760912373409578</v>
      </c>
      <c r="N152" s="110">
        <f t="shared" si="30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29.565721340409148</v>
      </c>
      <c r="K153" s="27">
        <f t="shared" si="27"/>
        <v>6.666666666666667</v>
      </c>
      <c r="L153" s="37">
        <f t="shared" si="29"/>
        <v>5.6733662861812739</v>
      </c>
      <c r="M153" s="110">
        <f t="shared" si="28"/>
        <v>-11.760912373409578</v>
      </c>
      <c r="N153" s="110">
        <f t="shared" si="30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29.570050898908153</v>
      </c>
      <c r="K154" s="27">
        <f t="shared" si="27"/>
        <v>6.666666666666667</v>
      </c>
      <c r="L154" s="37">
        <f t="shared" si="29"/>
        <v>5.6690367276822684</v>
      </c>
      <c r="M154" s="110">
        <f t="shared" si="28"/>
        <v>-11.760912373409578</v>
      </c>
      <c r="N154" s="110">
        <f t="shared" si="30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29.582972013986545</v>
      </c>
      <c r="K155" s="27">
        <f t="shared" si="27"/>
        <v>6.666666666666667</v>
      </c>
      <c r="L155" s="37">
        <f t="shared" si="29"/>
        <v>5.6561156126038767</v>
      </c>
      <c r="M155" s="110">
        <f t="shared" si="28"/>
        <v>-11.760912373409578</v>
      </c>
      <c r="N155" s="110">
        <f t="shared" si="30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29.604286327996025</v>
      </c>
      <c r="K156" s="27">
        <f t="shared" si="27"/>
        <v>6.666666666666667</v>
      </c>
      <c r="L156" s="37">
        <f t="shared" si="29"/>
        <v>5.6348012985943967</v>
      </c>
      <c r="M156" s="110">
        <f t="shared" si="28"/>
        <v>-11.760912373409578</v>
      </c>
      <c r="N156" s="110">
        <f t="shared" si="30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29.633677039051104</v>
      </c>
      <c r="K157" s="27">
        <f t="shared" si="27"/>
        <v>6.666666666666667</v>
      </c>
      <c r="L157" s="37">
        <f t="shared" si="29"/>
        <v>5.6054105875393176</v>
      </c>
      <c r="M157" s="110">
        <f t="shared" si="28"/>
        <v>-11.760912373409578</v>
      </c>
      <c r="N157" s="110">
        <f t="shared" si="30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29.670727583087107</v>
      </c>
      <c r="K158" s="27">
        <f t="shared" si="27"/>
        <v>6.666666666666667</v>
      </c>
      <c r="L158" s="37">
        <f t="shared" si="29"/>
        <v>5.5683600435033149</v>
      </c>
      <c r="M158" s="110">
        <f t="shared" si="28"/>
        <v>-11.760912373409578</v>
      </c>
      <c r="N158" s="110">
        <f t="shared" si="30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29.714944264371741</v>
      </c>
      <c r="K159" s="27">
        <f t="shared" si="27"/>
        <v>6.666666666666667</v>
      </c>
      <c r="L159" s="37">
        <f t="shared" ref="L159:L190" si="32">F159-J159+M159</f>
        <v>5.5241433622186804</v>
      </c>
      <c r="M159" s="110">
        <f t="shared" si="28"/>
        <v>-11.760912373409578</v>
      </c>
      <c r="N159" s="110">
        <f t="shared" ref="N159:N190" si="33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29.765780282442744</v>
      </c>
      <c r="K160" s="27">
        <f t="shared" ref="K160:K223" si="36">4/60*100</f>
        <v>6.666666666666667</v>
      </c>
      <c r="L160" s="37">
        <f t="shared" si="32"/>
        <v>5.4733073441476776</v>
      </c>
      <c r="M160" s="110">
        <f t="shared" ref="M160:M223" si="37">10*LOG(6.666667/100)</f>
        <v>-11.760912373409578</v>
      </c>
      <c r="N160" s="110">
        <f t="shared" si="33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29.822658889227402</v>
      </c>
      <c r="K161" s="27">
        <f t="shared" si="36"/>
        <v>6.666666666666667</v>
      </c>
      <c r="L161" s="37">
        <f t="shared" si="32"/>
        <v>5.4164287373630202</v>
      </c>
      <c r="M161" s="110">
        <f t="shared" si="37"/>
        <v>-11.760912373409578</v>
      </c>
      <c r="N161" s="110">
        <f t="shared" si="33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29.884993992317217</v>
      </c>
      <c r="K162" s="27">
        <f t="shared" si="36"/>
        <v>6.666666666666667</v>
      </c>
      <c r="L162" s="37">
        <f t="shared" si="32"/>
        <v>5.3540936342732053</v>
      </c>
      <c r="M162" s="110">
        <f t="shared" si="37"/>
        <v>-11.760912373409578</v>
      </c>
      <c r="N162" s="110">
        <f t="shared" si="33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29.952207206857754</v>
      </c>
      <c r="K163" s="27">
        <f t="shared" si="36"/>
        <v>6.666666666666667</v>
      </c>
      <c r="L163" s="37">
        <f t="shared" si="32"/>
        <v>5.2868804197326682</v>
      </c>
      <c r="M163" s="110">
        <f t="shared" si="37"/>
        <v>-11.760912373409578</v>
      </c>
      <c r="N163" s="110">
        <f t="shared" si="33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30.023740991065257</v>
      </c>
      <c r="K164" s="27">
        <f t="shared" si="36"/>
        <v>6.666666666666667</v>
      </c>
      <c r="L164" s="37">
        <f t="shared" si="32"/>
        <v>5.2153466355251652</v>
      </c>
      <c r="M164" s="110">
        <f t="shared" si="37"/>
        <v>-11.760912373409578</v>
      </c>
      <c r="N164" s="110">
        <f t="shared" si="33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30.099067986264938</v>
      </c>
      <c r="K165" s="27">
        <f t="shared" si="36"/>
        <v>6.666666666666667</v>
      </c>
      <c r="L165" s="37">
        <f t="shared" si="32"/>
        <v>5.1400196403254839</v>
      </c>
      <c r="M165" s="110">
        <f t="shared" si="37"/>
        <v>-11.760912373409578</v>
      </c>
      <c r="N165" s="110">
        <f t="shared" si="33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30.177696993345382</v>
      </c>
      <c r="K166" s="27">
        <f t="shared" si="36"/>
        <v>6.666666666666667</v>
      </c>
      <c r="L166" s="37">
        <f t="shared" si="32"/>
        <v>5.0613906332450398</v>
      </c>
      <c r="M166" s="110">
        <f t="shared" si="37"/>
        <v>-11.760912373409578</v>
      </c>
      <c r="N166" s="110">
        <f t="shared" si="33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30.259176170546159</v>
      </c>
      <c r="K167" s="27">
        <f t="shared" si="36"/>
        <v>6.666666666666667</v>
      </c>
      <c r="L167" s="37">
        <f t="shared" si="32"/>
        <v>4.9799114560442632</v>
      </c>
      <c r="M167" s="110">
        <f t="shared" si="37"/>
        <v>-11.760912373409578</v>
      </c>
      <c r="N167" s="110">
        <f t="shared" si="33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30.343094071420975</v>
      </c>
      <c r="K168" s="27">
        <f t="shared" si="36"/>
        <v>6.666666666666667</v>
      </c>
      <c r="L168" s="37">
        <f t="shared" si="32"/>
        <v>4.8959935551694471</v>
      </c>
      <c r="M168" s="110">
        <f t="shared" si="37"/>
        <v>-11.760912373409578</v>
      </c>
      <c r="N168" s="110">
        <f t="shared" si="33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30.429079099445264</v>
      </c>
      <c r="K169" s="27">
        <f t="shared" si="36"/>
        <v>6.666666666666667</v>
      </c>
      <c r="L169" s="37">
        <f t="shared" si="32"/>
        <v>4.8100085271451576</v>
      </c>
      <c r="M169" s="110">
        <f t="shared" si="37"/>
        <v>-11.760912373409578</v>
      </c>
      <c r="N169" s="110">
        <f t="shared" si="33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30.516797873477824</v>
      </c>
      <c r="K170" s="27">
        <f t="shared" si="36"/>
        <v>6.666666666666667</v>
      </c>
      <c r="L170" s="37">
        <f t="shared" si="32"/>
        <v>4.722289753112598</v>
      </c>
      <c r="M170" s="110">
        <f t="shared" si="37"/>
        <v>-11.760912373409578</v>
      </c>
      <c r="N170" s="110">
        <f t="shared" si="33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30.605952902392158</v>
      </c>
      <c r="K171" s="27">
        <f t="shared" si="36"/>
        <v>6.666666666666667</v>
      </c>
      <c r="L171" s="37">
        <f t="shared" si="32"/>
        <v>4.6331347241982641</v>
      </c>
      <c r="M171" s="110">
        <f t="shared" si="37"/>
        <v>-11.760912373409578</v>
      </c>
      <c r="N171" s="110">
        <f t="shared" si="33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30.696279874033198</v>
      </c>
      <c r="K172" s="27">
        <f t="shared" si="36"/>
        <v>6.666666666666667</v>
      </c>
      <c r="L172" s="37">
        <f t="shared" si="32"/>
        <v>4.5428077525572235</v>
      </c>
      <c r="M172" s="110">
        <f t="shared" si="37"/>
        <v>-11.760912373409578</v>
      </c>
      <c r="N172" s="110">
        <f t="shared" si="33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30.787544781812255</v>
      </c>
      <c r="K173" s="27">
        <f t="shared" si="36"/>
        <v>6.666666666666667</v>
      </c>
      <c r="L173" s="37">
        <f t="shared" si="32"/>
        <v>4.4515428447781673</v>
      </c>
      <c r="M173" s="110">
        <f t="shared" si="37"/>
        <v>-11.760912373409578</v>
      </c>
      <c r="N173" s="110">
        <f t="shared" si="33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30.879541044996468</v>
      </c>
      <c r="K174" s="27">
        <f t="shared" si="36"/>
        <v>6.666666666666667</v>
      </c>
      <c r="L174" s="37">
        <f t="shared" si="32"/>
        <v>4.3595465815939534</v>
      </c>
      <c r="M174" s="110">
        <f t="shared" si="37"/>
        <v>-11.760912373409578</v>
      </c>
      <c r="N174" s="110">
        <f t="shared" si="33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30.972086726151748</v>
      </c>
      <c r="K175" s="27">
        <f t="shared" si="36"/>
        <v>6.666666666666667</v>
      </c>
      <c r="L175" s="37">
        <f t="shared" si="32"/>
        <v>4.2670009004386742</v>
      </c>
      <c r="M175" s="110">
        <f t="shared" si="37"/>
        <v>-11.760912373409578</v>
      </c>
      <c r="N175" s="110">
        <f t="shared" si="33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31.065021909690376</v>
      </c>
      <c r="K176" s="27">
        <f t="shared" si="36"/>
        <v>6.666666666666667</v>
      </c>
      <c r="L176" s="37">
        <f t="shared" si="32"/>
        <v>4.1740657169000457</v>
      </c>
      <c r="M176" s="110">
        <f t="shared" si="37"/>
        <v>-11.760912373409578</v>
      </c>
      <c r="N176" s="110">
        <f t="shared" si="33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31.158206276839056</v>
      </c>
      <c r="K177" s="27">
        <f t="shared" si="36"/>
        <v>6.666666666666667</v>
      </c>
      <c r="L177" s="37">
        <f t="shared" si="32"/>
        <v>4.0808813497513654</v>
      </c>
      <c r="M177" s="110">
        <f t="shared" si="37"/>
        <v>-11.760912373409578</v>
      </c>
      <c r="N177" s="110">
        <f t="shared" si="33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31.251516892301108</v>
      </c>
      <c r="K178" s="27">
        <f t="shared" si="36"/>
        <v>6.666666666666667</v>
      </c>
      <c r="L178" s="37">
        <f t="shared" si="32"/>
        <v>3.9875707342893136</v>
      </c>
      <c r="M178" s="110">
        <f t="shared" si="37"/>
        <v>-11.760912373409578</v>
      </c>
      <c r="N178" s="110">
        <f t="shared" si="33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31.344846204381664</v>
      </c>
      <c r="K179" s="27">
        <f t="shared" si="36"/>
        <v>6.666666666666667</v>
      </c>
      <c r="L179" s="37">
        <f t="shared" si="32"/>
        <v>3.8942414222087578</v>
      </c>
      <c r="M179" s="110">
        <f t="shared" si="37"/>
        <v>-11.760912373409578</v>
      </c>
      <c r="N179" s="110">
        <f t="shared" si="33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31.438100251662259</v>
      </c>
      <c r="K180" s="27">
        <f t="shared" si="36"/>
        <v>6.666666666666667</v>
      </c>
      <c r="L180" s="37">
        <f t="shared" si="32"/>
        <v>3.8009873749281624</v>
      </c>
      <c r="M180" s="110">
        <f t="shared" si="37"/>
        <v>-11.760912373409578</v>
      </c>
      <c r="N180" s="110">
        <f t="shared" si="33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31.531197064087696</v>
      </c>
      <c r="K181" s="27">
        <f t="shared" si="36"/>
        <v>6.666666666666667</v>
      </c>
      <c r="L181" s="37">
        <f t="shared" si="32"/>
        <v>3.7078905625027261</v>
      </c>
      <c r="M181" s="110">
        <f t="shared" si="37"/>
        <v>-11.760912373409578</v>
      </c>
      <c r="N181" s="110">
        <f t="shared" si="33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31.624065243520629</v>
      </c>
      <c r="K182" s="27">
        <f t="shared" si="36"/>
        <v>6.666666666666667</v>
      </c>
      <c r="L182" s="37">
        <f t="shared" si="32"/>
        <v>3.6150223830697925</v>
      </c>
      <c r="M182" s="110">
        <f t="shared" si="37"/>
        <v>-11.760912373409578</v>
      </c>
      <c r="N182" s="110">
        <f t="shared" si="33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31.716642707651499</v>
      </c>
      <c r="K183" s="27">
        <f t="shared" si="36"/>
        <v>6.666666666666667</v>
      </c>
      <c r="L183" s="37">
        <f t="shared" si="32"/>
        <v>3.5224449189389233</v>
      </c>
      <c r="M183" s="110">
        <f t="shared" si="37"/>
        <v>-11.760912373409578</v>
      </c>
      <c r="N183" s="110">
        <f t="shared" si="33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31.808875581058654</v>
      </c>
      <c r="K184" s="27">
        <f t="shared" si="36"/>
        <v>6.666666666666667</v>
      </c>
      <c r="L184" s="37">
        <f t="shared" si="32"/>
        <v>3.4302120455317677</v>
      </c>
      <c r="M184" s="110">
        <f t="shared" si="37"/>
        <v>-11.760912373409578</v>
      </c>
      <c r="N184" s="110">
        <f t="shared" si="33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31.900717217794817</v>
      </c>
      <c r="K185" s="27">
        <f t="shared" si="36"/>
        <v>6.666666666666667</v>
      </c>
      <c r="L185" s="37">
        <f t="shared" si="32"/>
        <v>3.3383704087956048</v>
      </c>
      <c r="M185" s="110">
        <f t="shared" si="37"/>
        <v>-11.760912373409578</v>
      </c>
      <c r="N185" s="110">
        <f t="shared" si="33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31.992127340851408</v>
      </c>
      <c r="K186" s="27">
        <f t="shared" si="36"/>
        <v>6.666666666666667</v>
      </c>
      <c r="L186" s="37">
        <f t="shared" si="32"/>
        <v>3.2469602857390143</v>
      </c>
      <c r="M186" s="110">
        <f t="shared" si="37"/>
        <v>-11.760912373409578</v>
      </c>
      <c r="N186" s="110">
        <f t="shared" si="33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32.083071285031856</v>
      </c>
      <c r="K187" s="27">
        <f t="shared" si="36"/>
        <v>6.666666666666667</v>
      </c>
      <c r="L187" s="37">
        <f t="shared" si="32"/>
        <v>3.1560163415585656</v>
      </c>
      <c r="M187" s="110">
        <f t="shared" si="37"/>
        <v>-11.760912373409578</v>
      </c>
      <c r="N187" s="110">
        <f t="shared" si="33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32.173519331022007</v>
      </c>
      <c r="K188" s="27">
        <f t="shared" si="36"/>
        <v>6.666666666666667</v>
      </c>
      <c r="L188" s="37">
        <f t="shared" si="32"/>
        <v>3.0655682955684149</v>
      </c>
      <c r="M188" s="110">
        <f t="shared" si="37"/>
        <v>-11.760912373409578</v>
      </c>
      <c r="N188" s="110">
        <f t="shared" si="33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32.263446119698976</v>
      </c>
      <c r="K189" s="27">
        <f t="shared" si="36"/>
        <v>6.666666666666667</v>
      </c>
      <c r="L189" s="37">
        <f t="shared" si="32"/>
        <v>2.9756415068914457</v>
      </c>
      <c r="M189" s="110">
        <f t="shared" si="37"/>
        <v>-11.760912373409578</v>
      </c>
      <c r="N189" s="110">
        <f t="shared" si="33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32.352830136919948</v>
      </c>
      <c r="K190" s="27">
        <f t="shared" si="36"/>
        <v>6.666666666666667</v>
      </c>
      <c r="L190" s="37">
        <f t="shared" si="32"/>
        <v>2.8862574896704736</v>
      </c>
      <c r="M190" s="110">
        <f t="shared" si="37"/>
        <v>-11.760912373409578</v>
      </c>
      <c r="N190" s="110">
        <f t="shared" si="33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32.441653260151121</v>
      </c>
      <c r="K191" s="27">
        <f t="shared" si="36"/>
        <v>6.666666666666667</v>
      </c>
      <c r="L191" s="37">
        <f t="shared" ref="L191:L222" si="38">F191-J191+M191</f>
        <v>2.7974343664393011</v>
      </c>
      <c r="M191" s="110">
        <f t="shared" si="37"/>
        <v>-11.760912373409578</v>
      </c>
      <c r="N191" s="110">
        <f t="shared" ref="N191:N222" si="39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32.529900359320095</v>
      </c>
      <c r="K192" s="27">
        <f t="shared" si="36"/>
        <v>6.666666666666667</v>
      </c>
      <c r="L192" s="37">
        <f t="shared" si="38"/>
        <v>2.7091872672703268</v>
      </c>
      <c r="M192" s="110">
        <f t="shared" si="37"/>
        <v>-11.760912373409578</v>
      </c>
      <c r="N192" s="110">
        <f t="shared" si="39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32.617558945198823</v>
      </c>
      <c r="K193" s="27">
        <f t="shared" si="36"/>
        <v>6.666666666666667</v>
      </c>
      <c r="L193" s="37">
        <f t="shared" si="38"/>
        <v>2.6215286813915988</v>
      </c>
      <c r="M193" s="110">
        <f t="shared" si="37"/>
        <v>-11.760912373409578</v>
      </c>
      <c r="N193" s="110">
        <f t="shared" si="39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32.704618859449475</v>
      </c>
      <c r="K194" s="27">
        <f t="shared" si="36"/>
        <v>6.666666666666667</v>
      </c>
      <c r="L194" s="37">
        <f t="shared" si="38"/>
        <v>2.5344687671409467</v>
      </c>
      <c r="M194" s="110">
        <f t="shared" si="37"/>
        <v>-11.760912373409578</v>
      </c>
      <c r="N194" s="110">
        <f t="shared" si="39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32.791072001197612</v>
      </c>
      <c r="K195" s="27">
        <f t="shared" si="36"/>
        <v>6.666666666666667</v>
      </c>
      <c r="L195" s="37">
        <f t="shared" si="38"/>
        <v>2.4480156253928094</v>
      </c>
      <c r="M195" s="110">
        <f t="shared" si="37"/>
        <v>-11.760912373409578</v>
      </c>
      <c r="N195" s="110">
        <f t="shared" si="39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32.876912085642793</v>
      </c>
      <c r="K196" s="27">
        <f t="shared" si="36"/>
        <v>6.666666666666667</v>
      </c>
      <c r="L196" s="37">
        <f t="shared" si="38"/>
        <v>2.3621755409476286</v>
      </c>
      <c r="M196" s="110">
        <f t="shared" si="37"/>
        <v>-11.760912373409578</v>
      </c>
      <c r="N196" s="110">
        <f t="shared" si="39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32.962134430784047</v>
      </c>
      <c r="K197" s="27">
        <f t="shared" si="36"/>
        <v>6.666666666666667</v>
      </c>
      <c r="L197" s="37">
        <f t="shared" si="38"/>
        <v>2.2769531958063745</v>
      </c>
      <c r="M197" s="110">
        <f t="shared" si="37"/>
        <v>-11.760912373409578</v>
      </c>
      <c r="N197" s="110">
        <f t="shared" si="39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33.046735768834097</v>
      </c>
      <c r="K198" s="27">
        <f t="shared" si="36"/>
        <v>6.666666666666667</v>
      </c>
      <c r="L198" s="37">
        <f t="shared" si="38"/>
        <v>2.192351857756325</v>
      </c>
      <c r="M198" s="110">
        <f t="shared" si="37"/>
        <v>-11.760912373409578</v>
      </c>
      <c r="N198" s="110">
        <f t="shared" si="39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33.130714079330296</v>
      </c>
      <c r="K199" s="27">
        <f t="shared" si="36"/>
        <v>6.666666666666667</v>
      </c>
      <c r="L199" s="37">
        <f t="shared" si="38"/>
        <v>2.1083735472601255</v>
      </c>
      <c r="M199" s="110">
        <f t="shared" si="37"/>
        <v>-11.760912373409578</v>
      </c>
      <c r="N199" s="110">
        <f t="shared" si="39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33.214068441328536</v>
      </c>
      <c r="K200" s="27">
        <f t="shared" si="36"/>
        <v>6.666666666666667</v>
      </c>
      <c r="L200" s="37">
        <f t="shared" si="38"/>
        <v>2.0250191852618862</v>
      </c>
      <c r="M200" s="110">
        <f t="shared" si="37"/>
        <v>-11.760912373409578</v>
      </c>
      <c r="N200" s="110">
        <f t="shared" si="39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33.296798902396141</v>
      </c>
      <c r="K201" s="27">
        <f t="shared" si="36"/>
        <v>6.666666666666667</v>
      </c>
      <c r="L201" s="37">
        <f t="shared" si="38"/>
        <v>1.942288724194281</v>
      </c>
      <c r="M201" s="110">
        <f t="shared" si="37"/>
        <v>-11.760912373409578</v>
      </c>
      <c r="N201" s="110">
        <f t="shared" si="39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33.378906362406902</v>
      </c>
      <c r="K202" s="27">
        <f t="shared" si="36"/>
        <v>6.666666666666667</v>
      </c>
      <c r="L202" s="37">
        <f t="shared" si="38"/>
        <v>1.8601812641835203</v>
      </c>
      <c r="M202" s="110">
        <f t="shared" si="37"/>
        <v>-11.760912373409578</v>
      </c>
      <c r="N202" s="110">
        <f t="shared" si="39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33.460392470391028</v>
      </c>
      <c r="K203" s="27">
        <f t="shared" si="36"/>
        <v>6.666666666666667</v>
      </c>
      <c r="L203" s="37">
        <f t="shared" si="38"/>
        <v>1.7786951561993938</v>
      </c>
      <c r="M203" s="110">
        <f t="shared" si="37"/>
        <v>-11.760912373409578</v>
      </c>
      <c r="N203" s="110">
        <f t="shared" si="39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33.541259532910431</v>
      </c>
      <c r="K204" s="27">
        <f t="shared" si="36"/>
        <v>6.666666666666667</v>
      </c>
      <c r="L204" s="37">
        <f t="shared" si="38"/>
        <v>1.6978280936799912</v>
      </c>
      <c r="M204" s="110">
        <f t="shared" si="37"/>
        <v>-11.760912373409578</v>
      </c>
      <c r="N204" s="110">
        <f t="shared" si="39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33.621510432618891</v>
      </c>
      <c r="K205" s="27">
        <f t="shared" si="36"/>
        <v>6.666666666666667</v>
      </c>
      <c r="L205" s="37">
        <f t="shared" si="38"/>
        <v>1.6175771939715311</v>
      </c>
      <c r="M205" s="110">
        <f t="shared" si="37"/>
        <v>-11.760912373409578</v>
      </c>
      <c r="N205" s="110">
        <f t="shared" si="39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33.701148555831423</v>
      </c>
      <c r="K206" s="27">
        <f t="shared" si="36"/>
        <v>6.666666666666667</v>
      </c>
      <c r="L206" s="37">
        <f t="shared" si="38"/>
        <v>1.5379390707589984</v>
      </c>
      <c r="M206" s="110">
        <f t="shared" si="37"/>
        <v>-11.760912373409578</v>
      </c>
      <c r="N206" s="110">
        <f t="shared" si="39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33.78017772807074</v>
      </c>
      <c r="K207" s="27">
        <f t="shared" si="36"/>
        <v>6.666666666666667</v>
      </c>
      <c r="L207" s="37">
        <f t="shared" si="38"/>
        <v>1.458909898519682</v>
      </c>
      <c r="M207" s="110">
        <f t="shared" si="37"/>
        <v>-11.760912373409578</v>
      </c>
      <c r="N207" s="110">
        <f t="shared" si="39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33.858602156683894</v>
      </c>
      <c r="K208" s="27">
        <f t="shared" si="36"/>
        <v>6.666666666666667</v>
      </c>
      <c r="L208" s="37">
        <f t="shared" si="38"/>
        <v>1.3804854699065281</v>
      </c>
      <c r="M208" s="110">
        <f t="shared" si="37"/>
        <v>-11.760912373409578</v>
      </c>
      <c r="N208" s="110">
        <f t="shared" si="39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33.936426379731117</v>
      </c>
      <c r="K209" s="27">
        <f t="shared" si="36"/>
        <v>6.666666666666667</v>
      </c>
      <c r="L209" s="37">
        <f t="shared" si="38"/>
        <v>1.3026612468593051</v>
      </c>
      <c r="M209" s="110">
        <f t="shared" si="37"/>
        <v>-11.760912373409578</v>
      </c>
      <c r="N209" s="110">
        <f t="shared" si="39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34.013655220444505</v>
      </c>
      <c r="K210" s="27">
        <f t="shared" si="36"/>
        <v>6.666666666666667</v>
      </c>
      <c r="L210" s="37">
        <f t="shared" si="38"/>
        <v>1.2254324061459165</v>
      </c>
      <c r="M210" s="110">
        <f t="shared" si="37"/>
        <v>-11.760912373409578</v>
      </c>
      <c r="N210" s="110">
        <f t="shared" si="39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31.39690723288825</v>
      </c>
      <c r="K211" s="27">
        <f t="shared" si="36"/>
        <v>6.666666666666667</v>
      </c>
      <c r="L211" s="37">
        <f t="shared" si="38"/>
        <v>3.8421803937021721</v>
      </c>
      <c r="M211" s="110">
        <f t="shared" si="37"/>
        <v>-11.760912373409578</v>
      </c>
      <c r="N211" s="110">
        <f t="shared" si="39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31.398662181280546</v>
      </c>
      <c r="K212" s="27">
        <f t="shared" si="36"/>
        <v>6.666666666666667</v>
      </c>
      <c r="L212" s="37">
        <f t="shared" si="38"/>
        <v>3.8404254453098758</v>
      </c>
      <c r="M212" s="110">
        <f t="shared" si="37"/>
        <v>-11.760912373409578</v>
      </c>
      <c r="N212" s="110">
        <f t="shared" si="39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31.403919319028443</v>
      </c>
      <c r="K213" s="27">
        <f t="shared" si="36"/>
        <v>6.666666666666667</v>
      </c>
      <c r="L213" s="37">
        <f t="shared" si="38"/>
        <v>3.8351683075619789</v>
      </c>
      <c r="M213" s="110">
        <f t="shared" si="37"/>
        <v>-11.760912373409578</v>
      </c>
      <c r="N213" s="110">
        <f t="shared" si="39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31.412655654482297</v>
      </c>
      <c r="K214" s="27">
        <f t="shared" si="36"/>
        <v>6.666666666666667</v>
      </c>
      <c r="L214" s="37">
        <f t="shared" si="38"/>
        <v>3.826431972108125</v>
      </c>
      <c r="M214" s="110">
        <f t="shared" si="37"/>
        <v>-11.760912373409578</v>
      </c>
      <c r="N214" s="110">
        <f t="shared" si="39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31.42483329875073</v>
      </c>
      <c r="K215" s="27">
        <f t="shared" si="36"/>
        <v>6.666666666666667</v>
      </c>
      <c r="L215" s="37">
        <f t="shared" si="38"/>
        <v>3.8142543278396914</v>
      </c>
      <c r="M215" s="110">
        <f t="shared" si="37"/>
        <v>-11.760912373409578</v>
      </c>
      <c r="N215" s="110">
        <f t="shared" si="39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31.440400094550053</v>
      </c>
      <c r="K216" s="27">
        <f t="shared" si="36"/>
        <v>6.666666666666667</v>
      </c>
      <c r="L216" s="37">
        <f t="shared" si="38"/>
        <v>3.7986875320403684</v>
      </c>
      <c r="M216" s="110">
        <f t="shared" si="37"/>
        <v>-11.760912373409578</v>
      </c>
      <c r="N216" s="110">
        <f t="shared" si="39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31.45929046386615</v>
      </c>
      <c r="K217" s="27">
        <f t="shared" si="36"/>
        <v>6.666666666666667</v>
      </c>
      <c r="L217" s="37">
        <f t="shared" si="38"/>
        <v>3.7797971627242717</v>
      </c>
      <c r="M217" s="110">
        <f t="shared" si="37"/>
        <v>-11.760912373409578</v>
      </c>
      <c r="N217" s="110">
        <f t="shared" si="39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31.481426444261349</v>
      </c>
      <c r="K218" s="27">
        <f t="shared" si="36"/>
        <v>6.666666666666667</v>
      </c>
      <c r="L218" s="37">
        <f t="shared" si="38"/>
        <v>3.7576611823290733</v>
      </c>
      <c r="M218" s="110">
        <f t="shared" si="37"/>
        <v>-11.760912373409578</v>
      </c>
      <c r="N218" s="110">
        <f t="shared" si="39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31.506718878407728</v>
      </c>
      <c r="K219" s="27">
        <f t="shared" si="36"/>
        <v>6.666666666666667</v>
      </c>
      <c r="L219" s="37">
        <f t="shared" si="38"/>
        <v>3.7323687481826937</v>
      </c>
      <c r="M219" s="110">
        <f t="shared" si="37"/>
        <v>-11.760912373409578</v>
      </c>
      <c r="N219" s="110">
        <f t="shared" si="39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31.535068718243313</v>
      </c>
      <c r="K220" s="27">
        <f t="shared" si="36"/>
        <v>6.666666666666667</v>
      </c>
      <c r="L220" s="37">
        <f t="shared" si="38"/>
        <v>3.7040189083471091</v>
      </c>
      <c r="M220" s="110">
        <f t="shared" si="37"/>
        <v>-11.760912373409578</v>
      </c>
      <c r="N220" s="110">
        <f t="shared" si="39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31.566368404056345</v>
      </c>
      <c r="K221" s="27">
        <f t="shared" si="36"/>
        <v>6.666666666666667</v>
      </c>
      <c r="L221" s="37">
        <f t="shared" si="38"/>
        <v>3.6727192225340772</v>
      </c>
      <c r="M221" s="110">
        <f t="shared" si="37"/>
        <v>-11.760912373409578</v>
      </c>
      <c r="N221" s="110">
        <f t="shared" si="39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31.600503279668107</v>
      </c>
      <c r="K222" s="27">
        <f t="shared" si="36"/>
        <v>6.666666666666667</v>
      </c>
      <c r="L222" s="37">
        <f t="shared" si="38"/>
        <v>3.6385843469223147</v>
      </c>
      <c r="M222" s="110">
        <f t="shared" si="37"/>
        <v>-11.760912373409578</v>
      </c>
      <c r="N222" s="110">
        <f t="shared" si="39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31.637353007437984</v>
      </c>
      <c r="K223" s="27">
        <f t="shared" si="36"/>
        <v>6.666666666666667</v>
      </c>
      <c r="L223" s="37">
        <f t="shared" ref="L223:L254" si="41">F223-J223+M223</f>
        <v>3.6017346191524382</v>
      </c>
      <c r="M223" s="110">
        <f t="shared" si="37"/>
        <v>-11.760912373409578</v>
      </c>
      <c r="N223" s="110">
        <f t="shared" ref="N223:N254" si="42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31.676792950696072</v>
      </c>
      <c r="K224" s="27">
        <f t="shared" ref="K224:K268" si="45">4/60*100</f>
        <v>6.666666666666667</v>
      </c>
      <c r="L224" s="37">
        <f t="shared" si="41"/>
        <v>3.5622946758943499</v>
      </c>
      <c r="M224" s="110">
        <f t="shared" ref="M224:M268" si="46">10*LOG(6.666667/100)</f>
        <v>-11.760912373409578</v>
      </c>
      <c r="N224" s="110">
        <f t="shared" si="42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31.718695496015567</v>
      </c>
      <c r="K225" s="27">
        <f t="shared" si="45"/>
        <v>6.666666666666667</v>
      </c>
      <c r="L225" s="37">
        <f t="shared" si="41"/>
        <v>3.5203921305748551</v>
      </c>
      <c r="M225" s="110">
        <f t="shared" si="46"/>
        <v>-11.760912373409578</v>
      </c>
      <c r="N225" s="110">
        <f t="shared" si="42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31.762931293063584</v>
      </c>
      <c r="K226" s="27">
        <f t="shared" si="45"/>
        <v>6.666666666666667</v>
      </c>
      <c r="L226" s="37">
        <f t="shared" si="41"/>
        <v>3.4761563335268377</v>
      </c>
      <c r="M226" s="110">
        <f t="shared" si="46"/>
        <v>-11.760912373409578</v>
      </c>
      <c r="N226" s="110">
        <f t="shared" si="42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31.809370395243317</v>
      </c>
      <c r="K227" s="27">
        <f t="shared" si="45"/>
        <v>6.666666666666667</v>
      </c>
      <c r="L227" s="37">
        <f t="shared" si="41"/>
        <v>3.4297172313471052</v>
      </c>
      <c r="M227" s="110">
        <f t="shared" si="46"/>
        <v>-11.760912373409578</v>
      </c>
      <c r="N227" s="110">
        <f t="shared" si="42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31.857883289646171</v>
      </c>
      <c r="K228" s="27">
        <f t="shared" si="45"/>
        <v>6.666666666666667</v>
      </c>
      <c r="L228" s="37">
        <f t="shared" si="41"/>
        <v>3.3812043369442506</v>
      </c>
      <c r="M228" s="110">
        <f t="shared" si="46"/>
        <v>-11.760912373409578</v>
      </c>
      <c r="N228" s="110">
        <f t="shared" si="42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31.908341809727641</v>
      </c>
      <c r="K229" s="27">
        <f t="shared" si="45"/>
        <v>6.666666666666667</v>
      </c>
      <c r="L229" s="37">
        <f t="shared" si="41"/>
        <v>3.3307458168627804</v>
      </c>
      <c r="M229" s="110">
        <f t="shared" si="46"/>
        <v>-11.760912373409578</v>
      </c>
      <c r="N229" s="110">
        <f t="shared" si="42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31.960619928434678</v>
      </c>
      <c r="K230" s="27">
        <f t="shared" si="45"/>
        <v>6.666666666666667</v>
      </c>
      <c r="L230" s="37">
        <f t="shared" si="41"/>
        <v>3.2784676981557439</v>
      </c>
      <c r="M230" s="110">
        <f t="shared" si="46"/>
        <v>-11.760912373409578</v>
      </c>
      <c r="N230" s="110">
        <f t="shared" si="42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32.014594433148972</v>
      </c>
      <c r="K231" s="27">
        <f t="shared" si="45"/>
        <v>6.666666666666667</v>
      </c>
      <c r="L231" s="37">
        <f t="shared" si="41"/>
        <v>3.2244931934414502</v>
      </c>
      <c r="M231" s="110">
        <f t="shared" si="46"/>
        <v>-11.760912373409578</v>
      </c>
      <c r="N231" s="110">
        <f t="shared" si="42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32.070145486733246</v>
      </c>
      <c r="K232" s="27">
        <f t="shared" si="45"/>
        <v>6.666666666666667</v>
      </c>
      <c r="L232" s="37">
        <f t="shared" si="41"/>
        <v>3.168942139857176</v>
      </c>
      <c r="M232" s="110">
        <f t="shared" si="46"/>
        <v>-11.760912373409578</v>
      </c>
      <c r="N232" s="110">
        <f t="shared" si="42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32.127157081190134</v>
      </c>
      <c r="K233" s="27">
        <f t="shared" si="45"/>
        <v>6.666666666666667</v>
      </c>
      <c r="L233" s="37">
        <f t="shared" si="41"/>
        <v>3.1119305454002877</v>
      </c>
      <c r="M233" s="110">
        <f t="shared" si="46"/>
        <v>-11.760912373409578</v>
      </c>
      <c r="N233" s="110">
        <f t="shared" si="42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32.185517392015782</v>
      </c>
      <c r="K234" s="27">
        <f t="shared" si="45"/>
        <v>6.666666666666667</v>
      </c>
      <c r="L234" s="37">
        <f t="shared" si="41"/>
        <v>3.0535702345746394</v>
      </c>
      <c r="M234" s="110">
        <f t="shared" si="46"/>
        <v>-11.760912373409578</v>
      </c>
      <c r="N234" s="110">
        <f t="shared" si="42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32.245119042326259</v>
      </c>
      <c r="K235" s="27">
        <f t="shared" si="45"/>
        <v>6.666666666666667</v>
      </c>
      <c r="L235" s="37">
        <f t="shared" si="41"/>
        <v>2.993968584264163</v>
      </c>
      <c r="M235" s="110">
        <f t="shared" si="46"/>
        <v>-11.760912373409578</v>
      </c>
      <c r="N235" s="110">
        <f t="shared" si="42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32.305859286340315</v>
      </c>
      <c r="K236" s="27">
        <f t="shared" si="45"/>
        <v>6.666666666666667</v>
      </c>
      <c r="L236" s="37">
        <f t="shared" si="41"/>
        <v>2.9332283402501069</v>
      </c>
      <c r="M236" s="110">
        <f t="shared" si="46"/>
        <v>-11.760912373409578</v>
      </c>
      <c r="N236" s="110">
        <f t="shared" si="42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32.367640121907947</v>
      </c>
      <c r="K237" s="27">
        <f t="shared" si="45"/>
        <v>6.666666666666667</v>
      </c>
      <c r="L237" s="37">
        <f t="shared" si="41"/>
        <v>2.8714475046824752</v>
      </c>
      <c r="M237" s="110">
        <f t="shared" si="46"/>
        <v>-11.760912373409578</v>
      </c>
      <c r="N237" s="110">
        <f t="shared" si="42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32.430368341566748</v>
      </c>
      <c r="K238" s="27">
        <f t="shared" si="45"/>
        <v>6.666666666666667</v>
      </c>
      <c r="L238" s="37">
        <f t="shared" si="41"/>
        <v>2.808719285023674</v>
      </c>
      <c r="M238" s="110">
        <f t="shared" si="46"/>
        <v>-11.760912373409578</v>
      </c>
      <c r="N238" s="110">
        <f t="shared" si="42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32.493955531169085</v>
      </c>
      <c r="K239" s="27">
        <f t="shared" si="45"/>
        <v>6.666666666666667</v>
      </c>
      <c r="L239" s="37">
        <f t="shared" si="41"/>
        <v>2.7451320954213365</v>
      </c>
      <c r="M239" s="110">
        <f t="shared" si="46"/>
        <v>-11.760912373409578</v>
      </c>
      <c r="N239" s="110">
        <f t="shared" si="42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32.558318024521711</v>
      </c>
      <c r="K240" s="27">
        <f t="shared" si="45"/>
        <v>6.666666666666667</v>
      </c>
      <c r="L240" s="37">
        <f t="shared" si="41"/>
        <v>2.6807696020687111</v>
      </c>
      <c r="M240" s="110">
        <f t="shared" si="46"/>
        <v>-11.760912373409578</v>
      </c>
      <c r="N240" s="110">
        <f t="shared" si="42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32.623376821776425</v>
      </c>
      <c r="K241" s="27">
        <f t="shared" si="45"/>
        <v>6.666666666666667</v>
      </c>
      <c r="L241" s="37">
        <f t="shared" si="41"/>
        <v>2.6157108048139968</v>
      </c>
      <c r="M241" s="110">
        <f t="shared" si="46"/>
        <v>-11.760912373409578</v>
      </c>
      <c r="N241" s="110">
        <f t="shared" si="42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32.689057478553046</v>
      </c>
      <c r="K242" s="27">
        <f t="shared" si="45"/>
        <v>6.666666666666667</v>
      </c>
      <c r="L242" s="37">
        <f t="shared" si="41"/>
        <v>2.5500301480373757</v>
      </c>
      <c r="M242" s="110">
        <f t="shared" si="46"/>
        <v>-11.760912373409578</v>
      </c>
      <c r="N242" s="110">
        <f t="shared" si="42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32.755289972003695</v>
      </c>
      <c r="K243" s="27">
        <f t="shared" si="45"/>
        <v>6.666666666666667</v>
      </c>
      <c r="L243" s="37">
        <f t="shared" si="41"/>
        <v>2.4837976545867271</v>
      </c>
      <c r="M243" s="110">
        <f t="shared" si="46"/>
        <v>-11.760912373409578</v>
      </c>
      <c r="N243" s="110">
        <f t="shared" si="42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32.822008549267558</v>
      </c>
      <c r="K244" s="27">
        <f t="shared" si="45"/>
        <v>6.666666666666667</v>
      </c>
      <c r="L244" s="37">
        <f t="shared" si="41"/>
        <v>2.4170790773228639</v>
      </c>
      <c r="M244" s="110">
        <f t="shared" si="46"/>
        <v>-11.760912373409578</v>
      </c>
      <c r="N244" s="110">
        <f t="shared" si="42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32.889151563039341</v>
      </c>
      <c r="K245" s="27">
        <f t="shared" si="45"/>
        <v>6.666666666666667</v>
      </c>
      <c r="L245" s="37">
        <f t="shared" si="41"/>
        <v>2.3499360635510804</v>
      </c>
      <c r="M245" s="110">
        <f t="shared" si="46"/>
        <v>-11.760912373409578</v>
      </c>
      <c r="N245" s="110">
        <f t="shared" si="42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32.956661298296297</v>
      </c>
      <c r="K246" s="27">
        <f t="shared" si="45"/>
        <v>6.666666666666667</v>
      </c>
      <c r="L246" s="37">
        <f t="shared" si="41"/>
        <v>2.2824263282941253</v>
      </c>
      <c r="M246" s="110">
        <f t="shared" si="46"/>
        <v>-11.760912373409578</v>
      </c>
      <c r="N246" s="110">
        <f t="shared" si="42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33.024483793605832</v>
      </c>
      <c r="K247" s="27">
        <f t="shared" si="45"/>
        <v>6.666666666666667</v>
      </c>
      <c r="L247" s="37">
        <f t="shared" si="41"/>
        <v>2.2146038329845901</v>
      </c>
      <c r="M247" s="110">
        <f t="shared" si="46"/>
        <v>-11.760912373409578</v>
      </c>
      <c r="N247" s="110">
        <f t="shared" si="42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33.092568659873322</v>
      </c>
      <c r="K248" s="27">
        <f t="shared" si="45"/>
        <v>6.666666666666667</v>
      </c>
      <c r="L248" s="37">
        <f t="shared" si="41"/>
        <v>2.1465189667170996</v>
      </c>
      <c r="M248" s="110">
        <f t="shared" si="46"/>
        <v>-11.760912373409578</v>
      </c>
      <c r="N248" s="110">
        <f t="shared" si="42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33.16086889888814</v>
      </c>
      <c r="K249" s="27">
        <f t="shared" si="45"/>
        <v>6.666666666666667</v>
      </c>
      <c r="L249" s="37">
        <f t="shared" si="41"/>
        <v>2.0782187277022821</v>
      </c>
      <c r="M249" s="110">
        <f t="shared" si="46"/>
        <v>-11.760912373409578</v>
      </c>
      <c r="N249" s="110">
        <f t="shared" si="42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33.229340723584173</v>
      </c>
      <c r="K250" s="27">
        <f t="shared" si="45"/>
        <v>6.666666666666667</v>
      </c>
      <c r="L250" s="37">
        <f t="shared" si="41"/>
        <v>2.0097469030062491</v>
      </c>
      <c r="M250" s="110">
        <f t="shared" si="46"/>
        <v>-11.760912373409578</v>
      </c>
      <c r="N250" s="110">
        <f t="shared" si="42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33.297943381546133</v>
      </c>
      <c r="K251" s="27">
        <f t="shared" si="45"/>
        <v>6.666666666666667</v>
      </c>
      <c r="L251" s="37">
        <f t="shared" si="41"/>
        <v>1.9411442450442884</v>
      </c>
      <c r="M251" s="110">
        <f t="shared" si="46"/>
        <v>-11.760912373409578</v>
      </c>
      <c r="N251" s="110">
        <f t="shared" si="42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33.366638982960907</v>
      </c>
      <c r="K252" s="27">
        <f t="shared" si="45"/>
        <v>6.666666666666667</v>
      </c>
      <c r="L252" s="37">
        <f t="shared" si="41"/>
        <v>1.8724486436295145</v>
      </c>
      <c r="M252" s="110">
        <f t="shared" si="46"/>
        <v>-11.760912373409578</v>
      </c>
      <c r="N252" s="110">
        <f t="shared" si="42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33.43539233392913</v>
      </c>
      <c r="K253" s="27">
        <f t="shared" si="45"/>
        <v>6.666666666666667</v>
      </c>
      <c r="L253" s="37">
        <f t="shared" si="41"/>
        <v>1.8036952926612919</v>
      </c>
      <c r="M253" s="110">
        <f t="shared" si="46"/>
        <v>-11.760912373409578</v>
      </c>
      <c r="N253" s="110">
        <f t="shared" si="42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33.504170775812497</v>
      </c>
      <c r="K254" s="27">
        <f t="shared" si="45"/>
        <v>6.666666666666667</v>
      </c>
      <c r="L254" s="37">
        <f t="shared" si="41"/>
        <v>1.7349168507779247</v>
      </c>
      <c r="M254" s="110">
        <f t="shared" si="46"/>
        <v>-11.760912373409578</v>
      </c>
      <c r="N254" s="110">
        <f t="shared" si="42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33.572944031090096</v>
      </c>
      <c r="K255" s="27">
        <f t="shared" si="45"/>
        <v>6.666666666666667</v>
      </c>
      <c r="L255" s="37">
        <f t="shared" ref="L255:L268" si="47">F255-J255+M255</f>
        <v>1.6661435955003263</v>
      </c>
      <c r="M255" s="110">
        <f t="shared" si="46"/>
        <v>-11.760912373409578</v>
      </c>
      <c r="N255" s="110">
        <f t="shared" ref="N255:N268" si="48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33.641684056030435</v>
      </c>
      <c r="K256" s="27">
        <f t="shared" si="45"/>
        <v>6.666666666666667</v>
      </c>
      <c r="L256" s="37">
        <f t="shared" si="47"/>
        <v>1.5974035705599867</v>
      </c>
      <c r="M256" s="110">
        <f t="shared" si="46"/>
        <v>-11.760912373409578</v>
      </c>
      <c r="N256" s="110">
        <f t="shared" si="48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33.710364900347592</v>
      </c>
      <c r="K257" s="27">
        <f t="shared" si="45"/>
        <v>6.666666666666667</v>
      </c>
      <c r="L257" s="37">
        <f t="shared" si="47"/>
        <v>1.5287227262428296</v>
      </c>
      <c r="M257" s="110">
        <f t="shared" si="46"/>
        <v>-11.760912373409578</v>
      </c>
      <c r="N257" s="110">
        <f t="shared" si="48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33.778962573898568</v>
      </c>
      <c r="K258" s="27">
        <f t="shared" si="45"/>
        <v>6.666666666666667</v>
      </c>
      <c r="L258" s="37">
        <f t="shared" si="47"/>
        <v>1.4601250526918541</v>
      </c>
      <c r="M258" s="110">
        <f t="shared" si="46"/>
        <v>-11.760912373409578</v>
      </c>
      <c r="N258" s="110">
        <f t="shared" si="48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33.847454920388614</v>
      </c>
      <c r="K259" s="27">
        <f t="shared" si="45"/>
        <v>6.666666666666667</v>
      </c>
      <c r="L259" s="37">
        <f t="shared" si="47"/>
        <v>1.3916327062018077</v>
      </c>
      <c r="M259" s="110">
        <f t="shared" si="46"/>
        <v>-11.760912373409578</v>
      </c>
      <c r="N259" s="110">
        <f t="shared" si="48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33.915821497980716</v>
      </c>
      <c r="K260" s="27">
        <f t="shared" si="45"/>
        <v>6.666666666666667</v>
      </c>
      <c r="L260" s="37">
        <f t="shared" si="47"/>
        <v>1.3232661286097063</v>
      </c>
      <c r="M260" s="110">
        <f t="shared" si="46"/>
        <v>-11.760912373409578</v>
      </c>
      <c r="N260" s="110">
        <f t="shared" si="48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33.984043466649894</v>
      </c>
      <c r="K261" s="27">
        <f t="shared" si="45"/>
        <v>6.666666666666667</v>
      </c>
      <c r="L261" s="37">
        <f t="shared" si="47"/>
        <v>1.2550441599405282</v>
      </c>
      <c r="M261" s="110">
        <f t="shared" si="46"/>
        <v>-11.760912373409578</v>
      </c>
      <c r="N261" s="110">
        <f t="shared" si="48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34.0521034820813</v>
      </c>
      <c r="K262" s="27">
        <f t="shared" si="45"/>
        <v>6.666666666666667</v>
      </c>
      <c r="L262" s="37">
        <f t="shared" si="47"/>
        <v>1.1869841445091218</v>
      </c>
      <c r="M262" s="110">
        <f t="shared" si="46"/>
        <v>-11.760912373409578</v>
      </c>
      <c r="N262" s="110">
        <f t="shared" si="48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34.119985595880351</v>
      </c>
      <c r="K263" s="27">
        <f t="shared" si="45"/>
        <v>6.666666666666667</v>
      </c>
      <c r="L263" s="37">
        <f t="shared" si="47"/>
        <v>1.1191020307100707</v>
      </c>
      <c r="M263" s="110">
        <f t="shared" si="46"/>
        <v>-11.760912373409578</v>
      </c>
      <c r="N263" s="110">
        <f t="shared" si="48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34.187675161841291</v>
      </c>
      <c r="K264" s="27">
        <f t="shared" si="45"/>
        <v>6.666666666666667</v>
      </c>
      <c r="L264" s="37">
        <f t="shared" si="47"/>
        <v>1.0514124647491307</v>
      </c>
      <c r="M264" s="110">
        <f t="shared" si="46"/>
        <v>-11.760912373409578</v>
      </c>
      <c r="N264" s="110">
        <f t="shared" si="48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34.255158748006792</v>
      </c>
      <c r="K265" s="27">
        <f t="shared" si="45"/>
        <v>6.666666666666667</v>
      </c>
      <c r="L265" s="37">
        <f t="shared" si="47"/>
        <v>0.98392887858362954</v>
      </c>
      <c r="M265" s="110">
        <f t="shared" si="46"/>
        <v>-11.760912373409578</v>
      </c>
      <c r="N265" s="110">
        <f t="shared" si="48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34.322424054242951</v>
      </c>
      <c r="K266" s="27">
        <f t="shared" si="45"/>
        <v>6.666666666666667</v>
      </c>
      <c r="L266" s="37">
        <f t="shared" si="47"/>
        <v>0.91666357234747053</v>
      </c>
      <c r="M266" s="110">
        <f t="shared" si="46"/>
        <v>-11.760912373409578</v>
      </c>
      <c r="N266" s="110">
        <f t="shared" si="48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34.389459835051177</v>
      </c>
      <c r="K267" s="27">
        <f t="shared" si="45"/>
        <v>6.666666666666667</v>
      </c>
      <c r="L267" s="37">
        <f t="shared" si="47"/>
        <v>0.84962779153924473</v>
      </c>
      <c r="M267" s="110">
        <f t="shared" si="46"/>
        <v>-11.760912373409578</v>
      </c>
      <c r="N267" s="110">
        <f t="shared" si="48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34.456255827338936</v>
      </c>
      <c r="K268" s="40">
        <f t="shared" si="45"/>
        <v>6.666666666666667</v>
      </c>
      <c r="L268" s="41">
        <f t="shared" si="47"/>
        <v>0.78283179925148616</v>
      </c>
      <c r="M268" s="110">
        <f t="shared" si="46"/>
        <v>-11.760912373409578</v>
      </c>
      <c r="N268" s="110">
        <f t="shared" si="48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32">
    <mergeCell ref="I87:L87"/>
    <mergeCell ref="G5:G6"/>
    <mergeCell ref="H5:H6"/>
    <mergeCell ref="A61:A85"/>
    <mergeCell ref="A5:A6"/>
    <mergeCell ref="B5:B6"/>
    <mergeCell ref="C5:C6"/>
    <mergeCell ref="D5:D6"/>
    <mergeCell ref="E5:E6"/>
    <mergeCell ref="F5:F6"/>
    <mergeCell ref="A46:G46"/>
    <mergeCell ref="B48:B49"/>
    <mergeCell ref="B54:F54"/>
    <mergeCell ref="B87:B88"/>
    <mergeCell ref="C87:D87"/>
    <mergeCell ref="E87:H87"/>
    <mergeCell ref="M87:P87"/>
    <mergeCell ref="Q87:T87"/>
    <mergeCell ref="O5:O6"/>
    <mergeCell ref="P5:P6"/>
    <mergeCell ref="Q5:R5"/>
    <mergeCell ref="J93:J94"/>
    <mergeCell ref="K93:K94"/>
    <mergeCell ref="L93:L94"/>
    <mergeCell ref="B269:J269"/>
    <mergeCell ref="B93:B94"/>
    <mergeCell ref="C93:D93"/>
    <mergeCell ref="E93:E94"/>
    <mergeCell ref="F93:F94"/>
    <mergeCell ref="G93:G94"/>
    <mergeCell ref="H93:H94"/>
    <mergeCell ref="I93:I94"/>
  </mergeCells>
  <pageMargins left="0.7" right="0.7" top="0.75" bottom="0.75" header="0.3" footer="0.3"/>
  <pageSetup scale="34" orientation="portrait" r:id="rId1"/>
  <rowBreaks count="1" manualBreakCount="1">
    <brk id="9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E474B-9D6D-4321-AFB7-B14229A34BCE}">
  <sheetPr codeName="Sheet5"/>
  <dimension ref="A1:W269"/>
  <sheetViews>
    <sheetView zoomScaleNormal="10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5.42578125" bestFit="1" customWidth="1"/>
    <col min="18" max="18" width="17.140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147</v>
      </c>
      <c r="B2" s="29" t="s">
        <v>119</v>
      </c>
      <c r="C2" s="29">
        <f>NSAs!B5</f>
        <v>257852.56</v>
      </c>
      <c r="D2" s="30">
        <f>NSAs!C5</f>
        <v>4256666.58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95" t="s">
        <v>125</v>
      </c>
      <c r="H5" s="189" t="str">
        <f>CONCATENATE("Sound Level @ ", A2, " (dBA)")</f>
        <v>Sound Level @ NSA 3 (dBA)</v>
      </c>
      <c r="O5" s="163" t="s">
        <v>0</v>
      </c>
      <c r="P5" s="165" t="s">
        <v>1</v>
      </c>
      <c r="Q5" s="165" t="s">
        <v>2</v>
      </c>
      <c r="R5" s="166"/>
      <c r="V5" s="143" t="str">
        <f>INDEX(A7:A45,MATCH(W5,H7:H45,0))</f>
        <v>A-32</v>
      </c>
      <c r="W5" s="144">
        <f>MAX(H7:H45)</f>
        <v>41.767874862246565</v>
      </c>
    </row>
    <row r="6" spans="1:23" ht="15.75" thickBot="1" x14ac:dyDescent="0.3">
      <c r="A6" s="194"/>
      <c r="B6" s="181"/>
      <c r="C6" s="181"/>
      <c r="D6" s="181"/>
      <c r="E6" s="181"/>
      <c r="F6" s="181"/>
      <c r="G6" s="196"/>
      <c r="H6" s="190"/>
      <c r="O6" s="164"/>
      <c r="P6" s="168"/>
      <c r="Q6" s="12" t="s">
        <v>3</v>
      </c>
      <c r="R6" s="13" t="s">
        <v>4</v>
      </c>
      <c r="V6" s="145" t="str">
        <f>INDEX(A7:A45,MATCH(W6,H7:H45,0))</f>
        <v>A-32</v>
      </c>
      <c r="W6" s="146">
        <f>LARGE(H7:H45,2)</f>
        <v>41.767874862246565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5833.737128564967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53.018937113520984</v>
      </c>
      <c r="H7" s="36">
        <f>C7-G7</f>
        <v>15.991362843118829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5" si="0">10^(H7/10)</f>
        <v>39.731621020879665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5159.6360713619824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51.952381405516419</v>
      </c>
      <c r="H8" s="37">
        <f t="shared" ref="H8:H44" si="2">C8-G8</f>
        <v>17.057918551123393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50.791595466907729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3647.8471257715569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48.940732591893976</v>
      </c>
      <c r="H9" s="37">
        <f t="shared" si="2"/>
        <v>20.069567364745836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101.61474613028736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2767.7857112320407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46.542649258815771</v>
      </c>
      <c r="H10" s="37">
        <f t="shared" si="2"/>
        <v>22.467650697824041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176.50827464939493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2455.8873196666555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45.504168734972033</v>
      </c>
      <c r="H11" s="37">
        <f t="shared" si="2"/>
        <v>23.506131221667779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224.18839208977653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2162.3185449881721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44.398393460616447</v>
      </c>
      <c r="H12" s="37">
        <f t="shared" si="2"/>
        <v>24.611906496023366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289.19491316309103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3502.5989140777856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48.587808173840557</v>
      </c>
      <c r="H13" s="37">
        <f t="shared" si="2"/>
        <v>20.422491782799256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110.21715036835356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3218.9426077051344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47.854264669598173</v>
      </c>
      <c r="H14" s="37">
        <f t="shared" si="2"/>
        <v>21.156035287041639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130.49790172264554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2593.8091578411586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45.978760385265957</v>
      </c>
      <c r="H15" s="37">
        <f t="shared" si="2"/>
        <v>23.031539571373855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200.98051610805334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2277.2376931712743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44.84816727409541</v>
      </c>
      <c r="H16" s="37">
        <f t="shared" si="2"/>
        <v>24.162132682544403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260.74336636872158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1959.7707295752737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43.544105338308974</v>
      </c>
      <c r="H17" s="37">
        <f t="shared" si="2"/>
        <v>25.466194618330839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352.06225133498037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1730.7674560434587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42.464774409599791</v>
      </c>
      <c r="H18" s="37">
        <f t="shared" si="2"/>
        <v>26.545525547040022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451.39064557550176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1468.0874312519056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41.035038411050031</v>
      </c>
      <c r="H19" s="37">
        <f t="shared" si="2"/>
        <v>27.975261545589781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627.37347722053619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1307.9356637465282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40.031727638678554</v>
      </c>
      <c r="H20" s="37">
        <f t="shared" si="2"/>
        <v>28.978572317961259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790.41874623797594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1191.5008359629569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39.221887027715333</v>
      </c>
      <c r="H21" s="37">
        <f t="shared" si="2"/>
        <v>29.78841292892448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952.44804102624119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3281.9920803225309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48.022750574704851</v>
      </c>
      <c r="H22" s="37">
        <f t="shared" si="2"/>
        <v>20.987549381934961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125.53214164817444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2838.7206181130541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46.762453042610218</v>
      </c>
      <c r="H23" s="37">
        <f t="shared" si="2"/>
        <v>22.247846914029594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167.79719298331091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2494.9259024867511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45.641153038314542</v>
      </c>
      <c r="H24" s="37">
        <f t="shared" si="2"/>
        <v>23.369146918325271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217.22744385735834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2108.203134543543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44.178249094387105</v>
      </c>
      <c r="H25" s="37">
        <f t="shared" si="2"/>
        <v>24.832050862252707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304.2321357316946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1802.3185796633384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42.816631195247325</v>
      </c>
      <c r="H26" s="37">
        <f t="shared" si="2"/>
        <v>26.193668761392487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416.26210505316789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1508.8636865202534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41.273000131945082</v>
      </c>
      <c r="H27" s="37">
        <f t="shared" si="2"/>
        <v>27.73729982469473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593.92277923558117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1244.1473000011083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39.597436028166413</v>
      </c>
      <c r="H28" s="37">
        <f t="shared" si="2"/>
        <v>29.412863928473399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873.54723388739171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1013.4692047617748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37.816211135465174</v>
      </c>
      <c r="H29" s="37">
        <f t="shared" si="2"/>
        <v>31.194088821174638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1316.463680873356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836.8387897914688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36.152836054793553</v>
      </c>
      <c r="H30" s="37">
        <f t="shared" si="2"/>
        <v>32.857463901846259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1930.8404576574897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2612.2686742752549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46.040356849874279</v>
      </c>
      <c r="H31" s="37">
        <f t="shared" si="2"/>
        <v>22.969943106765534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198.15010676711711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2194.2631413984395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44.525774160349137</v>
      </c>
      <c r="H32" s="37">
        <f t="shared" si="2"/>
        <v>24.484525796290676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280.835871291324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1704.5079538974926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42.331980643134301</v>
      </c>
      <c r="H33" s="37">
        <f t="shared" si="2"/>
        <v>26.678319313505511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465.40595011797723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802.33491174207597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35.787113798607137</v>
      </c>
      <c r="H34" s="37">
        <f t="shared" si="2"/>
        <v>33.223186158032675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2100.4803148695378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600.79035977624017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33.274459108098917</v>
      </c>
      <c r="H35" s="37">
        <f t="shared" si="2"/>
        <v>35.735840848540896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3746.1406999365227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772.09839398871179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35.453452981932735</v>
      </c>
      <c r="H36" s="37">
        <f t="shared" si="2"/>
        <v>33.556846974707078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2268.217503320227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1802.0571822503471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42.815371354856154</v>
      </c>
      <c r="H37" s="37">
        <f t="shared" si="2"/>
        <v>26.194928601783658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416.38287561490762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300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27.242425094393248</v>
      </c>
      <c r="H38" s="37">
        <f t="shared" si="2"/>
        <v>41.767874862246565</v>
      </c>
      <c r="O38" s="147" t="s">
        <v>36</v>
      </c>
      <c r="P38" s="10" t="s">
        <v>36</v>
      </c>
      <c r="Q38" s="7">
        <v>257689.23</v>
      </c>
      <c r="R38" s="8">
        <v>4256738.7300000004</v>
      </c>
      <c r="U38">
        <f t="shared" si="0"/>
        <v>15024.066119821837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300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27.242425094393248</v>
      </c>
      <c r="H39" s="37">
        <f t="shared" si="2"/>
        <v>41.767874862246565</v>
      </c>
      <c r="O39" s="147" t="s">
        <v>37</v>
      </c>
      <c r="P39" s="42" t="s">
        <v>37</v>
      </c>
      <c r="Q39" s="7">
        <v>257849.45</v>
      </c>
      <c r="R39" s="8">
        <v>4256855.38</v>
      </c>
      <c r="U39">
        <f t="shared" si="0"/>
        <v>15024.066119821837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5577.224595916834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52.628362679335687</v>
      </c>
      <c r="H40" s="37">
        <f t="shared" si="2"/>
        <v>13.371637320664313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21.735204568776414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3537.2170235087306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48.673234129406929</v>
      </c>
      <c r="H41" s="37">
        <f t="shared" si="2"/>
        <v>17.326765870593071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54.0351780773603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2669.3930151440914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46.22825039476723</v>
      </c>
      <c r="H42" s="37">
        <f t="shared" si="2"/>
        <v>19.77174960523277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94.880062155203802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2897.0485048924702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46.939115331971664</v>
      </c>
      <c r="H43" s="37">
        <f t="shared" si="2"/>
        <v>19.060884668028336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80.554251538385699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492.48355302479666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31.547834627643393</v>
      </c>
      <c r="H44" s="37">
        <f t="shared" si="2"/>
        <v>22.452165372356607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175.88003251492688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26.324863371662953</v>
      </c>
      <c r="O45" s="108"/>
      <c r="P45" s="108"/>
      <c r="Q45" s="109"/>
      <c r="R45" s="109"/>
      <c r="U45">
        <f t="shared" si="0"/>
        <v>429.02869185376727</v>
      </c>
    </row>
    <row r="46" spans="1:21" ht="15.75" thickBot="1" x14ac:dyDescent="0.3">
      <c r="A46" s="197" t="s">
        <v>129</v>
      </c>
      <c r="B46" s="198"/>
      <c r="C46" s="198"/>
      <c r="D46" s="198"/>
      <c r="E46" s="198"/>
      <c r="F46" s="198"/>
      <c r="G46" s="199"/>
      <c r="H46" s="102">
        <f>10*LOG10(SUM(U7:U45))</f>
        <v>47.082835852091151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47.082835852091151</v>
      </c>
      <c r="D51" s="77">
        <f>10*LOG10(SUM(U7:U44))</f>
        <v>47.04620751579764</v>
      </c>
      <c r="E51" s="77">
        <f>P85</f>
        <v>47.069136402350168</v>
      </c>
      <c r="F51" s="78">
        <f>S85</f>
        <v>53.461239660507182</v>
      </c>
    </row>
    <row r="52" spans="1:19" ht="14.45" customHeight="1" thickBot="1" x14ac:dyDescent="0.3">
      <c r="B52" s="72" t="s">
        <v>141</v>
      </c>
      <c r="C52" s="79">
        <f>10*LOG10(10^(C50/10)+10^(C51/10))</f>
        <v>47.859263720898007</v>
      </c>
      <c r="D52" s="79">
        <f>10*LOG10(10^(D50/10)+10^(D51/10))</f>
        <v>47.256397338042675</v>
      </c>
      <c r="E52" s="79">
        <f>J85</f>
        <v>47.642876251971714</v>
      </c>
      <c r="F52" s="80">
        <f>M85</f>
        <v>53.757596818226631</v>
      </c>
    </row>
    <row r="53" spans="1:19" ht="16.149999999999999" customHeight="1" thickBot="1" x14ac:dyDescent="0.3">
      <c r="B53" s="74" t="s">
        <v>145</v>
      </c>
      <c r="C53" s="81">
        <f>C52-C50</f>
        <v>7.8592637208980065</v>
      </c>
      <c r="D53" s="81">
        <f>D52-D50</f>
        <v>13.256397338042675</v>
      </c>
      <c r="E53" s="81">
        <f>E52-E50</f>
        <v>9.0744051820003406</v>
      </c>
      <c r="F53" s="82">
        <f>F52-F50</f>
        <v>11.807024888413807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3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47.256397338042675</v>
      </c>
      <c r="J61" s="62">
        <f>10^(I61/10)</f>
        <v>53166.703531336578</v>
      </c>
      <c r="K61" s="63"/>
      <c r="L61" s="152">
        <f>I61+10</f>
        <v>57.256397338042675</v>
      </c>
      <c r="M61" s="62">
        <f>10^(L61/10)</f>
        <v>531667.0353133654</v>
      </c>
      <c r="N61" s="62"/>
      <c r="O61" s="62">
        <f>D51</f>
        <v>47.04620751579764</v>
      </c>
      <c r="P61" s="62">
        <f>10^(O61/10)</f>
        <v>50654.817099826891</v>
      </c>
      <c r="Q61" s="62"/>
      <c r="R61" s="62">
        <f>O61+10</f>
        <v>57.04620751579764</v>
      </c>
      <c r="S61" s="63">
        <f>10^(R61/10)</f>
        <v>506548.17099826853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4">10^(C62/10)</f>
        <v>2511.8864315095811</v>
      </c>
      <c r="E62" s="26"/>
      <c r="F62" s="26">
        <f t="shared" ref="F62:F67" si="5">C62+10</f>
        <v>44</v>
      </c>
      <c r="G62" s="26">
        <f t="shared" ref="G62:G84" si="6">10^(F62/10)</f>
        <v>25118.86431509586</v>
      </c>
      <c r="H62" s="153"/>
      <c r="I62" s="154">
        <f t="shared" ref="I62:I66" si="7">10*LOG10(10^(C62/10)+10^((10*LOG10(SUM($U$7:$U$44)))/10))</f>
        <v>47.256397338042675</v>
      </c>
      <c r="J62" s="26">
        <f t="shared" ref="J62:J84" si="8">10^(I62/10)</f>
        <v>53166.703531336578</v>
      </c>
      <c r="K62" s="64"/>
      <c r="L62" s="155">
        <f t="shared" ref="L62:L67" si="9">I62+10</f>
        <v>57.256397338042675</v>
      </c>
      <c r="M62" s="26">
        <f t="shared" ref="M62:M84" si="10">10^(L62/10)</f>
        <v>531667.0353133654</v>
      </c>
      <c r="N62" s="26"/>
      <c r="O62" s="26">
        <f>O61</f>
        <v>47.04620751579764</v>
      </c>
      <c r="P62" s="26">
        <f t="shared" ref="P62:P84" si="11">10^(O62/10)</f>
        <v>50654.817099826891</v>
      </c>
      <c r="Q62" s="26"/>
      <c r="R62" s="26">
        <f t="shared" ref="R62:R67" si="12">O62+10</f>
        <v>57.04620751579764</v>
      </c>
      <c r="S62" s="64">
        <f t="shared" ref="S62:S84" si="13">10^(R62/10)</f>
        <v>506548.17099826853</v>
      </c>
    </row>
    <row r="63" spans="1:19" x14ac:dyDescent="0.25">
      <c r="A63" s="201"/>
      <c r="B63" s="59">
        <v>8.3333333333333301E-2</v>
      </c>
      <c r="C63" s="1">
        <f t="shared" ref="C63:C67" si="14">C62</f>
        <v>34</v>
      </c>
      <c r="D63" s="26">
        <f t="shared" si="4"/>
        <v>2511.8864315095811</v>
      </c>
      <c r="E63" s="26"/>
      <c r="F63" s="26">
        <f t="shared" si="5"/>
        <v>44</v>
      </c>
      <c r="G63" s="26">
        <f t="shared" si="6"/>
        <v>25118.86431509586</v>
      </c>
      <c r="H63" s="153"/>
      <c r="I63" s="154">
        <f t="shared" si="7"/>
        <v>47.256397338042675</v>
      </c>
      <c r="J63" s="26">
        <f t="shared" si="8"/>
        <v>53166.703531336578</v>
      </c>
      <c r="K63" s="64"/>
      <c r="L63" s="155">
        <f t="shared" si="9"/>
        <v>57.256397338042675</v>
      </c>
      <c r="M63" s="26">
        <f t="shared" si="10"/>
        <v>531667.0353133654</v>
      </c>
      <c r="N63" s="26"/>
      <c r="O63" s="26">
        <f t="shared" ref="O63:O84" si="15">O62</f>
        <v>47.04620751579764</v>
      </c>
      <c r="P63" s="26">
        <f t="shared" si="11"/>
        <v>50654.817099826891</v>
      </c>
      <c r="Q63" s="26"/>
      <c r="R63" s="26">
        <f t="shared" si="12"/>
        <v>57.04620751579764</v>
      </c>
      <c r="S63" s="64">
        <f t="shared" si="13"/>
        <v>506548.17099826853</v>
      </c>
    </row>
    <row r="64" spans="1:19" x14ac:dyDescent="0.25">
      <c r="A64" s="201"/>
      <c r="B64" s="59">
        <v>0.125</v>
      </c>
      <c r="C64" s="1">
        <f t="shared" si="14"/>
        <v>34</v>
      </c>
      <c r="D64" s="26">
        <f t="shared" si="4"/>
        <v>2511.8864315095811</v>
      </c>
      <c r="E64" s="26"/>
      <c r="F64" s="26">
        <f t="shared" si="5"/>
        <v>44</v>
      </c>
      <c r="G64" s="26">
        <f t="shared" si="6"/>
        <v>25118.86431509586</v>
      </c>
      <c r="H64" s="153"/>
      <c r="I64" s="154">
        <f t="shared" si="7"/>
        <v>47.256397338042675</v>
      </c>
      <c r="J64" s="26">
        <f t="shared" si="8"/>
        <v>53166.703531336578</v>
      </c>
      <c r="K64" s="64"/>
      <c r="L64" s="155">
        <f t="shared" si="9"/>
        <v>57.256397338042675</v>
      </c>
      <c r="M64" s="26">
        <f t="shared" si="10"/>
        <v>531667.0353133654</v>
      </c>
      <c r="N64" s="26"/>
      <c r="O64" s="26">
        <f t="shared" si="15"/>
        <v>47.04620751579764</v>
      </c>
      <c r="P64" s="26">
        <f t="shared" si="11"/>
        <v>50654.817099826891</v>
      </c>
      <c r="Q64" s="26"/>
      <c r="R64" s="26">
        <f t="shared" si="12"/>
        <v>57.04620751579764</v>
      </c>
      <c r="S64" s="64">
        <f t="shared" si="13"/>
        <v>506548.17099826853</v>
      </c>
    </row>
    <row r="65" spans="1:19" x14ac:dyDescent="0.25">
      <c r="A65" s="201"/>
      <c r="B65" s="59">
        <v>0.16666666666666699</v>
      </c>
      <c r="C65" s="1">
        <f t="shared" si="14"/>
        <v>34</v>
      </c>
      <c r="D65" s="26">
        <f t="shared" si="4"/>
        <v>2511.8864315095811</v>
      </c>
      <c r="E65" s="26"/>
      <c r="F65" s="26">
        <f t="shared" si="5"/>
        <v>44</v>
      </c>
      <c r="G65" s="26">
        <f t="shared" si="6"/>
        <v>25118.86431509586</v>
      </c>
      <c r="H65" s="153"/>
      <c r="I65" s="154">
        <f t="shared" si="7"/>
        <v>47.256397338042675</v>
      </c>
      <c r="J65" s="26">
        <f t="shared" si="8"/>
        <v>53166.703531336578</v>
      </c>
      <c r="K65" s="64"/>
      <c r="L65" s="155">
        <f t="shared" si="9"/>
        <v>57.256397338042675</v>
      </c>
      <c r="M65" s="26">
        <f t="shared" si="10"/>
        <v>531667.0353133654</v>
      </c>
      <c r="N65" s="26"/>
      <c r="O65" s="26">
        <f t="shared" si="15"/>
        <v>47.04620751579764</v>
      </c>
      <c r="P65" s="26">
        <f t="shared" si="11"/>
        <v>50654.817099826891</v>
      </c>
      <c r="Q65" s="26"/>
      <c r="R65" s="26">
        <f t="shared" si="12"/>
        <v>57.04620751579764</v>
      </c>
      <c r="S65" s="64">
        <f t="shared" si="13"/>
        <v>506548.17099826853</v>
      </c>
    </row>
    <row r="66" spans="1:19" x14ac:dyDescent="0.25">
      <c r="A66" s="201"/>
      <c r="B66" s="59">
        <v>0.20833333333333301</v>
      </c>
      <c r="C66" s="1">
        <f t="shared" si="14"/>
        <v>34</v>
      </c>
      <c r="D66" s="26">
        <f t="shared" si="4"/>
        <v>2511.8864315095811</v>
      </c>
      <c r="E66" s="26"/>
      <c r="F66" s="26">
        <f t="shared" si="5"/>
        <v>44</v>
      </c>
      <c r="G66" s="26">
        <f t="shared" si="6"/>
        <v>25118.86431509586</v>
      </c>
      <c r="H66" s="153"/>
      <c r="I66" s="154">
        <f t="shared" si="7"/>
        <v>47.256397338042675</v>
      </c>
      <c r="J66" s="26">
        <f t="shared" si="8"/>
        <v>53166.703531336578</v>
      </c>
      <c r="K66" s="64"/>
      <c r="L66" s="155">
        <f t="shared" si="9"/>
        <v>57.256397338042675</v>
      </c>
      <c r="M66" s="26">
        <f t="shared" si="10"/>
        <v>531667.0353133654</v>
      </c>
      <c r="N66" s="26"/>
      <c r="O66" s="26">
        <f t="shared" si="15"/>
        <v>47.04620751579764</v>
      </c>
      <c r="P66" s="26">
        <f t="shared" si="11"/>
        <v>50654.817099826891</v>
      </c>
      <c r="Q66" s="26"/>
      <c r="R66" s="26">
        <f t="shared" si="12"/>
        <v>57.04620751579764</v>
      </c>
      <c r="S66" s="64">
        <f t="shared" si="13"/>
        <v>506548.17099826853</v>
      </c>
    </row>
    <row r="67" spans="1:19" x14ac:dyDescent="0.25">
      <c r="A67" s="201"/>
      <c r="B67" s="59">
        <v>0.25</v>
      </c>
      <c r="C67" s="1">
        <f t="shared" si="14"/>
        <v>34</v>
      </c>
      <c r="D67" s="26">
        <f t="shared" si="4"/>
        <v>2511.8864315095811</v>
      </c>
      <c r="E67" s="26"/>
      <c r="F67" s="26">
        <f t="shared" si="5"/>
        <v>44</v>
      </c>
      <c r="G67" s="26">
        <f t="shared" si="6"/>
        <v>25118.86431509586</v>
      </c>
      <c r="H67" s="153"/>
      <c r="I67" s="154">
        <f>10*LOG10(10^(C67/10)+10^((10*LOG10(SUM($U$7:$U$44)))/10))</f>
        <v>47.256397338042675</v>
      </c>
      <c r="J67" s="26">
        <f t="shared" si="8"/>
        <v>53166.703531336578</v>
      </c>
      <c r="K67" s="64"/>
      <c r="L67" s="155">
        <f t="shared" si="9"/>
        <v>57.256397338042675</v>
      </c>
      <c r="M67" s="26">
        <f t="shared" si="10"/>
        <v>531667.0353133654</v>
      </c>
      <c r="N67" s="26"/>
      <c r="O67" s="26">
        <f t="shared" si="15"/>
        <v>47.04620751579764</v>
      </c>
      <c r="P67" s="26">
        <f t="shared" si="11"/>
        <v>50654.817099826891</v>
      </c>
      <c r="Q67" s="26"/>
      <c r="R67" s="26">
        <f t="shared" si="12"/>
        <v>57.04620751579764</v>
      </c>
      <c r="S67" s="64">
        <f t="shared" si="13"/>
        <v>506548.17099826853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4"/>
        <v>10000</v>
      </c>
      <c r="E68" s="26"/>
      <c r="F68" s="26">
        <f>C68</f>
        <v>40</v>
      </c>
      <c r="G68" s="26">
        <f t="shared" si="6"/>
        <v>10000</v>
      </c>
      <c r="H68" s="153"/>
      <c r="I68" s="154">
        <f>10*LOG10(10^(C68/10)+10^($H$46/10))</f>
        <v>47.859263720898007</v>
      </c>
      <c r="J68" s="26">
        <f t="shared" si="8"/>
        <v>61083.845791680651</v>
      </c>
      <c r="K68" s="64"/>
      <c r="L68" s="155">
        <f>I68</f>
        <v>47.859263720898007</v>
      </c>
      <c r="M68" s="26">
        <f t="shared" si="10"/>
        <v>61083.845791680651</v>
      </c>
      <c r="N68" s="26"/>
      <c r="O68" s="26">
        <f>H46</f>
        <v>47.082835852091151</v>
      </c>
      <c r="P68" s="26">
        <f t="shared" si="11"/>
        <v>51083.8457916806</v>
      </c>
      <c r="Q68" s="26"/>
      <c r="R68" s="26">
        <f>O68</f>
        <v>47.082835852091151</v>
      </c>
      <c r="S68" s="64">
        <f t="shared" si="13"/>
        <v>51083.8457916806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4"/>
        <v>10000</v>
      </c>
      <c r="E69" s="26"/>
      <c r="F69" s="26">
        <f t="shared" ref="F69:F82" si="16">C69</f>
        <v>40</v>
      </c>
      <c r="G69" s="26">
        <f t="shared" si="6"/>
        <v>10000</v>
      </c>
      <c r="H69" s="153"/>
      <c r="I69" s="154">
        <f t="shared" ref="I69:I82" si="17">10*LOG10(10^(C69/10)+10^($H$46/10))</f>
        <v>47.859263720898007</v>
      </c>
      <c r="J69" s="26">
        <f t="shared" si="8"/>
        <v>61083.845791680651</v>
      </c>
      <c r="K69" s="64"/>
      <c r="L69" s="155">
        <f t="shared" ref="L69:L82" si="18">I69</f>
        <v>47.859263720898007</v>
      </c>
      <c r="M69" s="26">
        <f t="shared" si="10"/>
        <v>61083.845791680651</v>
      </c>
      <c r="N69" s="26"/>
      <c r="O69" s="26">
        <f t="shared" si="15"/>
        <v>47.082835852091151</v>
      </c>
      <c r="P69" s="26">
        <f t="shared" si="11"/>
        <v>51083.8457916806</v>
      </c>
      <c r="Q69" s="26"/>
      <c r="R69" s="26">
        <f t="shared" ref="R69:R82" si="19">O69</f>
        <v>47.082835852091151</v>
      </c>
      <c r="S69" s="64">
        <f t="shared" si="13"/>
        <v>51083.8457916806</v>
      </c>
    </row>
    <row r="70" spans="1:19" x14ac:dyDescent="0.25">
      <c r="A70" s="201"/>
      <c r="B70" s="59">
        <v>0.375</v>
      </c>
      <c r="C70" s="1">
        <f t="shared" ref="C70:C82" si="20">C69</f>
        <v>40</v>
      </c>
      <c r="D70" s="26">
        <f t="shared" si="4"/>
        <v>10000</v>
      </c>
      <c r="E70" s="26"/>
      <c r="F70" s="26">
        <f t="shared" si="16"/>
        <v>40</v>
      </c>
      <c r="G70" s="26">
        <f t="shared" si="6"/>
        <v>10000</v>
      </c>
      <c r="H70" s="153"/>
      <c r="I70" s="154">
        <f t="shared" si="17"/>
        <v>47.859263720898007</v>
      </c>
      <c r="J70" s="26">
        <f t="shared" si="8"/>
        <v>61083.845791680651</v>
      </c>
      <c r="K70" s="64"/>
      <c r="L70" s="155">
        <f t="shared" si="18"/>
        <v>47.859263720898007</v>
      </c>
      <c r="M70" s="26">
        <f t="shared" si="10"/>
        <v>61083.845791680651</v>
      </c>
      <c r="N70" s="26"/>
      <c r="O70" s="26">
        <f t="shared" si="15"/>
        <v>47.082835852091151</v>
      </c>
      <c r="P70" s="26">
        <f t="shared" si="11"/>
        <v>51083.8457916806</v>
      </c>
      <c r="Q70" s="26"/>
      <c r="R70" s="26">
        <f t="shared" si="19"/>
        <v>47.082835852091151</v>
      </c>
      <c r="S70" s="64">
        <f t="shared" si="13"/>
        <v>51083.8457916806</v>
      </c>
    </row>
    <row r="71" spans="1:19" x14ac:dyDescent="0.25">
      <c r="A71" s="201"/>
      <c r="B71" s="59">
        <v>0.41666666666666702</v>
      </c>
      <c r="C71" s="1">
        <f t="shared" si="20"/>
        <v>40</v>
      </c>
      <c r="D71" s="26">
        <f t="shared" si="4"/>
        <v>10000</v>
      </c>
      <c r="E71" s="26"/>
      <c r="F71" s="26">
        <f t="shared" si="16"/>
        <v>40</v>
      </c>
      <c r="G71" s="26">
        <f t="shared" si="6"/>
        <v>10000</v>
      </c>
      <c r="H71" s="153"/>
      <c r="I71" s="154">
        <f t="shared" si="17"/>
        <v>47.859263720898007</v>
      </c>
      <c r="J71" s="26">
        <f t="shared" si="8"/>
        <v>61083.845791680651</v>
      </c>
      <c r="K71" s="64"/>
      <c r="L71" s="155">
        <f t="shared" si="18"/>
        <v>47.859263720898007</v>
      </c>
      <c r="M71" s="26">
        <f t="shared" si="10"/>
        <v>61083.845791680651</v>
      </c>
      <c r="N71" s="26"/>
      <c r="O71" s="26">
        <f t="shared" si="15"/>
        <v>47.082835852091151</v>
      </c>
      <c r="P71" s="26">
        <f t="shared" si="11"/>
        <v>51083.8457916806</v>
      </c>
      <c r="Q71" s="26"/>
      <c r="R71" s="26">
        <f t="shared" si="19"/>
        <v>47.082835852091151</v>
      </c>
      <c r="S71" s="64">
        <f t="shared" si="13"/>
        <v>51083.8457916806</v>
      </c>
    </row>
    <row r="72" spans="1:19" x14ac:dyDescent="0.25">
      <c r="A72" s="201"/>
      <c r="B72" s="59">
        <v>0.45833333333333298</v>
      </c>
      <c r="C72" s="1">
        <f t="shared" si="20"/>
        <v>40</v>
      </c>
      <c r="D72" s="26">
        <f t="shared" si="4"/>
        <v>10000</v>
      </c>
      <c r="E72" s="26"/>
      <c r="F72" s="26">
        <f t="shared" si="16"/>
        <v>40</v>
      </c>
      <c r="G72" s="26">
        <f t="shared" si="6"/>
        <v>10000</v>
      </c>
      <c r="H72" s="153"/>
      <c r="I72" s="154">
        <f t="shared" si="17"/>
        <v>47.859263720898007</v>
      </c>
      <c r="J72" s="26">
        <f t="shared" si="8"/>
        <v>61083.845791680651</v>
      </c>
      <c r="K72" s="64"/>
      <c r="L72" s="155">
        <f t="shared" si="18"/>
        <v>47.859263720898007</v>
      </c>
      <c r="M72" s="26">
        <f t="shared" si="10"/>
        <v>61083.845791680651</v>
      </c>
      <c r="N72" s="26"/>
      <c r="O72" s="26">
        <f t="shared" si="15"/>
        <v>47.082835852091151</v>
      </c>
      <c r="P72" s="26">
        <f t="shared" si="11"/>
        <v>51083.8457916806</v>
      </c>
      <c r="Q72" s="26"/>
      <c r="R72" s="26">
        <f t="shared" si="19"/>
        <v>47.082835852091151</v>
      </c>
      <c r="S72" s="64">
        <f t="shared" si="13"/>
        <v>51083.8457916806</v>
      </c>
    </row>
    <row r="73" spans="1:19" x14ac:dyDescent="0.25">
      <c r="A73" s="201"/>
      <c r="B73" s="59">
        <v>0.5</v>
      </c>
      <c r="C73" s="1">
        <f t="shared" si="20"/>
        <v>40</v>
      </c>
      <c r="D73" s="26">
        <f t="shared" si="4"/>
        <v>10000</v>
      </c>
      <c r="E73" s="26"/>
      <c r="F73" s="26">
        <f t="shared" si="16"/>
        <v>40</v>
      </c>
      <c r="G73" s="26">
        <f t="shared" si="6"/>
        <v>10000</v>
      </c>
      <c r="H73" s="153"/>
      <c r="I73" s="154">
        <f t="shared" si="17"/>
        <v>47.859263720898007</v>
      </c>
      <c r="J73" s="26">
        <f t="shared" si="8"/>
        <v>61083.845791680651</v>
      </c>
      <c r="K73" s="64"/>
      <c r="L73" s="155">
        <f t="shared" si="18"/>
        <v>47.859263720898007</v>
      </c>
      <c r="M73" s="26">
        <f t="shared" si="10"/>
        <v>61083.845791680651</v>
      </c>
      <c r="N73" s="26"/>
      <c r="O73" s="26">
        <f t="shared" si="15"/>
        <v>47.082835852091151</v>
      </c>
      <c r="P73" s="26">
        <f t="shared" si="11"/>
        <v>51083.8457916806</v>
      </c>
      <c r="Q73" s="26"/>
      <c r="R73" s="26">
        <f t="shared" si="19"/>
        <v>47.082835852091151</v>
      </c>
      <c r="S73" s="64">
        <f t="shared" si="13"/>
        <v>51083.8457916806</v>
      </c>
    </row>
    <row r="74" spans="1:19" x14ac:dyDescent="0.25">
      <c r="A74" s="201"/>
      <c r="B74" s="59">
        <v>0.54166666666666696</v>
      </c>
      <c r="C74" s="1">
        <f t="shared" si="20"/>
        <v>40</v>
      </c>
      <c r="D74" s="26">
        <f t="shared" si="4"/>
        <v>10000</v>
      </c>
      <c r="E74" s="26"/>
      <c r="F74" s="26">
        <f t="shared" si="16"/>
        <v>40</v>
      </c>
      <c r="G74" s="26">
        <f t="shared" si="6"/>
        <v>10000</v>
      </c>
      <c r="H74" s="153"/>
      <c r="I74" s="154">
        <f t="shared" si="17"/>
        <v>47.859263720898007</v>
      </c>
      <c r="J74" s="26">
        <f t="shared" si="8"/>
        <v>61083.845791680651</v>
      </c>
      <c r="K74" s="64"/>
      <c r="L74" s="155">
        <f t="shared" si="18"/>
        <v>47.859263720898007</v>
      </c>
      <c r="M74" s="26">
        <f t="shared" si="10"/>
        <v>61083.845791680651</v>
      </c>
      <c r="N74" s="26"/>
      <c r="O74" s="26">
        <f t="shared" si="15"/>
        <v>47.082835852091151</v>
      </c>
      <c r="P74" s="26">
        <f t="shared" si="11"/>
        <v>51083.8457916806</v>
      </c>
      <c r="Q74" s="26"/>
      <c r="R74" s="26">
        <f t="shared" si="19"/>
        <v>47.082835852091151</v>
      </c>
      <c r="S74" s="64">
        <f t="shared" si="13"/>
        <v>51083.8457916806</v>
      </c>
    </row>
    <row r="75" spans="1:19" x14ac:dyDescent="0.25">
      <c r="A75" s="201"/>
      <c r="B75" s="59">
        <v>0.58333333333333304</v>
      </c>
      <c r="C75" s="1">
        <f t="shared" si="20"/>
        <v>40</v>
      </c>
      <c r="D75" s="26">
        <f t="shared" si="4"/>
        <v>10000</v>
      </c>
      <c r="E75" s="26"/>
      <c r="F75" s="26">
        <f t="shared" si="16"/>
        <v>40</v>
      </c>
      <c r="G75" s="26">
        <f t="shared" si="6"/>
        <v>10000</v>
      </c>
      <c r="H75" s="153"/>
      <c r="I75" s="154">
        <f t="shared" si="17"/>
        <v>47.859263720898007</v>
      </c>
      <c r="J75" s="26">
        <f t="shared" si="8"/>
        <v>61083.845791680651</v>
      </c>
      <c r="K75" s="64"/>
      <c r="L75" s="155">
        <f t="shared" si="18"/>
        <v>47.859263720898007</v>
      </c>
      <c r="M75" s="26">
        <f t="shared" si="10"/>
        <v>61083.845791680651</v>
      </c>
      <c r="N75" s="26"/>
      <c r="O75" s="26">
        <f t="shared" si="15"/>
        <v>47.082835852091151</v>
      </c>
      <c r="P75" s="26">
        <f t="shared" si="11"/>
        <v>51083.8457916806</v>
      </c>
      <c r="Q75" s="26"/>
      <c r="R75" s="26">
        <f t="shared" si="19"/>
        <v>47.082835852091151</v>
      </c>
      <c r="S75" s="64">
        <f t="shared" si="13"/>
        <v>51083.8457916806</v>
      </c>
    </row>
    <row r="76" spans="1:19" x14ac:dyDescent="0.25">
      <c r="A76" s="201"/>
      <c r="B76" s="59">
        <v>0.625</v>
      </c>
      <c r="C76" s="1">
        <f t="shared" si="20"/>
        <v>40</v>
      </c>
      <c r="D76" s="26">
        <f t="shared" si="4"/>
        <v>10000</v>
      </c>
      <c r="E76" s="26"/>
      <c r="F76" s="26">
        <f t="shared" si="16"/>
        <v>40</v>
      </c>
      <c r="G76" s="26">
        <f t="shared" si="6"/>
        <v>10000</v>
      </c>
      <c r="H76" s="153"/>
      <c r="I76" s="154">
        <f t="shared" si="17"/>
        <v>47.859263720898007</v>
      </c>
      <c r="J76" s="26">
        <f t="shared" si="8"/>
        <v>61083.845791680651</v>
      </c>
      <c r="K76" s="64"/>
      <c r="L76" s="155">
        <f t="shared" si="18"/>
        <v>47.859263720898007</v>
      </c>
      <c r="M76" s="26">
        <f t="shared" si="10"/>
        <v>61083.845791680651</v>
      </c>
      <c r="N76" s="26"/>
      <c r="O76" s="26">
        <f t="shared" si="15"/>
        <v>47.082835852091151</v>
      </c>
      <c r="P76" s="26">
        <f t="shared" si="11"/>
        <v>51083.8457916806</v>
      </c>
      <c r="Q76" s="26"/>
      <c r="R76" s="26">
        <f t="shared" si="19"/>
        <v>47.082835852091151</v>
      </c>
      <c r="S76" s="64">
        <f t="shared" si="13"/>
        <v>51083.8457916806</v>
      </c>
    </row>
    <row r="77" spans="1:19" x14ac:dyDescent="0.25">
      <c r="A77" s="201"/>
      <c r="B77" s="59">
        <v>0.66666666666666696</v>
      </c>
      <c r="C77" s="1">
        <f t="shared" si="20"/>
        <v>40</v>
      </c>
      <c r="D77" s="26">
        <f t="shared" si="4"/>
        <v>10000</v>
      </c>
      <c r="E77" s="26"/>
      <c r="F77" s="26">
        <f t="shared" si="16"/>
        <v>40</v>
      </c>
      <c r="G77" s="26">
        <f t="shared" si="6"/>
        <v>10000</v>
      </c>
      <c r="H77" s="153"/>
      <c r="I77" s="154">
        <f t="shared" si="17"/>
        <v>47.859263720898007</v>
      </c>
      <c r="J77" s="26">
        <f t="shared" si="8"/>
        <v>61083.845791680651</v>
      </c>
      <c r="K77" s="64"/>
      <c r="L77" s="155">
        <f t="shared" si="18"/>
        <v>47.859263720898007</v>
      </c>
      <c r="M77" s="26">
        <f t="shared" si="10"/>
        <v>61083.845791680651</v>
      </c>
      <c r="N77" s="26"/>
      <c r="O77" s="26">
        <f t="shared" si="15"/>
        <v>47.082835852091151</v>
      </c>
      <c r="P77" s="26">
        <f t="shared" si="11"/>
        <v>51083.8457916806</v>
      </c>
      <c r="Q77" s="26"/>
      <c r="R77" s="26">
        <f t="shared" si="19"/>
        <v>47.082835852091151</v>
      </c>
      <c r="S77" s="64">
        <f t="shared" si="13"/>
        <v>51083.8457916806</v>
      </c>
    </row>
    <row r="78" spans="1:19" x14ac:dyDescent="0.25">
      <c r="A78" s="201"/>
      <c r="B78" s="59">
        <v>0.70833333333333304</v>
      </c>
      <c r="C78" s="1">
        <f t="shared" si="20"/>
        <v>40</v>
      </c>
      <c r="D78" s="26">
        <f t="shared" si="4"/>
        <v>10000</v>
      </c>
      <c r="E78" s="26"/>
      <c r="F78" s="26">
        <f t="shared" si="16"/>
        <v>40</v>
      </c>
      <c r="G78" s="26">
        <f t="shared" si="6"/>
        <v>10000</v>
      </c>
      <c r="H78" s="153"/>
      <c r="I78" s="154">
        <f t="shared" si="17"/>
        <v>47.859263720898007</v>
      </c>
      <c r="J78" s="26">
        <f t="shared" si="8"/>
        <v>61083.845791680651</v>
      </c>
      <c r="K78" s="64"/>
      <c r="L78" s="155">
        <f t="shared" si="18"/>
        <v>47.859263720898007</v>
      </c>
      <c r="M78" s="26">
        <f t="shared" si="10"/>
        <v>61083.845791680651</v>
      </c>
      <c r="N78" s="26"/>
      <c r="O78" s="26">
        <f t="shared" si="15"/>
        <v>47.082835852091151</v>
      </c>
      <c r="P78" s="26">
        <f t="shared" si="11"/>
        <v>51083.8457916806</v>
      </c>
      <c r="Q78" s="26"/>
      <c r="R78" s="26">
        <f t="shared" si="19"/>
        <v>47.082835852091151</v>
      </c>
      <c r="S78" s="64">
        <f t="shared" si="13"/>
        <v>51083.8457916806</v>
      </c>
    </row>
    <row r="79" spans="1:19" x14ac:dyDescent="0.25">
      <c r="A79" s="201"/>
      <c r="B79" s="59">
        <v>0.75</v>
      </c>
      <c r="C79" s="1">
        <f t="shared" si="20"/>
        <v>40</v>
      </c>
      <c r="D79" s="26">
        <f t="shared" si="4"/>
        <v>10000</v>
      </c>
      <c r="E79" s="26"/>
      <c r="F79" s="26">
        <f t="shared" si="16"/>
        <v>40</v>
      </c>
      <c r="G79" s="26">
        <f t="shared" si="6"/>
        <v>10000</v>
      </c>
      <c r="H79" s="153"/>
      <c r="I79" s="154">
        <f t="shared" si="17"/>
        <v>47.859263720898007</v>
      </c>
      <c r="J79" s="26">
        <f t="shared" si="8"/>
        <v>61083.845791680651</v>
      </c>
      <c r="K79" s="64"/>
      <c r="L79" s="155">
        <f t="shared" si="18"/>
        <v>47.859263720898007</v>
      </c>
      <c r="M79" s="26">
        <f t="shared" si="10"/>
        <v>61083.845791680651</v>
      </c>
      <c r="N79" s="26"/>
      <c r="O79" s="26">
        <f t="shared" si="15"/>
        <v>47.082835852091151</v>
      </c>
      <c r="P79" s="26">
        <f t="shared" si="11"/>
        <v>51083.8457916806</v>
      </c>
      <c r="Q79" s="26"/>
      <c r="R79" s="26">
        <f t="shared" si="19"/>
        <v>47.082835852091151</v>
      </c>
      <c r="S79" s="64">
        <f t="shared" si="13"/>
        <v>51083.8457916806</v>
      </c>
    </row>
    <row r="80" spans="1:19" x14ac:dyDescent="0.25">
      <c r="A80" s="201"/>
      <c r="B80" s="59">
        <v>0.79166666666666696</v>
      </c>
      <c r="C80" s="1">
        <f t="shared" si="20"/>
        <v>40</v>
      </c>
      <c r="D80" s="26">
        <f t="shared" si="4"/>
        <v>10000</v>
      </c>
      <c r="E80" s="26"/>
      <c r="F80" s="26">
        <f t="shared" si="16"/>
        <v>40</v>
      </c>
      <c r="G80" s="26">
        <f t="shared" si="6"/>
        <v>10000</v>
      </c>
      <c r="H80" s="153"/>
      <c r="I80" s="154">
        <f t="shared" si="17"/>
        <v>47.859263720898007</v>
      </c>
      <c r="J80" s="26">
        <f t="shared" si="8"/>
        <v>61083.845791680651</v>
      </c>
      <c r="K80" s="64"/>
      <c r="L80" s="155">
        <f t="shared" si="18"/>
        <v>47.859263720898007</v>
      </c>
      <c r="M80" s="26">
        <f t="shared" si="10"/>
        <v>61083.845791680651</v>
      </c>
      <c r="N80" s="26"/>
      <c r="O80" s="26">
        <f t="shared" si="15"/>
        <v>47.082835852091151</v>
      </c>
      <c r="P80" s="26">
        <f t="shared" si="11"/>
        <v>51083.8457916806</v>
      </c>
      <c r="Q80" s="26"/>
      <c r="R80" s="26">
        <f t="shared" si="19"/>
        <v>47.082835852091151</v>
      </c>
      <c r="S80" s="64">
        <f t="shared" si="13"/>
        <v>51083.8457916806</v>
      </c>
    </row>
    <row r="81" spans="1:20" x14ac:dyDescent="0.25">
      <c r="A81" s="201"/>
      <c r="B81" s="59">
        <v>0.83333333333333304</v>
      </c>
      <c r="C81" s="1">
        <f t="shared" si="20"/>
        <v>40</v>
      </c>
      <c r="D81" s="26">
        <f t="shared" si="4"/>
        <v>10000</v>
      </c>
      <c r="E81" s="26"/>
      <c r="F81" s="26">
        <f t="shared" si="16"/>
        <v>40</v>
      </c>
      <c r="G81" s="26">
        <f t="shared" si="6"/>
        <v>10000</v>
      </c>
      <c r="H81" s="153"/>
      <c r="I81" s="154">
        <f t="shared" si="17"/>
        <v>47.859263720898007</v>
      </c>
      <c r="J81" s="26">
        <f t="shared" si="8"/>
        <v>61083.845791680651</v>
      </c>
      <c r="K81" s="64"/>
      <c r="L81" s="155">
        <f t="shared" si="18"/>
        <v>47.859263720898007</v>
      </c>
      <c r="M81" s="26">
        <f t="shared" si="10"/>
        <v>61083.845791680651</v>
      </c>
      <c r="N81" s="26"/>
      <c r="O81" s="26">
        <f t="shared" si="15"/>
        <v>47.082835852091151</v>
      </c>
      <c r="P81" s="26">
        <f t="shared" si="11"/>
        <v>51083.8457916806</v>
      </c>
      <c r="Q81" s="26"/>
      <c r="R81" s="26">
        <f t="shared" si="19"/>
        <v>47.082835852091151</v>
      </c>
      <c r="S81" s="64">
        <f t="shared" si="13"/>
        <v>51083.8457916806</v>
      </c>
    </row>
    <row r="82" spans="1:20" x14ac:dyDescent="0.25">
      <c r="A82" s="201"/>
      <c r="B82" s="59">
        <v>0.875</v>
      </c>
      <c r="C82" s="1">
        <f t="shared" si="20"/>
        <v>40</v>
      </c>
      <c r="D82" s="26">
        <f t="shared" si="4"/>
        <v>10000</v>
      </c>
      <c r="E82" s="26"/>
      <c r="F82" s="26">
        <f t="shared" si="16"/>
        <v>40</v>
      </c>
      <c r="G82" s="26">
        <f t="shared" si="6"/>
        <v>10000</v>
      </c>
      <c r="H82" s="153"/>
      <c r="I82" s="154">
        <f t="shared" si="17"/>
        <v>47.859263720898007</v>
      </c>
      <c r="J82" s="26">
        <f t="shared" si="8"/>
        <v>61083.845791680651</v>
      </c>
      <c r="K82" s="64"/>
      <c r="L82" s="155">
        <f t="shared" si="18"/>
        <v>47.859263720898007</v>
      </c>
      <c r="M82" s="26">
        <f t="shared" si="10"/>
        <v>61083.845791680651</v>
      </c>
      <c r="N82" s="26"/>
      <c r="O82" s="26">
        <f t="shared" si="15"/>
        <v>47.082835852091151</v>
      </c>
      <c r="P82" s="26">
        <f t="shared" si="11"/>
        <v>51083.8457916806</v>
      </c>
      <c r="Q82" s="26"/>
      <c r="R82" s="26">
        <f t="shared" si="19"/>
        <v>47.082835852091151</v>
      </c>
      <c r="S82" s="64">
        <f t="shared" si="13"/>
        <v>51083.8457916806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4"/>
        <v>2511.8864315095811</v>
      </c>
      <c r="E83" s="26"/>
      <c r="F83" s="26">
        <f>C83+10</f>
        <v>44</v>
      </c>
      <c r="G83" s="26">
        <f t="shared" si="6"/>
        <v>25118.86431509586</v>
      </c>
      <c r="H83" s="153"/>
      <c r="I83" s="154">
        <f>10*LOG10(10^(C83/10)+10^((10*LOG10(SUM($U$7:$U$44)))/10))</f>
        <v>47.256397338042675</v>
      </c>
      <c r="J83" s="26">
        <f t="shared" si="8"/>
        <v>53166.703531336578</v>
      </c>
      <c r="K83" s="64"/>
      <c r="L83" s="155">
        <f>I83+10</f>
        <v>57.256397338042675</v>
      </c>
      <c r="M83" s="26">
        <f t="shared" si="10"/>
        <v>531667.0353133654</v>
      </c>
      <c r="N83" s="26"/>
      <c r="O83" s="26">
        <f>D51</f>
        <v>47.04620751579764</v>
      </c>
      <c r="P83" s="26">
        <f t="shared" si="11"/>
        <v>50654.817099826891</v>
      </c>
      <c r="Q83" s="26"/>
      <c r="R83" s="26">
        <f>O83+10</f>
        <v>57.04620751579764</v>
      </c>
      <c r="S83" s="64">
        <f t="shared" si="13"/>
        <v>506548.17099826853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4"/>
        <v>2511.8864315095811</v>
      </c>
      <c r="E84" s="65"/>
      <c r="F84" s="65">
        <f>C84+10</f>
        <v>44</v>
      </c>
      <c r="G84" s="65">
        <f t="shared" si="6"/>
        <v>25118.86431509586</v>
      </c>
      <c r="H84" s="156"/>
      <c r="I84" s="157">
        <f>10*LOG10(10^(C84/10)+10^((10*LOG10(SUM($U$7:$U$44)))/10))</f>
        <v>47.256397338042675</v>
      </c>
      <c r="J84" s="65">
        <f t="shared" si="8"/>
        <v>53166.703531336578</v>
      </c>
      <c r="K84" s="66"/>
      <c r="L84" s="158">
        <f>I84+10</f>
        <v>57.256397338042675</v>
      </c>
      <c r="M84" s="65">
        <f t="shared" si="10"/>
        <v>531667.0353133654</v>
      </c>
      <c r="N84" s="65"/>
      <c r="O84" s="65">
        <f t="shared" si="15"/>
        <v>47.04620751579764</v>
      </c>
      <c r="P84" s="65">
        <f t="shared" si="11"/>
        <v>50654.817099826891</v>
      </c>
      <c r="Q84" s="65"/>
      <c r="R84" s="65">
        <f>O84+10</f>
        <v>57.04620751579764</v>
      </c>
      <c r="S84" s="66">
        <f t="shared" si="13"/>
        <v>506548.17099826853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47.642876251971714</v>
      </c>
      <c r="K85" s="67"/>
      <c r="L85" s="67" t="s">
        <v>134</v>
      </c>
      <c r="M85" s="67">
        <f>10*LOG10(SUM(M61:M84)/24)</f>
        <v>53.757596818226631</v>
      </c>
      <c r="N85" s="67"/>
      <c r="O85" s="67" t="s">
        <v>135</v>
      </c>
      <c r="P85" s="67">
        <f>10*LOG10(SUM(P61:P84)/24)</f>
        <v>47.069136402350168</v>
      </c>
      <c r="Q85" s="67"/>
      <c r="R85" s="67" t="s">
        <v>134</v>
      </c>
      <c r="S85" s="68">
        <f>10*LOG10(SUM(S61:S84)/24)</f>
        <v>53.461239660507182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ht="14.45" customHeight="1" x14ac:dyDescent="0.25">
      <c r="B87" s="216" t="s">
        <v>108</v>
      </c>
      <c r="C87" s="170" t="s">
        <v>183</v>
      </c>
      <c r="D87" s="218"/>
      <c r="E87" s="209" t="s">
        <v>139</v>
      </c>
      <c r="F87" s="210"/>
      <c r="G87" s="210"/>
      <c r="H87" s="211"/>
      <c r="I87" s="209" t="s">
        <v>140</v>
      </c>
      <c r="J87" s="210"/>
      <c r="K87" s="210"/>
      <c r="L87" s="211"/>
      <c r="M87" s="209" t="s">
        <v>141</v>
      </c>
      <c r="N87" s="210"/>
      <c r="O87" s="210"/>
      <c r="P87" s="211"/>
      <c r="Q87" s="209" t="s">
        <v>145</v>
      </c>
      <c r="R87" s="210"/>
      <c r="S87" s="210"/>
      <c r="T87" s="211"/>
    </row>
    <row r="88" spans="1:20" ht="15.75" thickBot="1" x14ac:dyDescent="0.3">
      <c r="B88" s="217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</v>
      </c>
      <c r="C89" s="22">
        <f>C2</f>
        <v>257852.56</v>
      </c>
      <c r="D89" s="23">
        <f>D2</f>
        <v>4256666.58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47.082835852091151</v>
      </c>
      <c r="J89" s="86">
        <f>D51</f>
        <v>47.04620751579764</v>
      </c>
      <c r="K89" s="86">
        <f>E51</f>
        <v>47.069136402350168</v>
      </c>
      <c r="L89" s="87">
        <f>F51</f>
        <v>53.461239660507182</v>
      </c>
      <c r="M89" s="89">
        <f>C52</f>
        <v>47.859263720898007</v>
      </c>
      <c r="N89" s="86">
        <f>D52</f>
        <v>47.256397338042675</v>
      </c>
      <c r="O89" s="86">
        <f>E52</f>
        <v>47.642876251971714</v>
      </c>
      <c r="P89" s="87">
        <f>F52</f>
        <v>53.757596818226631</v>
      </c>
      <c r="Q89" s="89">
        <f>C53</f>
        <v>7.8592637208980065</v>
      </c>
      <c r="R89" s="86">
        <f>D53</f>
        <v>13.256397338042675</v>
      </c>
      <c r="S89" s="86">
        <f>E53</f>
        <v>9.0744051820003406</v>
      </c>
      <c r="T89" s="87">
        <f>F53</f>
        <v>11.807024888413807</v>
      </c>
    </row>
    <row r="92" spans="1:20" ht="15.75" thickBot="1" x14ac:dyDescent="0.3"/>
    <row r="93" spans="1:20" x14ac:dyDescent="0.25">
      <c r="B93" s="212" t="s">
        <v>187</v>
      </c>
      <c r="C93" s="176" t="s">
        <v>188</v>
      </c>
      <c r="D93" s="177"/>
      <c r="E93" s="193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207" t="str">
        <f>CONCATENATE("Sound Level @ ",A2, " (dBA)")</f>
        <v>Sound Level @ NSA 3 (dBA)</v>
      </c>
    </row>
    <row r="94" spans="1:20" ht="15.75" thickBot="1" x14ac:dyDescent="0.3">
      <c r="B94" s="213"/>
      <c r="C94" s="91" t="s">
        <v>3</v>
      </c>
      <c r="D94" s="92" t="s">
        <v>4</v>
      </c>
      <c r="E94" s="214"/>
      <c r="F94" s="215"/>
      <c r="G94" s="215"/>
      <c r="H94" s="215"/>
      <c r="I94" s="215"/>
      <c r="J94" s="215"/>
      <c r="K94" s="206" t="s">
        <v>190</v>
      </c>
      <c r="L94" s="208"/>
    </row>
    <row r="95" spans="1:20" x14ac:dyDescent="0.25">
      <c r="B95" s="14">
        <v>1</v>
      </c>
      <c r="C95" s="15"/>
      <c r="D95" s="15"/>
      <c r="E95" s="33">
        <f>MIN(B7:B44)</f>
        <v>300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23.582725754321611</v>
      </c>
      <c r="K95" s="35">
        <f>4/60*100</f>
        <v>6.666666666666667</v>
      </c>
      <c r="L95" s="36">
        <f t="shared" ref="L95:L126" si="21">F95-J95+M95</f>
        <v>11.65636187226881</v>
      </c>
      <c r="M95" s="110">
        <f>10*LOG(6.666667/100)</f>
        <v>-11.760912373409578</v>
      </c>
      <c r="N95" s="110">
        <f t="shared" ref="N95:N126" si="22">10^(L95/10)</f>
        <v>14.643206511537505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3">E$95+P96</f>
        <v>306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4">20*LOG10(E96/G96)-2.3</f>
        <v>27.414428529631603</v>
      </c>
      <c r="K96" s="27">
        <f t="shared" ref="K96:K159" si="25">4/60*100</f>
        <v>6.666666666666667</v>
      </c>
      <c r="L96" s="37">
        <f t="shared" si="21"/>
        <v>7.8246590969588183</v>
      </c>
      <c r="M96" s="110">
        <f t="shared" ref="M96:M159" si="26">10*LOG(6.666667/100)</f>
        <v>-11.760912373409578</v>
      </c>
      <c r="N96" s="110">
        <f t="shared" si="22"/>
        <v>6.0599063092491319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3"/>
        <v>312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4"/>
        <v>27.583091880368858</v>
      </c>
      <c r="K97" s="27">
        <f t="shared" si="25"/>
        <v>6.666666666666667</v>
      </c>
      <c r="L97" s="37">
        <f t="shared" si="21"/>
        <v>7.6559957462215635</v>
      </c>
      <c r="M97" s="110">
        <f t="shared" si="26"/>
        <v>-11.760912373409578</v>
      </c>
      <c r="N97" s="110">
        <f t="shared" si="22"/>
        <v>5.8290740792740374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3"/>
        <v>318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4"/>
        <v>27.748542399688656</v>
      </c>
      <c r="K98" s="27">
        <f t="shared" si="25"/>
        <v>6.666666666666667</v>
      </c>
      <c r="L98" s="37">
        <f t="shared" si="21"/>
        <v>7.4905452269017658</v>
      </c>
      <c r="M98" s="110">
        <f t="shared" si="26"/>
        <v>-11.760912373409578</v>
      </c>
      <c r="N98" s="110">
        <f t="shared" si="22"/>
        <v>5.6111841617504439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3"/>
        <v>324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4"/>
        <v>27.91090020413224</v>
      </c>
      <c r="K99" s="27">
        <f t="shared" si="25"/>
        <v>6.666666666666667</v>
      </c>
      <c r="L99" s="37">
        <f t="shared" si="21"/>
        <v>7.328187422458182</v>
      </c>
      <c r="M99" s="110">
        <f t="shared" si="26"/>
        <v>-11.760912373409578</v>
      </c>
      <c r="N99" s="110">
        <f t="shared" si="22"/>
        <v>5.4052868005339558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3"/>
        <v>330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4"/>
        <v>28.070278797557751</v>
      </c>
      <c r="K100" s="27">
        <f t="shared" si="25"/>
        <v>6.666666666666667</v>
      </c>
      <c r="L100" s="37">
        <f t="shared" si="21"/>
        <v>7.1688088290326704</v>
      </c>
      <c r="M100" s="110">
        <f t="shared" si="26"/>
        <v>-11.760912373409578</v>
      </c>
      <c r="N100" s="110">
        <f t="shared" si="22"/>
        <v>5.2105177885477678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3"/>
        <v>336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4"/>
        <v>28.226785547796883</v>
      </c>
      <c r="K101" s="27">
        <f t="shared" si="25"/>
        <v>6.666666666666667</v>
      </c>
      <c r="L101" s="37">
        <f t="shared" si="21"/>
        <v>7.0123020787935388</v>
      </c>
      <c r="M101" s="110">
        <f t="shared" si="26"/>
        <v>-11.760912373409578</v>
      </c>
      <c r="N101" s="110">
        <f t="shared" si="22"/>
        <v>5.0260893846801649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3"/>
        <v>342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4"/>
        <v>28.380522121122702</v>
      </c>
      <c r="K102" s="27">
        <f t="shared" si="25"/>
        <v>6.666666666666667</v>
      </c>
      <c r="L102" s="37">
        <f t="shared" si="21"/>
        <v>6.8585655054677197</v>
      </c>
      <c r="M102" s="110">
        <f t="shared" si="26"/>
        <v>-11.760912373409578</v>
      </c>
      <c r="N102" s="110">
        <f t="shared" si="22"/>
        <v>4.8512823362132957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3"/>
        <v>348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4"/>
        <v>28.531584878931618</v>
      </c>
      <c r="K103" s="27">
        <f t="shared" si="25"/>
        <v>6.666666666666667</v>
      </c>
      <c r="L103" s="37">
        <f t="shared" si="21"/>
        <v>6.7075027476588041</v>
      </c>
      <c r="M103" s="110">
        <f t="shared" si="26"/>
        <v>-11.760912373409578</v>
      </c>
      <c r="N103" s="110">
        <f t="shared" si="22"/>
        <v>4.6854388556352582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3"/>
        <v>354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4"/>
        <v>28.680065240515756</v>
      </c>
      <c r="K104" s="27">
        <f t="shared" si="25"/>
        <v>6.666666666666667</v>
      </c>
      <c r="L104" s="37">
        <f t="shared" si="21"/>
        <v>6.5590223860746661</v>
      </c>
      <c r="M104" s="110">
        <f t="shared" si="26"/>
        <v>-11.760912373409578</v>
      </c>
      <c r="N104" s="110">
        <f t="shared" si="22"/>
        <v>4.527956423544099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3"/>
        <v>360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4"/>
        <v>28.826050015345746</v>
      </c>
      <c r="K105" s="27">
        <f t="shared" si="25"/>
        <v>6.666666666666667</v>
      </c>
      <c r="L105" s="37">
        <f t="shared" si="21"/>
        <v>6.4130376112446754</v>
      </c>
      <c r="M105" s="110">
        <f t="shared" si="26"/>
        <v>-11.760912373409578</v>
      </c>
      <c r="N105" s="110">
        <f t="shared" si="22"/>
        <v>4.3782823084324995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3"/>
        <v>366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4"/>
        <v>28.969621707888216</v>
      </c>
      <c r="K106" s="27">
        <f t="shared" si="25"/>
        <v>6.666666666666667</v>
      </c>
      <c r="L106" s="37">
        <f t="shared" si="21"/>
        <v>6.2694659187022062</v>
      </c>
      <c r="M106" s="110">
        <f t="shared" si="26"/>
        <v>-11.760912373409578</v>
      </c>
      <c r="N106" s="110">
        <f t="shared" si="22"/>
        <v>4.2359087101201274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3"/>
        <v>372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4"/>
        <v>29.110858797637949</v>
      </c>
      <c r="K107" s="27">
        <f t="shared" si="25"/>
        <v>6.666666666666667</v>
      </c>
      <c r="L107" s="37">
        <f t="shared" si="21"/>
        <v>6.1282288289524729</v>
      </c>
      <c r="M107" s="110">
        <f t="shared" si="26"/>
        <v>-11.760912373409578</v>
      </c>
      <c r="N107" s="110">
        <f t="shared" si="22"/>
        <v>4.1003684470231558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3"/>
        <v>378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4"/>
        <v>29.249835996744505</v>
      </c>
      <c r="K108" s="27">
        <f t="shared" si="25"/>
        <v>6.666666666666667</v>
      </c>
      <c r="L108" s="37">
        <f t="shared" si="21"/>
        <v>5.9892516298459171</v>
      </c>
      <c r="M108" s="110">
        <f t="shared" si="26"/>
        <v>-11.760912373409578</v>
      </c>
      <c r="N108" s="110">
        <f t="shared" si="22"/>
        <v>3.9712311187596403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3"/>
        <v>384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4"/>
        <v>29.386624487350613</v>
      </c>
      <c r="K109" s="27">
        <f t="shared" si="25"/>
        <v>6.666666666666667</v>
      </c>
      <c r="L109" s="37">
        <f t="shared" si="21"/>
        <v>5.8524631392398092</v>
      </c>
      <c r="M109" s="110">
        <f t="shared" si="26"/>
        <v>-11.760912373409578</v>
      </c>
      <c r="N109" s="110">
        <f t="shared" si="22"/>
        <v>3.848099685145757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3"/>
        <v>390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4"/>
        <v>29.521292140529983</v>
      </c>
      <c r="K110" s="27">
        <f t="shared" si="25"/>
        <v>6.666666666666667</v>
      </c>
      <c r="L110" s="37">
        <f t="shared" si="21"/>
        <v>5.7177954860604387</v>
      </c>
      <c r="M110" s="110">
        <f t="shared" si="26"/>
        <v>-11.760912373409578</v>
      </c>
      <c r="N110" s="110">
        <f t="shared" si="22"/>
        <v>3.7306074107353866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3"/>
        <v>396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4"/>
        <v>29.653903718510247</v>
      </c>
      <c r="K111" s="27">
        <f t="shared" si="25"/>
        <v>6.666666666666667</v>
      </c>
      <c r="L111" s="37">
        <f t="shared" si="21"/>
        <v>5.5851839080801753</v>
      </c>
      <c r="M111" s="110">
        <f t="shared" si="26"/>
        <v>-11.760912373409578</v>
      </c>
      <c r="N111" s="110">
        <f t="shared" si="22"/>
        <v>3.6184151309359511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3"/>
        <v>402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4"/>
        <v>29.7845210616894</v>
      </c>
      <c r="K112" s="27">
        <f t="shared" si="25"/>
        <v>6.666666666666667</v>
      </c>
      <c r="L112" s="37">
        <f t="shared" si="21"/>
        <v>5.4545665649010218</v>
      </c>
      <c r="M112" s="110">
        <f t="shared" si="26"/>
        <v>-11.760912373409578</v>
      </c>
      <c r="N112" s="110">
        <f t="shared" si="22"/>
        <v>3.5112088015943437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3"/>
        <v>408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4"/>
        <v>29.913203261797602</v>
      </c>
      <c r="K113" s="27">
        <f t="shared" si="25"/>
        <v>6.666666666666667</v>
      </c>
      <c r="L113" s="37">
        <f t="shared" si="21"/>
        <v>5.3258843647928202</v>
      </c>
      <c r="M113" s="110">
        <f t="shared" si="26"/>
        <v>-11.760912373409578</v>
      </c>
      <c r="N113" s="110">
        <f t="shared" si="22"/>
        <v>3.408697298952637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3"/>
        <v>414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4"/>
        <v>30.040006822417975</v>
      </c>
      <c r="K114" s="27">
        <f t="shared" si="25"/>
        <v>6.666666666666667</v>
      </c>
      <c r="L114" s="37">
        <f t="shared" si="21"/>
        <v>5.1990808041724463</v>
      </c>
      <c r="M114" s="110">
        <f t="shared" si="26"/>
        <v>-11.760912373409578</v>
      </c>
      <c r="N114" s="110">
        <f t="shared" si="22"/>
        <v>3.3106104411587935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3"/>
        <v>420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4"/>
        <v>30.164985807958008</v>
      </c>
      <c r="K115" s="27">
        <f t="shared" si="25"/>
        <v>6.666666666666667</v>
      </c>
      <c r="L115" s="37">
        <f t="shared" si="21"/>
        <v>5.0741018186324141</v>
      </c>
      <c r="M115" s="110">
        <f t="shared" si="26"/>
        <v>-11.760912373409578</v>
      </c>
      <c r="N115" s="110">
        <f t="shared" si="22"/>
        <v>3.2166972061953079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3"/>
        <v>426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4"/>
        <v>30.288191982054375</v>
      </c>
      <c r="K116" s="27">
        <f t="shared" si="25"/>
        <v>6.666666666666667</v>
      </c>
      <c r="L116" s="37">
        <f t="shared" si="21"/>
        <v>4.9508956445360468</v>
      </c>
      <c r="M116" s="110">
        <f t="shared" si="26"/>
        <v>-11.760912373409578</v>
      </c>
      <c r="N116" s="110">
        <f t="shared" si="22"/>
        <v>3.126724124252533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3"/>
        <v>432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4"/>
        <v>30.409674936298241</v>
      </c>
      <c r="K117" s="27">
        <f t="shared" si="25"/>
        <v>6.666666666666667</v>
      </c>
      <c r="L117" s="37">
        <f t="shared" si="21"/>
        <v>4.8294126902921803</v>
      </c>
      <c r="M117" s="110">
        <f t="shared" si="26"/>
        <v>-11.760912373409578</v>
      </c>
      <c r="N117" s="110">
        <f t="shared" si="22"/>
        <v>3.040473825300348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3"/>
        <v>438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4"/>
        <v>30.529482210081991</v>
      </c>
      <c r="K118" s="27">
        <f t="shared" si="25"/>
        <v>6.666666666666667</v>
      </c>
      <c r="L118" s="37">
        <f t="shared" si="21"/>
        <v>4.7096054165084311</v>
      </c>
      <c r="M118" s="110">
        <f t="shared" si="26"/>
        <v>-11.760912373409578</v>
      </c>
      <c r="N118" s="110">
        <f t="shared" si="22"/>
        <v>2.9577437249684753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3"/>
        <v>444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4"/>
        <v>30.647659402292394</v>
      </c>
      <c r="K119" s="27">
        <f t="shared" si="25"/>
        <v>6.666666666666667</v>
      </c>
      <c r="L119" s="37">
        <f t="shared" si="21"/>
        <v>4.5914282242980278</v>
      </c>
      <c r="M119" s="110">
        <f t="shared" si="26"/>
        <v>-11.760912373409578</v>
      </c>
      <c r="N119" s="110">
        <f t="shared" si="22"/>
        <v>2.8783448338855027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3"/>
        <v>450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4"/>
        <v>30.764250275506871</v>
      </c>
      <c r="K120" s="27">
        <f t="shared" si="25"/>
        <v>6.666666666666667</v>
      </c>
      <c r="L120" s="37">
        <f t="shared" si="21"/>
        <v>4.4748373510835506</v>
      </c>
      <c r="M120" s="110">
        <f t="shared" si="26"/>
        <v>-11.760912373409578</v>
      </c>
      <c r="N120" s="110">
        <f t="shared" si="22"/>
        <v>2.802100677396802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3"/>
        <v>456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4"/>
        <v>30.879296853288697</v>
      </c>
      <c r="K121" s="27">
        <f t="shared" si="25"/>
        <v>6.666666666666667</v>
      </c>
      <c r="L121" s="37">
        <f t="shared" si="21"/>
        <v>4.3597907733017252</v>
      </c>
      <c r="M121" s="110">
        <f t="shared" si="26"/>
        <v>-11.760912373409578</v>
      </c>
      <c r="N121" s="110">
        <f t="shared" si="22"/>
        <v>2.7288463141199815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3"/>
        <v>462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4"/>
        <v>30.992839511122508</v>
      </c>
      <c r="K122" s="27">
        <f t="shared" si="25"/>
        <v>6.666666666666667</v>
      </c>
      <c r="L122" s="37">
        <f t="shared" si="21"/>
        <v>4.2462481154679139</v>
      </c>
      <c r="M122" s="110">
        <f t="shared" si="26"/>
        <v>-11.760912373409578</v>
      </c>
      <c r="N122" s="110">
        <f t="shared" si="22"/>
        <v>2.6584274431366186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3"/>
        <v>468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4"/>
        <v>31.104917061482478</v>
      </c>
      <c r="K123" s="27">
        <f t="shared" si="25"/>
        <v>6.666666666666667</v>
      </c>
      <c r="L123" s="37">
        <f t="shared" si="21"/>
        <v>4.1341705651079437</v>
      </c>
      <c r="M123" s="110">
        <f t="shared" si="26"/>
        <v>-11.760912373409578</v>
      </c>
      <c r="N123" s="110">
        <f t="shared" si="22"/>
        <v>2.5906995907884633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3"/>
        <v>474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4"/>
        <v>31.215566833481699</v>
      </c>
      <c r="K124" s="27">
        <f t="shared" si="25"/>
        <v>6.666666666666667</v>
      </c>
      <c r="L124" s="37">
        <f t="shared" si="21"/>
        <v>4.0235207931087231</v>
      </c>
      <c r="M124" s="110">
        <f t="shared" si="26"/>
        <v>-11.760912373409578</v>
      </c>
      <c r="N124" s="110">
        <f t="shared" si="22"/>
        <v>2.5255273690685809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3"/>
        <v>480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4"/>
        <v>31.324824747511745</v>
      </c>
      <c r="K125" s="27">
        <f t="shared" si="25"/>
        <v>6.666666666666667</v>
      </c>
      <c r="L125" s="37">
        <f t="shared" si="21"/>
        <v>3.9142628790786773</v>
      </c>
      <c r="M125" s="110">
        <f t="shared" si="26"/>
        <v>-11.760912373409578</v>
      </c>
      <c r="N125" s="110">
        <f t="shared" si="22"/>
        <v>2.4627837984932817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3"/>
        <v>486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4"/>
        <v>31.43272538524587</v>
      </c>
      <c r="K126" s="27">
        <f t="shared" si="25"/>
        <v>6.666666666666667</v>
      </c>
      <c r="L126" s="37">
        <f t="shared" si="21"/>
        <v>3.8063622413445515</v>
      </c>
      <c r="M126" s="110">
        <f t="shared" si="26"/>
        <v>-11.760912373409578</v>
      </c>
      <c r="N126" s="110">
        <f t="shared" si="22"/>
        <v>2.4023496891261993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3"/>
        <v>492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4"/>
        <v>31.539302055347203</v>
      </c>
      <c r="K127" s="27">
        <f t="shared" si="25"/>
        <v>6.666666666666667</v>
      </c>
      <c r="L127" s="37">
        <f t="shared" ref="L127:L158" si="27">F127-J127+M127</f>
        <v>3.6997855712432184</v>
      </c>
      <c r="M127" s="110">
        <f t="shared" si="26"/>
        <v>-11.760912373409578</v>
      </c>
      <c r="N127" s="110">
        <f t="shared" ref="N127:N158" si="28">10^(L127/10)</f>
        <v>2.3441130741161533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29">E$95+P128</f>
        <v>498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4"/>
        <v>31.644586855194351</v>
      </c>
      <c r="K128" s="27">
        <f t="shared" si="25"/>
        <v>6.666666666666667</v>
      </c>
      <c r="L128" s="37">
        <f t="shared" si="27"/>
        <v>3.5945007713960706</v>
      </c>
      <c r="M128" s="110">
        <f t="shared" si="26"/>
        <v>-11.760912373409578</v>
      </c>
      <c r="N128" s="110">
        <f t="shared" si="28"/>
        <v>2.2879686907181016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29"/>
        <v>504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4"/>
        <v>31.748610728910503</v>
      </c>
      <c r="K129" s="27">
        <f t="shared" si="25"/>
        <v>6.666666666666667</v>
      </c>
      <c r="L129" s="37">
        <f t="shared" si="27"/>
        <v>3.490476897679919</v>
      </c>
      <c r="M129" s="110">
        <f t="shared" si="26"/>
        <v>-11.760912373409578</v>
      </c>
      <c r="N129" s="110">
        <f t="shared" si="28"/>
        <v>2.2338175043022979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29"/>
        <v>510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4"/>
        <v>31.851403521958726</v>
      </c>
      <c r="K130" s="27">
        <f t="shared" si="25"/>
        <v>6.666666666666667</v>
      </c>
      <c r="L130" s="37">
        <f t="shared" si="27"/>
        <v>3.3876841046316954</v>
      </c>
      <c r="M130" s="110">
        <f t="shared" si="26"/>
        <v>-11.760912373409578</v>
      </c>
      <c r="N130" s="110">
        <f t="shared" si="28"/>
        <v>2.1815662713296895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29"/>
        <v>516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4"/>
        <v>31.952994032544222</v>
      </c>
      <c r="K131" s="27">
        <f t="shared" si="25"/>
        <v>6.666666666666667</v>
      </c>
      <c r="L131" s="37">
        <f t="shared" si="27"/>
        <v>3.2860935940461999</v>
      </c>
      <c r="M131" s="110">
        <f t="shared" si="26"/>
        <v>-11.760912373409578</v>
      </c>
      <c r="N131" s="110">
        <f t="shared" si="28"/>
        <v>2.1311271376902412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29"/>
        <v>522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4"/>
        <v>32.053410060045245</v>
      </c>
      <c r="K132" s="27">
        <f t="shared" si="25"/>
        <v>6.666666666666667</v>
      </c>
      <c r="L132" s="37">
        <f t="shared" si="27"/>
        <v>3.1856775665451771</v>
      </c>
      <c r="M132" s="110">
        <f t="shared" si="26"/>
        <v>-11.760912373409578</v>
      </c>
      <c r="N132" s="110">
        <f t="shared" si="28"/>
        <v>2.0824172691712244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29"/>
        <v>528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4"/>
        <v>32.152678450676248</v>
      </c>
      <c r="K133" s="27">
        <f t="shared" si="25"/>
        <v>6.666666666666667</v>
      </c>
      <c r="L133" s="37">
        <f t="shared" si="27"/>
        <v>3.0864091759141736</v>
      </c>
      <c r="M133" s="110">
        <f t="shared" si="26"/>
        <v>-11.760912373409578</v>
      </c>
      <c r="N133" s="110">
        <f t="shared" si="28"/>
        <v>2.0353585111514714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29"/>
        <v>534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4"/>
        <v>32.250825140571131</v>
      </c>
      <c r="K134" s="27">
        <f t="shared" si="25"/>
        <v>6.666666666666667</v>
      </c>
      <c r="L134" s="37">
        <f t="shared" si="27"/>
        <v>2.9882624860192912</v>
      </c>
      <c r="M134" s="110">
        <f t="shared" si="26"/>
        <v>-11.760912373409578</v>
      </c>
      <c r="N134" s="110">
        <f t="shared" si="28"/>
        <v>1.9898770749093544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29"/>
        <v>540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4"/>
        <v>32.347875196459377</v>
      </c>
      <c r="K135" s="27">
        <f t="shared" si="25"/>
        <v>6.666666666666667</v>
      </c>
      <c r="L135" s="37">
        <f t="shared" si="27"/>
        <v>2.8912124301310449</v>
      </c>
      <c r="M135" s="110">
        <f t="shared" si="26"/>
        <v>-11.760912373409578</v>
      </c>
      <c r="N135" s="110">
        <f t="shared" si="28"/>
        <v>1.9459032481922196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29"/>
        <v>546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4"/>
        <v>32.44385285409475</v>
      </c>
      <c r="K136" s="27">
        <f t="shared" si="25"/>
        <v>6.666666666666667</v>
      </c>
      <c r="L136" s="37">
        <f t="shared" si="27"/>
        <v>2.7952347724956716</v>
      </c>
      <c r="M136" s="110">
        <f t="shared" si="26"/>
        <v>-11.760912373409578</v>
      </c>
      <c r="N136" s="110">
        <f t="shared" si="28"/>
        <v>1.9033711279262147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29"/>
        <v>552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4"/>
        <v>32.538781554583984</v>
      </c>
      <c r="K137" s="27">
        <f t="shared" si="25"/>
        <v>6.666666666666667</v>
      </c>
      <c r="L137" s="37">
        <f t="shared" si="27"/>
        <v>2.7003060720064376</v>
      </c>
      <c r="M137" s="110">
        <f t="shared" si="26"/>
        <v>-11.760912373409578</v>
      </c>
      <c r="N137" s="110">
        <f t="shared" si="28"/>
        <v>1.8622183731518172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29"/>
        <v>558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4"/>
        <v>32.632683978751572</v>
      </c>
      <c r="K138" s="27">
        <f t="shared" si="25"/>
        <v>6.666666666666667</v>
      </c>
      <c r="L138" s="37">
        <f t="shared" si="27"/>
        <v>2.6064036478388495</v>
      </c>
      <c r="M138" s="110">
        <f t="shared" si="26"/>
        <v>-11.760912373409578</v>
      </c>
      <c r="N138" s="110">
        <f t="shared" si="28"/>
        <v>1.8223859764547363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29"/>
        <v>564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4"/>
        <v>32.72558207966685</v>
      </c>
      <c r="K139" s="27">
        <f t="shared" si="25"/>
        <v>6.666666666666667</v>
      </c>
      <c r="L139" s="37">
        <f t="shared" si="27"/>
        <v>2.5135055469235716</v>
      </c>
      <c r="M139" s="110">
        <f t="shared" si="26"/>
        <v>-11.760912373409578</v>
      </c>
      <c r="N139" s="110">
        <f t="shared" si="28"/>
        <v>1.7838180523265039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29"/>
        <v>570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4"/>
        <v>32.817497113449832</v>
      </c>
      <c r="K140" s="27">
        <f t="shared" si="25"/>
        <v>6.666666666666667</v>
      </c>
      <c r="L140" s="37">
        <f t="shared" si="27"/>
        <v>2.4215905131405897</v>
      </c>
      <c r="M140" s="110">
        <f t="shared" si="26"/>
        <v>-11.760912373409578</v>
      </c>
      <c r="N140" s="110">
        <f t="shared" si="28"/>
        <v>1.7464616410367855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29"/>
        <v>576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4"/>
        <v>32.908449668464243</v>
      </c>
      <c r="K141" s="27">
        <f t="shared" si="25"/>
        <v>6.666666666666667</v>
      </c>
      <c r="L141" s="37">
        <f t="shared" si="27"/>
        <v>2.3306379581261787</v>
      </c>
      <c r="M141" s="110">
        <f t="shared" si="26"/>
        <v>-11.760912373409578</v>
      </c>
      <c r="N141" s="110">
        <f t="shared" si="28"/>
        <v>1.7102665267314447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29"/>
        <v>582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4"/>
        <v>32.998459692997777</v>
      </c>
      <c r="K142" s="27">
        <f t="shared" si="25"/>
        <v>6.666666666666667</v>
      </c>
      <c r="L142" s="37">
        <f t="shared" si="27"/>
        <v>2.2406279335926449</v>
      </c>
      <c r="M142" s="110">
        <f t="shared" si="26"/>
        <v>-11.760912373409578</v>
      </c>
      <c r="N142" s="110">
        <f t="shared" si="28"/>
        <v>1.675185068589327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29"/>
        <v>588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4"/>
        <v>33.087546521522775</v>
      </c>
      <c r="K143" s="27">
        <f t="shared" si="25"/>
        <v>6.666666666666667</v>
      </c>
      <c r="L143" s="37">
        <f t="shared" si="27"/>
        <v>2.151541105067647</v>
      </c>
      <c r="M143" s="110">
        <f t="shared" si="26"/>
        <v>-11.760912373409578</v>
      </c>
      <c r="N143" s="110">
        <f t="shared" si="28"/>
        <v>1.6411720439771953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29"/>
        <v>594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4"/>
        <v>33.175728899623877</v>
      </c>
      <c r="K144" s="27">
        <f t="shared" si="25"/>
        <v>6.666666666666667</v>
      </c>
      <c r="L144" s="37">
        <f t="shared" si="27"/>
        <v>2.0633587269665448</v>
      </c>
      <c r="M144" s="110">
        <f t="shared" si="26"/>
        <v>-11.760912373409578</v>
      </c>
      <c r="N144" s="110">
        <f t="shared" si="28"/>
        <v>1.6081845026381982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29"/>
        <v>600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4"/>
        <v>33.263025007672873</v>
      </c>
      <c r="K145" s="27">
        <f t="shared" si="25"/>
        <v>6.666666666666667</v>
      </c>
      <c r="L145" s="37">
        <f t="shared" si="27"/>
        <v>1.976062618917549</v>
      </c>
      <c r="M145" s="110">
        <f t="shared" si="26"/>
        <v>-11.760912373409578</v>
      </c>
      <c r="N145" s="110">
        <f t="shared" si="28"/>
        <v>1.5761816310357002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29"/>
        <v>606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4"/>
        <v>33.349452483325727</v>
      </c>
      <c r="K146" s="27">
        <f t="shared" si="25"/>
        <v>6.666666666666667</v>
      </c>
      <c r="L146" s="37">
        <f t="shared" si="27"/>
        <v>1.8896351432646945</v>
      </c>
      <c r="M146" s="110">
        <f t="shared" si="26"/>
        <v>-11.760912373409578</v>
      </c>
      <c r="N146" s="110">
        <f t="shared" si="28"/>
        <v>1.545124626052053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29"/>
        <v>612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4"/>
        <v>33.435028442911225</v>
      </c>
      <c r="K147" s="27">
        <f t="shared" si="25"/>
        <v>6.666666666666667</v>
      </c>
      <c r="L147" s="37">
        <f t="shared" si="27"/>
        <v>1.8040591836791968</v>
      </c>
      <c r="M147" s="110">
        <f t="shared" si="26"/>
        <v>-11.760912373409578</v>
      </c>
      <c r="N147" s="110">
        <f t="shared" si="28"/>
        <v>1.5149765773122836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29"/>
        <v>618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4"/>
        <v>33.519769501776324</v>
      </c>
      <c r="K148" s="27">
        <f t="shared" si="25"/>
        <v>6.666666666666667</v>
      </c>
      <c r="L148" s="37">
        <f t="shared" si="27"/>
        <v>1.7193181248140981</v>
      </c>
      <c r="M148" s="110">
        <f t="shared" si="26"/>
        <v>-11.760912373409578</v>
      </c>
      <c r="N148" s="110">
        <f t="shared" si="28"/>
        <v>1.4857023574660173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29"/>
        <v>624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4"/>
        <v>33.60369179364848</v>
      </c>
      <c r="K149" s="27">
        <f t="shared" si="25"/>
        <v>6.666666666666667</v>
      </c>
      <c r="L149" s="37">
        <f t="shared" si="27"/>
        <v>1.635395832941942</v>
      </c>
      <c r="M149" s="110">
        <f t="shared" si="26"/>
        <v>-11.760912373409578</v>
      </c>
      <c r="N149" s="110">
        <f t="shared" si="28"/>
        <v>1.4572685198185098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29"/>
        <v>630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4"/>
        <v>33.686810989071638</v>
      </c>
      <c r="K150" s="27">
        <f t="shared" si="25"/>
        <v>6.666666666666667</v>
      </c>
      <c r="L150" s="37">
        <f t="shared" si="27"/>
        <v>1.5522766375187835</v>
      </c>
      <c r="M150" s="110">
        <f t="shared" si="26"/>
        <v>-11.760912373409578</v>
      </c>
      <c r="N150" s="110">
        <f t="shared" si="28"/>
        <v>1.4296432027534682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29"/>
        <v>636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4"/>
        <v>33.769142312968278</v>
      </c>
      <c r="K151" s="27">
        <f t="shared" si="25"/>
        <v>6.666666666666667</v>
      </c>
      <c r="L151" s="37">
        <f t="shared" si="27"/>
        <v>1.4699453136221443</v>
      </c>
      <c r="M151" s="110">
        <f t="shared" si="26"/>
        <v>-11.760912373409578</v>
      </c>
      <c r="N151" s="110">
        <f t="shared" si="28"/>
        <v>1.4027960404376114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29"/>
        <v>642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4"/>
        <v>33.850700561377067</v>
      </c>
      <c r="K152" s="27">
        <f t="shared" si="25"/>
        <v>6.666666666666667</v>
      </c>
      <c r="L152" s="37">
        <f t="shared" si="27"/>
        <v>1.3883870652133545</v>
      </c>
      <c r="M152" s="110">
        <f t="shared" si="26"/>
        <v>-11.760912373409578</v>
      </c>
      <c r="N152" s="110">
        <f t="shared" si="28"/>
        <v>1.3766980793394179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29"/>
        <v>392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4"/>
        <v>29.565721340409148</v>
      </c>
      <c r="K153" s="27">
        <f t="shared" si="25"/>
        <v>6.666666666666667</v>
      </c>
      <c r="L153" s="37">
        <f t="shared" si="27"/>
        <v>5.6733662861812739</v>
      </c>
      <c r="M153" s="110">
        <f t="shared" si="26"/>
        <v>-11.760912373409578</v>
      </c>
      <c r="N153" s="110">
        <f t="shared" si="28"/>
        <v>3.6926370989486919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29"/>
        <v>392.19544457292886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4"/>
        <v>29.570050898908153</v>
      </c>
      <c r="K154" s="27">
        <f t="shared" si="25"/>
        <v>6.666666666666667</v>
      </c>
      <c r="L154" s="37">
        <f t="shared" si="27"/>
        <v>5.6690367276822684</v>
      </c>
      <c r="M154" s="110">
        <f t="shared" si="26"/>
        <v>-11.760912373409578</v>
      </c>
      <c r="N154" s="110">
        <f t="shared" si="28"/>
        <v>3.6889576780617284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29"/>
        <v>392.77930803794561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4"/>
        <v>29.582972013986545</v>
      </c>
      <c r="K155" s="27">
        <f t="shared" si="25"/>
        <v>6.666666666666667</v>
      </c>
      <c r="L155" s="37">
        <f t="shared" si="27"/>
        <v>5.6561156126038767</v>
      </c>
      <c r="M155" s="110">
        <f t="shared" si="26"/>
        <v>-11.760912373409578</v>
      </c>
      <c r="N155" s="110">
        <f t="shared" si="28"/>
        <v>3.6779986141340095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29"/>
        <v>393.74433316206375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4"/>
        <v>29.604286327996025</v>
      </c>
      <c r="K156" s="27">
        <f t="shared" si="25"/>
        <v>6.666666666666667</v>
      </c>
      <c r="L156" s="37">
        <f t="shared" si="27"/>
        <v>5.6348012985943967</v>
      </c>
      <c r="M156" s="110">
        <f t="shared" si="26"/>
        <v>-11.760912373409578</v>
      </c>
      <c r="N156" s="110">
        <f t="shared" si="28"/>
        <v>3.6599919472747358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29"/>
        <v>395.07891459203768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4"/>
        <v>29.633677039051104</v>
      </c>
      <c r="K157" s="27">
        <f t="shared" si="25"/>
        <v>6.666666666666667</v>
      </c>
      <c r="L157" s="37">
        <f t="shared" si="27"/>
        <v>5.6054105875393176</v>
      </c>
      <c r="M157" s="110">
        <f t="shared" si="26"/>
        <v>-11.760912373409578</v>
      </c>
      <c r="N157" s="110">
        <f t="shared" si="28"/>
        <v>3.6353067157460224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29"/>
        <v>396.76776322722355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4"/>
        <v>29.670727583087107</v>
      </c>
      <c r="K158" s="27">
        <f t="shared" si="25"/>
        <v>6.666666666666667</v>
      </c>
      <c r="L158" s="37">
        <f t="shared" si="27"/>
        <v>5.5683600435033149</v>
      </c>
      <c r="M158" s="110">
        <f t="shared" si="26"/>
        <v>-11.760912373409578</v>
      </c>
      <c r="N158" s="110">
        <f t="shared" si="28"/>
        <v>3.6044250920483587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29"/>
        <v>398.79271228182773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4"/>
        <v>29.714944264371741</v>
      </c>
      <c r="K159" s="27">
        <f t="shared" si="25"/>
        <v>6.666666666666667</v>
      </c>
      <c r="L159" s="37">
        <f t="shared" ref="L159:L190" si="30">F159-J159+M159</f>
        <v>5.5241433622186804</v>
      </c>
      <c r="M159" s="110">
        <f t="shared" si="26"/>
        <v>-11.760912373409578</v>
      </c>
      <c r="N159" s="110">
        <f t="shared" ref="N159:N190" si="31">10^(L159/10)</f>
        <v>3.5679136590944327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2">E$95+P160</f>
        <v>401.13357503816428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3">20*LOG10(E160/G160)-2.3</f>
        <v>29.765780282442744</v>
      </c>
      <c r="K160" s="27">
        <f t="shared" ref="K160:K223" si="34">4/60*100</f>
        <v>6.666666666666667</v>
      </c>
      <c r="L160" s="37">
        <f t="shared" si="30"/>
        <v>5.4733073441476776</v>
      </c>
      <c r="M160" s="110">
        <f t="shared" ref="M160:M223" si="35">10*LOG(6.666667/100)</f>
        <v>-11.760912373409578</v>
      </c>
      <c r="N160" s="110">
        <f t="shared" si="31"/>
        <v>3.5263931921662683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2"/>
        <v>403.76897416858276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3"/>
        <v>29.822658889227402</v>
      </c>
      <c r="K161" s="27">
        <f t="shared" si="34"/>
        <v>6.666666666666667</v>
      </c>
      <c r="L161" s="37">
        <f t="shared" si="30"/>
        <v>5.4164287373630202</v>
      </c>
      <c r="M161" s="110">
        <f t="shared" si="35"/>
        <v>-11.760912373409578</v>
      </c>
      <c r="N161" s="110">
        <f t="shared" si="31"/>
        <v>3.4805099026111526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2"/>
        <v>406.67708282475667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3"/>
        <v>29.884993992317217</v>
      </c>
      <c r="K162" s="27">
        <f t="shared" si="34"/>
        <v>6.666666666666667</v>
      </c>
      <c r="L162" s="37">
        <f t="shared" si="30"/>
        <v>5.3540936342732053</v>
      </c>
      <c r="M162" s="110">
        <f t="shared" si="35"/>
        <v>-11.760912373409578</v>
      </c>
      <c r="N162" s="110">
        <f t="shared" si="31"/>
        <v>3.430910297680613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2"/>
        <v>409.83624174196785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3"/>
        <v>29.952207206857754</v>
      </c>
      <c r="K163" s="27">
        <f t="shared" si="34"/>
        <v>6.666666666666667</v>
      </c>
      <c r="L163" s="37">
        <f t="shared" si="30"/>
        <v>5.2868804197326682</v>
      </c>
      <c r="M163" s="110">
        <f t="shared" si="35"/>
        <v>-11.760912373409578</v>
      </c>
      <c r="N163" s="110">
        <f t="shared" si="31"/>
        <v>3.3782208808124672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2"/>
        <v>413.22543883774529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3"/>
        <v>30.023740991065257</v>
      </c>
      <c r="K164" s="27">
        <f t="shared" si="34"/>
        <v>6.666666666666667</v>
      </c>
      <c r="L164" s="37">
        <f t="shared" si="30"/>
        <v>5.2153466355251652</v>
      </c>
      <c r="M164" s="110">
        <f t="shared" si="35"/>
        <v>-11.760912373409578</v>
      </c>
      <c r="N164" s="110">
        <f t="shared" si="31"/>
        <v>3.3230330720005146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2"/>
        <v>416.8246549320819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3"/>
        <v>30.099067986264938</v>
      </c>
      <c r="K165" s="27">
        <f t="shared" si="34"/>
        <v>6.666666666666667</v>
      </c>
      <c r="L165" s="37">
        <f t="shared" si="30"/>
        <v>5.1400196403254839</v>
      </c>
      <c r="M165" s="110">
        <f t="shared" si="35"/>
        <v>-11.760912373409578</v>
      </c>
      <c r="N165" s="110">
        <f t="shared" si="31"/>
        <v>3.265893091208337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2"/>
        <v>420.6150902665168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3"/>
        <v>30.177696993345382</v>
      </c>
      <c r="K166" s="27">
        <f t="shared" si="34"/>
        <v>6.666666666666667</v>
      </c>
      <c r="L166" s="37">
        <f t="shared" si="30"/>
        <v>5.0613906332450398</v>
      </c>
      <c r="M166" s="110">
        <f t="shared" si="35"/>
        <v>-11.760912373409578</v>
      </c>
      <c r="N166" s="110">
        <f t="shared" si="31"/>
        <v>3.2072961528060122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2"/>
        <v>424.57929201917949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3"/>
        <v>30.259176170546159</v>
      </c>
      <c r="K167" s="27">
        <f t="shared" si="34"/>
        <v>6.666666666666667</v>
      </c>
      <c r="L167" s="37">
        <f t="shared" si="30"/>
        <v>4.9799114560442632</v>
      </c>
      <c r="M167" s="110">
        <f t="shared" si="35"/>
        <v>-11.760912373409578</v>
      </c>
      <c r="N167" s="110">
        <f t="shared" si="31"/>
        <v>3.147684138465241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2"/>
        <v>428.70120434556935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3"/>
        <v>30.343094071420975</v>
      </c>
      <c r="K168" s="27">
        <f t="shared" si="34"/>
        <v>6.666666666666667</v>
      </c>
      <c r="L168" s="37">
        <f t="shared" si="30"/>
        <v>4.8959935551694471</v>
      </c>
      <c r="M168" s="110">
        <f t="shared" si="35"/>
        <v>-11.760912373409578</v>
      </c>
      <c r="N168" s="110">
        <f t="shared" si="31"/>
        <v>3.0874458938851177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2"/>
        <v>432.96616110875732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3"/>
        <v>30.429079099445264</v>
      </c>
      <c r="K169" s="27">
        <f t="shared" si="34"/>
        <v>6.666666666666667</v>
      </c>
      <c r="L169" s="37">
        <f t="shared" si="30"/>
        <v>4.8100085271451576</v>
      </c>
      <c r="M169" s="110">
        <f t="shared" si="35"/>
        <v>-11.760912373409578</v>
      </c>
      <c r="N169" s="110">
        <f t="shared" si="31"/>
        <v>3.0269193712934479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2"/>
        <v>437.3608386695422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3"/>
        <v>30.516797873477824</v>
      </c>
      <c r="K170" s="27">
        <f t="shared" si="34"/>
        <v>6.666666666666667</v>
      </c>
      <c r="L170" s="37">
        <f t="shared" si="30"/>
        <v>4.722289753112598</v>
      </c>
      <c r="M170" s="110">
        <f t="shared" si="35"/>
        <v>-11.760912373409578</v>
      </c>
      <c r="N170" s="110">
        <f t="shared" si="31"/>
        <v>2.9663949649619799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2"/>
        <v>441.87318280774559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3"/>
        <v>30.605952902392158</v>
      </c>
      <c r="K171" s="27">
        <f t="shared" si="34"/>
        <v>6.666666666666667</v>
      </c>
      <c r="L171" s="37">
        <f t="shared" si="30"/>
        <v>4.6331347241982641</v>
      </c>
      <c r="M171" s="110">
        <f t="shared" si="35"/>
        <v>-11.760912373409578</v>
      </c>
      <c r="N171" s="110">
        <f t="shared" si="31"/>
        <v>2.9061195257414107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2"/>
        <v>446.49232061783994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3"/>
        <v>30.696279874033198</v>
      </c>
      <c r="K172" s="27">
        <f t="shared" si="34"/>
        <v>6.666666666666667</v>
      </c>
      <c r="L172" s="37">
        <f t="shared" si="30"/>
        <v>4.5428077525572235</v>
      </c>
      <c r="M172" s="110">
        <f t="shared" si="35"/>
        <v>-11.760912373409578</v>
      </c>
      <c r="N172" s="110">
        <f t="shared" si="31"/>
        <v>2.8463006715048711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2"/>
        <v>451.2084653714864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3"/>
        <v>30.787544781812255</v>
      </c>
      <c r="K173" s="27">
        <f t="shared" si="34"/>
        <v>6.666666666666667</v>
      </c>
      <c r="L173" s="37">
        <f t="shared" si="30"/>
        <v>4.4515428447781673</v>
      </c>
      <c r="M173" s="110">
        <f t="shared" si="35"/>
        <v>-11.760912373409578</v>
      </c>
      <c r="N173" s="110">
        <f t="shared" si="31"/>
        <v>2.7871111227514715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2"/>
        <v>456.01281998605111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3"/>
        <v>30.879541044996468</v>
      </c>
      <c r="K174" s="27">
        <f t="shared" si="34"/>
        <v>6.666666666666667</v>
      </c>
      <c r="L174" s="37">
        <f t="shared" si="30"/>
        <v>4.3595465815939534</v>
      </c>
      <c r="M174" s="110">
        <f t="shared" si="35"/>
        <v>-11.760912373409578</v>
      </c>
      <c r="N174" s="110">
        <f t="shared" si="31"/>
        <v>2.7286928829952548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2"/>
        <v>460.89748288895009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3"/>
        <v>30.972086726151748</v>
      </c>
      <c r="K175" s="27">
        <f t="shared" si="34"/>
        <v>6.666666666666667</v>
      </c>
      <c r="L175" s="37">
        <f t="shared" si="30"/>
        <v>4.2670009004386742</v>
      </c>
      <c r="M175" s="110">
        <f t="shared" si="35"/>
        <v>-11.760912373409578</v>
      </c>
      <c r="N175" s="110">
        <f t="shared" si="31"/>
        <v>2.6711611526653947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2"/>
        <v>465.85535867134354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3"/>
        <v>31.065021909690376</v>
      </c>
      <c r="K176" s="27">
        <f t="shared" si="34"/>
        <v>6.666666666666667</v>
      </c>
      <c r="L176" s="37">
        <f t="shared" si="30"/>
        <v>4.1740657169000457</v>
      </c>
      <c r="M176" s="110">
        <f t="shared" si="35"/>
        <v>-11.760912373409578</v>
      </c>
      <c r="N176" s="110">
        <f t="shared" si="31"/>
        <v>2.6146079158325319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2"/>
        <v>470.88007490635061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3"/>
        <v>31.158206276839056</v>
      </c>
      <c r="K177" s="27">
        <f t="shared" si="34"/>
        <v>6.666666666666667</v>
      </c>
      <c r="L177" s="37">
        <f t="shared" si="30"/>
        <v>4.0808813497513654</v>
      </c>
      <c r="M177" s="110">
        <f t="shared" si="35"/>
        <v>-11.760912373409578</v>
      </c>
      <c r="N177" s="110">
        <f t="shared" si="31"/>
        <v>2.5591051746144591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2"/>
        <v>475.96590578859303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3"/>
        <v>31.251516892301108</v>
      </c>
      <c r="K178" s="27">
        <f t="shared" si="34"/>
        <v>6.666666666666667</v>
      </c>
      <c r="L178" s="37">
        <f t="shared" si="30"/>
        <v>3.9875707342893136</v>
      </c>
      <c r="M178" s="110">
        <f t="shared" si="35"/>
        <v>-11.760912373409578</v>
      </c>
      <c r="N178" s="110">
        <f t="shared" si="31"/>
        <v>2.5047078299986461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2"/>
        <v>481.10770276274832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3"/>
        <v>31.344846204381664</v>
      </c>
      <c r="K179" s="27">
        <f t="shared" si="34"/>
        <v>6.666666666666667</v>
      </c>
      <c r="L179" s="37">
        <f t="shared" si="30"/>
        <v>3.8942414222087578</v>
      </c>
      <c r="M179" s="110">
        <f t="shared" si="35"/>
        <v>-11.760912373409578</v>
      </c>
      <c r="N179" s="110">
        <f t="shared" si="31"/>
        <v>2.4514562230253492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2"/>
        <v>486.3008319895539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3"/>
        <v>31.438100251662259</v>
      </c>
      <c r="K180" s="27">
        <f t="shared" si="34"/>
        <v>6.666666666666667</v>
      </c>
      <c r="L180" s="37">
        <f t="shared" si="30"/>
        <v>3.8009873749281624</v>
      </c>
      <c r="M180" s="110">
        <f t="shared" si="35"/>
        <v>-11.760912373409578</v>
      </c>
      <c r="N180" s="110">
        <f t="shared" si="31"/>
        <v>2.3993783592326619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2"/>
        <v>491.54111830100607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3"/>
        <v>31.531197064087696</v>
      </c>
      <c r="K181" s="27">
        <f t="shared" si="34"/>
        <v>6.666666666666667</v>
      </c>
      <c r="L181" s="37">
        <f t="shared" si="30"/>
        <v>3.7078905625027261</v>
      </c>
      <c r="M181" s="110">
        <f t="shared" si="35"/>
        <v>-11.760912373409578</v>
      </c>
      <c r="N181" s="110">
        <f t="shared" si="31"/>
        <v>2.3484918438669342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2"/>
        <v>496.82479518597245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3"/>
        <v>31.624065243520629</v>
      </c>
      <c r="K182" s="27">
        <f t="shared" si="34"/>
        <v>6.666666666666667</v>
      </c>
      <c r="L182" s="37">
        <f t="shared" si="30"/>
        <v>3.6150223830697925</v>
      </c>
      <c r="M182" s="110">
        <f t="shared" si="35"/>
        <v>-11.760912373409578</v>
      </c>
      <c r="N182" s="110">
        <f t="shared" si="31"/>
        <v>2.2988055570297057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2"/>
        <v>502.14846029589245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3"/>
        <v>31.716642707651499</v>
      </c>
      <c r="K183" s="27">
        <f t="shared" si="34"/>
        <v>6.666666666666667</v>
      </c>
      <c r="L183" s="37">
        <f t="shared" si="30"/>
        <v>3.5224449189389233</v>
      </c>
      <c r="M183" s="110">
        <f t="shared" si="35"/>
        <v>-11.760912373409578</v>
      </c>
      <c r="N183" s="110">
        <f t="shared" si="31"/>
        <v>2.2503210977023334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2"/>
        <v>507.50903594783529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3"/>
        <v>31.808875581058654</v>
      </c>
      <c r="K184" s="27">
        <f t="shared" si="34"/>
        <v>6.666666666666667</v>
      </c>
      <c r="L184" s="37">
        <f t="shared" si="30"/>
        <v>3.4302120455317677</v>
      </c>
      <c r="M184" s="110">
        <f t="shared" si="35"/>
        <v>-11.760912373409578</v>
      </c>
      <c r="N184" s="110">
        <f t="shared" si="31"/>
        <v>2.203034024198395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2"/>
        <v>512.90373411474025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3"/>
        <v>31.900717217794817</v>
      </c>
      <c r="K185" s="27">
        <f t="shared" si="34"/>
        <v>6.666666666666667</v>
      </c>
      <c r="L185" s="37">
        <f t="shared" si="30"/>
        <v>3.3383704087956048</v>
      </c>
      <c r="M185" s="110">
        <f t="shared" si="35"/>
        <v>-11.760912373409578</v>
      </c>
      <c r="N185" s="110">
        <f t="shared" si="31"/>
        <v>2.1569349165515121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2"/>
        <v>518.33002542023394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3"/>
        <v>31.992127340851408</v>
      </c>
      <c r="K186" s="27">
        <f t="shared" si="34"/>
        <v>6.666666666666667</v>
      </c>
      <c r="L186" s="37">
        <f t="shared" si="30"/>
        <v>3.2469602857390143</v>
      </c>
      <c r="M186" s="110">
        <f t="shared" si="35"/>
        <v>-11.760912373409578</v>
      </c>
      <c r="N186" s="110">
        <f t="shared" si="31"/>
        <v>2.1120102839963937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2"/>
        <v>523.78561169118984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3"/>
        <v>32.083071285031856</v>
      </c>
      <c r="K187" s="27">
        <f t="shared" si="34"/>
        <v>6.666666666666667</v>
      </c>
      <c r="L187" s="37">
        <f t="shared" si="30"/>
        <v>3.1560163415585656</v>
      </c>
      <c r="M187" s="110">
        <f t="shared" si="35"/>
        <v>-11.760912373409578</v>
      </c>
      <c r="N187" s="110">
        <f t="shared" si="31"/>
        <v>2.0682433382678211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2"/>
        <v>529.26840166058651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3"/>
        <v>32.173519331022007</v>
      </c>
      <c r="K188" s="27">
        <f t="shared" si="34"/>
        <v>6.666666666666667</v>
      </c>
      <c r="L188" s="37">
        <f t="shared" si="30"/>
        <v>3.0655682955684149</v>
      </c>
      <c r="M188" s="110">
        <f t="shared" si="35"/>
        <v>-11.760912373409578</v>
      </c>
      <c r="N188" s="110">
        <f t="shared" si="31"/>
        <v>2.0256146510666344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2"/>
        <v>534.776489453267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3"/>
        <v>32.263446119698976</v>
      </c>
      <c r="K189" s="27">
        <f t="shared" si="34"/>
        <v>6.666666666666667</v>
      </c>
      <c r="L189" s="37">
        <f t="shared" si="30"/>
        <v>2.9756415068914457</v>
      </c>
      <c r="M189" s="110">
        <f t="shared" si="35"/>
        <v>-11.760912373409578</v>
      </c>
      <c r="N189" s="110">
        <f t="shared" si="31"/>
        <v>1.9841027118061838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2"/>
        <v>540.30813552603672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3"/>
        <v>32.352830136919948</v>
      </c>
      <c r="K190" s="27">
        <f t="shared" si="34"/>
        <v>6.666666666666667</v>
      </c>
      <c r="L190" s="37">
        <f t="shared" si="30"/>
        <v>2.8862574896704736</v>
      </c>
      <c r="M190" s="110">
        <f t="shared" si="35"/>
        <v>-11.760912373409578</v>
      </c>
      <c r="N190" s="110">
        <f t="shared" si="31"/>
        <v>1.9436843997007038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2"/>
        <v>545.86174977006897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3"/>
        <v>32.441653260151121</v>
      </c>
      <c r="K191" s="27">
        <f t="shared" si="34"/>
        <v>6.666666666666667</v>
      </c>
      <c r="L191" s="37">
        <f t="shared" ref="L191:L222" si="36">F191-J191+M191</f>
        <v>2.7974343664393011</v>
      </c>
      <c r="M191" s="110">
        <f t="shared" si="35"/>
        <v>-11.760912373409578</v>
      </c>
      <c r="N191" s="110">
        <f t="shared" ref="N191:N222" si="37">10^(L191/10)</f>
        <v>1.904335382406666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8">E$95+P192</f>
        <v>551.43587651725443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3"/>
        <v>32.529900359320095</v>
      </c>
      <c r="K192" s="27">
        <f t="shared" si="34"/>
        <v>6.666666666666667</v>
      </c>
      <c r="L192" s="37">
        <f t="shared" si="36"/>
        <v>2.7091872672703268</v>
      </c>
      <c r="M192" s="110">
        <f t="shared" si="35"/>
        <v>-11.760912373409578</v>
      </c>
      <c r="N192" s="110">
        <f t="shared" si="37"/>
        <v>1.8660304517813295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8"/>
        <v>557.02918122267749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3"/>
        <v>32.617558945198823</v>
      </c>
      <c r="K193" s="27">
        <f t="shared" si="34"/>
        <v>6.666666666666667</v>
      </c>
      <c r="L193" s="37">
        <f t="shared" si="36"/>
        <v>2.6215286813915988</v>
      </c>
      <c r="M193" s="110">
        <f t="shared" si="35"/>
        <v>-11.760912373409578</v>
      </c>
      <c r="N193" s="110">
        <f t="shared" si="37"/>
        <v>1.8287438058708709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8"/>
        <v>562.64043862284416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3"/>
        <v>32.704618859449475</v>
      </c>
      <c r="K194" s="27">
        <f t="shared" si="34"/>
        <v>6.666666666666667</v>
      </c>
      <c r="L194" s="37">
        <f t="shared" si="36"/>
        <v>2.5344687671409467</v>
      </c>
      <c r="M194" s="110">
        <f t="shared" si="35"/>
        <v>-11.760912373409578</v>
      </c>
      <c r="N194" s="110">
        <f t="shared" si="37"/>
        <v>1.7924492849702744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8"/>
        <v>568.2685221937154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3"/>
        <v>32.791072001197612</v>
      </c>
      <c r="K195" s="27">
        <f t="shared" si="34"/>
        <v>6.666666666666667</v>
      </c>
      <c r="L195" s="37">
        <f t="shared" si="36"/>
        <v>2.4480156253928094</v>
      </c>
      <c r="M195" s="110">
        <f t="shared" si="35"/>
        <v>-11.760912373409578</v>
      </c>
      <c r="N195" s="110">
        <f t="shared" si="37"/>
        <v>1.7571205684920674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8"/>
        <v>573.91239475423527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3"/>
        <v>32.876912085642793</v>
      </c>
      <c r="K196" s="27">
        <f t="shared" si="34"/>
        <v>6.666666666666667</v>
      </c>
      <c r="L196" s="37">
        <f t="shared" si="36"/>
        <v>2.3621755409476286</v>
      </c>
      <c r="M196" s="110">
        <f t="shared" si="35"/>
        <v>-11.760912373409578</v>
      </c>
      <c r="N196" s="110">
        <f t="shared" si="37"/>
        <v>1.7227313384236487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8"/>
        <v>579.57110008010477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3"/>
        <v>32.962134430784047</v>
      </c>
      <c r="K197" s="27">
        <f t="shared" si="34"/>
        <v>6.666666666666667</v>
      </c>
      <c r="L197" s="37">
        <f t="shared" si="36"/>
        <v>2.2769531958063745</v>
      </c>
      <c r="M197" s="110">
        <f t="shared" si="35"/>
        <v>-11.760912373409578</v>
      </c>
      <c r="N197" s="110">
        <f t="shared" si="37"/>
        <v>1.689255414326464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8"/>
        <v>585.24375540929896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3"/>
        <v>33.046735768834097</v>
      </c>
      <c r="K198" s="27">
        <f t="shared" si="34"/>
        <v>6.666666666666667</v>
      </c>
      <c r="L198" s="37">
        <f t="shared" si="36"/>
        <v>2.192351857756325</v>
      </c>
      <c r="M198" s="110">
        <f t="shared" si="35"/>
        <v>-11.760912373409578</v>
      </c>
      <c r="N198" s="110">
        <f t="shared" si="37"/>
        <v>1.6566668641186886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8"/>
        <v>590.92954473549094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3"/>
        <v>33.130714079330296</v>
      </c>
      <c r="K199" s="27">
        <f t="shared" si="34"/>
        <v>6.666666666666667</v>
      </c>
      <c r="L199" s="37">
        <f t="shared" si="36"/>
        <v>2.1083735472601255</v>
      </c>
      <c r="M199" s="110">
        <f t="shared" si="35"/>
        <v>-11.760912373409578</v>
      </c>
      <c r="N199" s="110">
        <f t="shared" si="37"/>
        <v>1.6249400942714007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8"/>
        <v>596.62771279838307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3"/>
        <v>33.214068441328536</v>
      </c>
      <c r="K200" s="27">
        <f t="shared" si="34"/>
        <v>6.666666666666667</v>
      </c>
      <c r="L200" s="37">
        <f t="shared" si="36"/>
        <v>2.0250191852618862</v>
      </c>
      <c r="M200" s="110">
        <f t="shared" si="35"/>
        <v>-11.760912373409578</v>
      </c>
      <c r="N200" s="110">
        <f t="shared" si="37"/>
        <v>1.594049922523465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8"/>
        <v>602.33755969115055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3"/>
        <v>33.296798902396141</v>
      </c>
      <c r="K201" s="27">
        <f t="shared" si="34"/>
        <v>6.666666666666667</v>
      </c>
      <c r="L201" s="37">
        <f t="shared" si="36"/>
        <v>1.942288724194281</v>
      </c>
      <c r="M201" s="110">
        <f t="shared" si="35"/>
        <v>-11.760912373409578</v>
      </c>
      <c r="N201" s="110">
        <f t="shared" si="37"/>
        <v>1.5639716357704425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8"/>
        <v>608.05843601498725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3"/>
        <v>33.378906362406902</v>
      </c>
      <c r="K202" s="27">
        <f t="shared" si="34"/>
        <v>6.666666666666667</v>
      </c>
      <c r="L202" s="37">
        <f t="shared" si="36"/>
        <v>1.8601812641835203</v>
      </c>
      <c r="M202" s="110">
        <f t="shared" si="35"/>
        <v>-11.760912373409578</v>
      </c>
      <c r="N202" s="110">
        <f t="shared" si="37"/>
        <v>1.5346810353975142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8"/>
        <v>613.78973851928299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3"/>
        <v>33.460392470391028</v>
      </c>
      <c r="K203" s="27">
        <f t="shared" si="34"/>
        <v>6.666666666666667</v>
      </c>
      <c r="L203" s="37">
        <f t="shared" si="36"/>
        <v>1.7786951561993938</v>
      </c>
      <c r="M203" s="110">
        <f t="shared" si="35"/>
        <v>-11.760912373409578</v>
      </c>
      <c r="N203" s="110">
        <f t="shared" si="37"/>
        <v>1.50615447199662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8"/>
        <v>619.53090617340922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3"/>
        <v>33.541259532910431</v>
      </c>
      <c r="K204" s="27">
        <f t="shared" si="34"/>
        <v>6.666666666666667</v>
      </c>
      <c r="L204" s="37">
        <f t="shared" si="36"/>
        <v>1.6978280936799912</v>
      </c>
      <c r="M204" s="110">
        <f t="shared" si="35"/>
        <v>-11.760912373409578</v>
      </c>
      <c r="N204" s="110">
        <f t="shared" si="37"/>
        <v>1.4783688711256791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8"/>
        <v>625.28141662259156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3"/>
        <v>33.621510432618891</v>
      </c>
      <c r="K205" s="27">
        <f t="shared" si="34"/>
        <v>6.666666666666667</v>
      </c>
      <c r="L205" s="37">
        <f t="shared" si="36"/>
        <v>1.6175771939715311</v>
      </c>
      <c r="M205" s="110">
        <f t="shared" si="35"/>
        <v>-11.760912373409578</v>
      </c>
      <c r="N205" s="110">
        <f t="shared" si="37"/>
        <v>1.45130175152629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8"/>
        <v>631.04078298602417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3"/>
        <v>33.701148555831423</v>
      </c>
      <c r="K206" s="27">
        <f t="shared" si="34"/>
        <v>6.666666666666667</v>
      </c>
      <c r="L206" s="37">
        <f t="shared" si="36"/>
        <v>1.5379390707589984</v>
      </c>
      <c r="M206" s="110">
        <f t="shared" si="35"/>
        <v>-11.760912373409578</v>
      </c>
      <c r="N206" s="110">
        <f t="shared" si="37"/>
        <v>1.4249312370096954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8"/>
        <v>636.80855096033406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3"/>
        <v>33.78017772807074</v>
      </c>
      <c r="K207" s="27">
        <f t="shared" si="34"/>
        <v>6.666666666666667</v>
      </c>
      <c r="L207" s="37">
        <f t="shared" si="36"/>
        <v>1.458909898519682</v>
      </c>
      <c r="M207" s="110">
        <f t="shared" si="35"/>
        <v>-11.760912373409578</v>
      </c>
      <c r="N207" s="110">
        <f t="shared" si="37"/>
        <v>1.3992360630440122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8"/>
        <v>642.58429619584149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3"/>
        <v>33.858602156683894</v>
      </c>
      <c r="K208" s="27">
        <f t="shared" si="34"/>
        <v>6.666666666666667</v>
      </c>
      <c r="L208" s="37">
        <f t="shared" si="36"/>
        <v>1.3804854699065281</v>
      </c>
      <c r="M208" s="110">
        <f t="shared" si="35"/>
        <v>-11.760912373409578</v>
      </c>
      <c r="N208" s="110">
        <f t="shared" si="37"/>
        <v>1.3741955789244498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8"/>
        <v>648.36762191684807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3"/>
        <v>33.936426379731117</v>
      </c>
      <c r="K209" s="27">
        <f t="shared" si="34"/>
        <v>6.666666666666667</v>
      </c>
      <c r="L209" s="37">
        <f t="shared" si="36"/>
        <v>1.3026612468593051</v>
      </c>
      <c r="M209" s="110">
        <f t="shared" si="35"/>
        <v>-11.760912373409578</v>
      </c>
      <c r="N209" s="110">
        <f t="shared" si="37"/>
        <v>1.3497897462788706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8"/>
        <v>654.15815676050715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3"/>
        <v>34.013655220444505</v>
      </c>
      <c r="K210" s="27">
        <f t="shared" si="34"/>
        <v>6.666666666666667</v>
      </c>
      <c r="L210" s="37">
        <f t="shared" si="36"/>
        <v>1.2254324061459165</v>
      </c>
      <c r="M210" s="110">
        <f t="shared" si="35"/>
        <v>-11.760912373409578</v>
      </c>
      <c r="N210" s="110">
        <f t="shared" si="37"/>
        <v>1.3259991345501434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8"/>
        <v>484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3"/>
        <v>31.39690723288825</v>
      </c>
      <c r="K211" s="27">
        <f t="shared" si="34"/>
        <v>6.666666666666667</v>
      </c>
      <c r="L211" s="37">
        <f t="shared" si="36"/>
        <v>3.8421803937021721</v>
      </c>
      <c r="M211" s="110">
        <f t="shared" si="35"/>
        <v>-11.760912373409578</v>
      </c>
      <c r="N211" s="110">
        <f t="shared" si="37"/>
        <v>2.4222448397174547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8"/>
        <v>484.09780009549274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3"/>
        <v>31.398662181280546</v>
      </c>
      <c r="K212" s="27">
        <f t="shared" si="34"/>
        <v>6.666666666666667</v>
      </c>
      <c r="L212" s="37">
        <f t="shared" si="36"/>
        <v>3.8404254453098758</v>
      </c>
      <c r="M212" s="110">
        <f t="shared" si="35"/>
        <v>-11.760912373409578</v>
      </c>
      <c r="N212" s="110">
        <f t="shared" si="37"/>
        <v>2.4212662281761852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8"/>
        <v>484.39088914585773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3"/>
        <v>31.403919319028443</v>
      </c>
      <c r="K213" s="27">
        <f t="shared" si="34"/>
        <v>6.666666666666667</v>
      </c>
      <c r="L213" s="37">
        <f t="shared" si="36"/>
        <v>3.8351683075619789</v>
      </c>
      <c r="M213" s="110">
        <f t="shared" si="35"/>
        <v>-11.760912373409578</v>
      </c>
      <c r="N213" s="110">
        <f t="shared" si="37"/>
        <v>2.4183370569492317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8"/>
        <v>484.87833837418594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3"/>
        <v>31.412655654482297</v>
      </c>
      <c r="K214" s="27">
        <f t="shared" si="34"/>
        <v>6.666666666666667</v>
      </c>
      <c r="L214" s="37">
        <f t="shared" si="36"/>
        <v>3.826431972108125</v>
      </c>
      <c r="M214" s="110">
        <f t="shared" si="35"/>
        <v>-11.760912373409578</v>
      </c>
      <c r="N214" s="110">
        <f t="shared" si="37"/>
        <v>2.4134771821905026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8"/>
        <v>485.55861607589122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3"/>
        <v>31.42483329875073</v>
      </c>
      <c r="K215" s="27">
        <f t="shared" si="34"/>
        <v>6.666666666666667</v>
      </c>
      <c r="L215" s="37">
        <f t="shared" si="36"/>
        <v>3.8142543278396914</v>
      </c>
      <c r="M215" s="110">
        <f t="shared" si="35"/>
        <v>-11.760912373409578</v>
      </c>
      <c r="N215" s="110">
        <f t="shared" si="37"/>
        <v>2.4067192562304194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8"/>
        <v>486.42961138188321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3"/>
        <v>31.440400094550053</v>
      </c>
      <c r="K216" s="27">
        <f t="shared" si="34"/>
        <v>6.666666666666667</v>
      </c>
      <c r="L216" s="37">
        <f t="shared" si="36"/>
        <v>3.7986875320403684</v>
      </c>
      <c r="M216" s="110">
        <f t="shared" si="35"/>
        <v>-11.760912373409578</v>
      </c>
      <c r="N216" s="110">
        <f t="shared" si="37"/>
        <v>2.398108084651799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8"/>
        <v>487.48866632412745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3"/>
        <v>31.45929046386615</v>
      </c>
      <c r="K217" s="27">
        <f t="shared" si="34"/>
        <v>6.666666666666667</v>
      </c>
      <c r="L217" s="37">
        <f t="shared" si="36"/>
        <v>3.7797971627242717</v>
      </c>
      <c r="M217" s="110">
        <f t="shared" si="35"/>
        <v>-11.760912373409578</v>
      </c>
      <c r="N217" s="110">
        <f t="shared" si="37"/>
        <v>2.3876997627706356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8"/>
        <v>488.73261509341728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3"/>
        <v>31.481426444261349</v>
      </c>
      <c r="K218" s="27">
        <f t="shared" si="34"/>
        <v>6.666666666666667</v>
      </c>
      <c r="L218" s="37">
        <f t="shared" si="36"/>
        <v>3.7576611823290733</v>
      </c>
      <c r="M218" s="110">
        <f t="shared" si="35"/>
        <v>-11.760912373409578</v>
      </c>
      <c r="N218" s="110">
        <f t="shared" si="37"/>
        <v>2.3755606250788355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8"/>
        <v>490.15782918407541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3"/>
        <v>31.506718878407728</v>
      </c>
      <c r="K219" s="27">
        <f t="shared" si="34"/>
        <v>6.666666666666667</v>
      </c>
      <c r="L219" s="37">
        <f t="shared" si="36"/>
        <v>3.7323687481826937</v>
      </c>
      <c r="M219" s="110">
        <f t="shared" si="35"/>
        <v>-11.760912373409578</v>
      </c>
      <c r="N219" s="110">
        <f t="shared" si="37"/>
        <v>2.3617660468352892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8"/>
        <v>491.76026700023129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3"/>
        <v>31.535068718243313</v>
      </c>
      <c r="K220" s="27">
        <f t="shared" si="34"/>
        <v>6.666666666666667</v>
      </c>
      <c r="L220" s="37">
        <f t="shared" si="36"/>
        <v>3.7040189083471091</v>
      </c>
      <c r="M220" s="110">
        <f t="shared" si="35"/>
        <v>-11.760912373409578</v>
      </c>
      <c r="N220" s="110">
        <f t="shared" si="37"/>
        <v>2.3463991402128159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8"/>
        <v>493.53552645444711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3"/>
        <v>31.566368404056345</v>
      </c>
      <c r="K221" s="27">
        <f t="shared" si="34"/>
        <v>6.666666666666667</v>
      </c>
      <c r="L221" s="37">
        <f t="shared" si="36"/>
        <v>3.6727192225340772</v>
      </c>
      <c r="M221" s="110">
        <f t="shared" si="35"/>
        <v>-11.760912373409578</v>
      </c>
      <c r="N221" s="110">
        <f t="shared" si="37"/>
        <v>2.3295493882093603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8"/>
        <v>495.47889911701463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3"/>
        <v>31.600503279668107</v>
      </c>
      <c r="K222" s="27">
        <f t="shared" si="34"/>
        <v>6.666666666666667</v>
      </c>
      <c r="L222" s="37">
        <f t="shared" si="36"/>
        <v>3.6385843469223147</v>
      </c>
      <c r="M222" s="110">
        <f t="shared" si="35"/>
        <v>-11.760912373409578</v>
      </c>
      <c r="N222" s="110">
        <f t="shared" si="37"/>
        <v>2.3113112580969237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8"/>
        <v>497.58542456365547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3"/>
        <v>31.637353007437984</v>
      </c>
      <c r="K223" s="27">
        <f t="shared" si="34"/>
        <v>6.666666666666667</v>
      </c>
      <c r="L223" s="37">
        <f t="shared" ref="L223:L254" si="39">F223-J223+M223</f>
        <v>3.6017346191524382</v>
      </c>
      <c r="M223" s="110">
        <f t="shared" si="35"/>
        <v>-11.760912373409578</v>
      </c>
      <c r="N223" s="110">
        <f t="shared" ref="N223:N254" si="40">10^(L223/10)</f>
        <v>2.2917828328502794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1">E$95+P224</f>
        <v>499.84994370777292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2">20*LOG10(E224/G224)-2.3</f>
        <v>31.676792950696072</v>
      </c>
      <c r="K224" s="27">
        <f t="shared" ref="K224:K268" si="43">4/60*100</f>
        <v>6.666666666666667</v>
      </c>
      <c r="L224" s="37">
        <f t="shared" si="39"/>
        <v>3.5622946758943499</v>
      </c>
      <c r="M224" s="110">
        <f t="shared" ref="M224:M268" si="44">10*LOG(6.666667/100)</f>
        <v>-11.760912373409578</v>
      </c>
      <c r="N224" s="110">
        <f t="shared" si="40"/>
        <v>2.2710644942118057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1"/>
        <v>502.26715007632851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2"/>
        <v>31.718695496015567</v>
      </c>
      <c r="K225" s="27">
        <f t="shared" si="43"/>
        <v>6.666666666666667</v>
      </c>
      <c r="L225" s="37">
        <f t="shared" si="39"/>
        <v>3.5203921305748551</v>
      </c>
      <c r="M225" s="110">
        <f t="shared" si="44"/>
        <v>-11.760912373409578</v>
      </c>
      <c r="N225" s="110">
        <f t="shared" si="40"/>
        <v>2.2492576852964818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1"/>
        <v>504.83163818121454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2"/>
        <v>31.762931293063584</v>
      </c>
      <c r="K226" s="27">
        <f t="shared" si="43"/>
        <v>6.666666666666667</v>
      </c>
      <c r="L226" s="37">
        <f t="shared" si="39"/>
        <v>3.4761563335268377</v>
      </c>
      <c r="M226" s="110">
        <f t="shared" si="44"/>
        <v>-11.760912373409578</v>
      </c>
      <c r="N226" s="110">
        <f t="shared" si="40"/>
        <v>2.2264637744048534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1"/>
        <v>507.53794833716552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2"/>
        <v>31.809370395243317</v>
      </c>
      <c r="K227" s="27">
        <f t="shared" si="43"/>
        <v>6.666666666666667</v>
      </c>
      <c r="L227" s="37">
        <f t="shared" si="39"/>
        <v>3.4297172313471052</v>
      </c>
      <c r="M227" s="110">
        <f t="shared" si="44"/>
        <v>-11.760912373409578</v>
      </c>
      <c r="N227" s="110">
        <f t="shared" si="40"/>
        <v>2.2027830354264197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1"/>
        <v>510.38060747131613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2"/>
        <v>31.857883289646171</v>
      </c>
      <c r="K228" s="27">
        <f t="shared" si="43"/>
        <v>6.666666666666667</v>
      </c>
      <c r="L228" s="37">
        <f t="shared" si="39"/>
        <v>3.3812043369442506</v>
      </c>
      <c r="M228" s="110">
        <f t="shared" si="44"/>
        <v>-11.760912373409578</v>
      </c>
      <c r="N228" s="110">
        <f t="shared" si="40"/>
        <v>2.1783137542419562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1"/>
        <v>513.35416564951333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2"/>
        <v>31.908341809727641</v>
      </c>
      <c r="K229" s="27">
        <f t="shared" si="43"/>
        <v>6.666666666666667</v>
      </c>
      <c r="L229" s="37">
        <f t="shared" si="39"/>
        <v>3.3307458168627804</v>
      </c>
      <c r="M229" s="110">
        <f t="shared" si="44"/>
        <v>-11.760912373409578</v>
      </c>
      <c r="N229" s="110">
        <f t="shared" si="40"/>
        <v>2.1531514651396084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1"/>
        <v>516.45322820415504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2"/>
        <v>31.960619928434678</v>
      </c>
      <c r="K230" s="27">
        <f t="shared" si="43"/>
        <v>6.666666666666667</v>
      </c>
      <c r="L230" s="37">
        <f t="shared" si="39"/>
        <v>3.2784676981557439</v>
      </c>
      <c r="M230" s="110">
        <f t="shared" si="44"/>
        <v>-11.760912373409578</v>
      </c>
      <c r="N230" s="110">
        <f t="shared" si="40"/>
        <v>2.1273883166239389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1"/>
        <v>519.67248348393571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2"/>
        <v>32.014594433148972</v>
      </c>
      <c r="K231" s="27">
        <f t="shared" si="43"/>
        <v>6.666666666666667</v>
      </c>
      <c r="L231" s="37">
        <f t="shared" si="39"/>
        <v>3.2244931934414502</v>
      </c>
      <c r="M231" s="110">
        <f t="shared" si="44"/>
        <v>-11.760912373409578</v>
      </c>
      <c r="N231" s="110">
        <f t="shared" si="40"/>
        <v>2.1011125622098752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1"/>
        <v>523.00672635595549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2"/>
        <v>32.070145486733246</v>
      </c>
      <c r="K232" s="27">
        <f t="shared" si="43"/>
        <v>6.666666666666667</v>
      </c>
      <c r="L232" s="37">
        <f t="shared" si="39"/>
        <v>3.168942139857176</v>
      </c>
      <c r="M232" s="110">
        <f t="shared" si="44"/>
        <v>-11.760912373409578</v>
      </c>
      <c r="N232" s="110">
        <f t="shared" si="40"/>
        <v>2.0744081688731386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1"/>
        <v>526.45087767549057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2"/>
        <v>32.127157081190134</v>
      </c>
      <c r="K233" s="27">
        <f t="shared" si="43"/>
        <v>6.666666666666667</v>
      </c>
      <c r="L233" s="37">
        <f t="shared" si="39"/>
        <v>3.1119305454002877</v>
      </c>
      <c r="M233" s="110">
        <f t="shared" si="44"/>
        <v>-11.760912373409578</v>
      </c>
      <c r="N233" s="110">
        <f t="shared" si="40"/>
        <v>2.0473545337366579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1"/>
        <v>530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2"/>
        <v>32.185517392015782</v>
      </c>
      <c r="K234" s="27">
        <f t="shared" si="43"/>
        <v>6.666666666666667</v>
      </c>
      <c r="L234" s="37">
        <f t="shared" si="39"/>
        <v>3.0535702345746394</v>
      </c>
      <c r="M234" s="110">
        <f t="shared" si="44"/>
        <v>-11.760912373409578</v>
      </c>
      <c r="N234" s="110">
        <f t="shared" si="40"/>
        <v>2.0200262982301598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1"/>
        <v>533.6493098641638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2"/>
        <v>32.245119042326259</v>
      </c>
      <c r="K235" s="27">
        <f t="shared" si="43"/>
        <v>6.666666666666667</v>
      </c>
      <c r="L235" s="37">
        <f t="shared" si="39"/>
        <v>2.993968584264163</v>
      </c>
      <c r="M235" s="110">
        <f t="shared" si="44"/>
        <v>-11.760912373409578</v>
      </c>
      <c r="N235" s="110">
        <f t="shared" si="40"/>
        <v>1.9924932482651556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1"/>
        <v>537.39418695494635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2"/>
        <v>32.305859286340315</v>
      </c>
      <c r="K236" s="27">
        <f t="shared" si="43"/>
        <v>6.666666666666667</v>
      </c>
      <c r="L236" s="37">
        <f t="shared" si="39"/>
        <v>2.9332283402501069</v>
      </c>
      <c r="M236" s="110">
        <f t="shared" si="44"/>
        <v>-11.760912373409578</v>
      </c>
      <c r="N236" s="110">
        <f t="shared" si="40"/>
        <v>1.9648202888065214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1"/>
        <v>541.2301805330336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2"/>
        <v>32.367640121907947</v>
      </c>
      <c r="K237" s="27">
        <f t="shared" si="43"/>
        <v>6.666666666666667</v>
      </c>
      <c r="L237" s="37">
        <f t="shared" si="39"/>
        <v>2.8714475046824752</v>
      </c>
      <c r="M237" s="110">
        <f t="shared" si="44"/>
        <v>-11.760912373409578</v>
      </c>
      <c r="N237" s="110">
        <f t="shared" si="40"/>
        <v>1.9370674814803894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1"/>
        <v>545.15301344262525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2"/>
        <v>32.430368341566748</v>
      </c>
      <c r="K238" s="27">
        <f t="shared" si="43"/>
        <v>6.666666666666667</v>
      </c>
      <c r="L238" s="37">
        <f t="shared" si="39"/>
        <v>2.808719285023674</v>
      </c>
      <c r="M238" s="110">
        <f t="shared" si="44"/>
        <v>-11.760912373409578</v>
      </c>
      <c r="N238" s="110">
        <f t="shared" si="40"/>
        <v>1.9092901344294471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1"/>
        <v>549.15858403835898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2"/>
        <v>32.493955531169085</v>
      </c>
      <c r="K239" s="27">
        <f t="shared" si="43"/>
        <v>6.666666666666667</v>
      </c>
      <c r="L239" s="37">
        <f t="shared" si="39"/>
        <v>2.7451320954213365</v>
      </c>
      <c r="M239" s="110">
        <f t="shared" si="44"/>
        <v>-11.760912373409578</v>
      </c>
      <c r="N239" s="110">
        <f t="shared" si="40"/>
        <v>1.8815389344146287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1"/>
        <v>553.24296633865276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2"/>
        <v>32.558318024521711</v>
      </c>
      <c r="K240" s="27">
        <f t="shared" si="43"/>
        <v>6.666666666666667</v>
      </c>
      <c r="L240" s="37">
        <f t="shared" si="39"/>
        <v>2.6807696020687111</v>
      </c>
      <c r="M240" s="110">
        <f t="shared" si="44"/>
        <v>-11.760912373409578</v>
      </c>
      <c r="N240" s="110">
        <f t="shared" si="40"/>
        <v>1.8538601120855853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1"/>
        <v>557.4024086911387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2"/>
        <v>32.623376821776425</v>
      </c>
      <c r="K241" s="27">
        <f t="shared" si="43"/>
        <v>6.666666666666667</v>
      </c>
      <c r="L241" s="37">
        <f t="shared" si="39"/>
        <v>2.6157108048139968</v>
      </c>
      <c r="M241" s="110">
        <f t="shared" si="44"/>
        <v>-11.760912373409578</v>
      </c>
      <c r="N241" s="110">
        <f t="shared" si="40"/>
        <v>1.8262956323338171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1"/>
        <v>561.63333120992058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2"/>
        <v>32.689057478553046</v>
      </c>
      <c r="K242" s="27">
        <f t="shared" si="43"/>
        <v>6.666666666666667</v>
      </c>
      <c r="L242" s="37">
        <f t="shared" si="39"/>
        <v>2.5500301480373757</v>
      </c>
      <c r="M242" s="110">
        <f t="shared" si="44"/>
        <v>-11.760912373409578</v>
      </c>
      <c r="N242" s="110">
        <f t="shared" si="40"/>
        <v>1.798883402650062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1"/>
        <v>565.93232221751464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2"/>
        <v>32.755289972003695</v>
      </c>
      <c r="K243" s="27">
        <f t="shared" si="43"/>
        <v>6.666666666666667</v>
      </c>
      <c r="L243" s="37">
        <f t="shared" si="39"/>
        <v>2.4837976545867271</v>
      </c>
      <c r="M243" s="110">
        <f t="shared" si="44"/>
        <v>-11.760912373409578</v>
      </c>
      <c r="N243" s="110">
        <f t="shared" si="40"/>
        <v>1.7716574933914144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1"/>
        <v>570.29613389761971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2"/>
        <v>32.822008549267558</v>
      </c>
      <c r="K244" s="27">
        <f t="shared" si="43"/>
        <v>6.666666666666667</v>
      </c>
      <c r="L244" s="37">
        <f t="shared" si="39"/>
        <v>2.4170790773228639</v>
      </c>
      <c r="M244" s="110">
        <f t="shared" si="44"/>
        <v>-11.760912373409578</v>
      </c>
      <c r="N244" s="110">
        <f t="shared" si="40"/>
        <v>1.7446483647963638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1"/>
        <v>574.72167733908441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2"/>
        <v>32.889151563039341</v>
      </c>
      <c r="K245" s="27">
        <f t="shared" si="43"/>
        <v>6.666666666666667</v>
      </c>
      <c r="L245" s="37">
        <f t="shared" si="39"/>
        <v>2.3499360635510804</v>
      </c>
      <c r="M245" s="110">
        <f t="shared" si="44"/>
        <v>-11.760912373409578</v>
      </c>
      <c r="N245" s="110">
        <f t="shared" si="40"/>
        <v>1.7178830964486522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1"/>
        <v>579.20601712713858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2"/>
        <v>32.956661298296297</v>
      </c>
      <c r="K246" s="27">
        <f t="shared" si="43"/>
        <v>6.666666666666667</v>
      </c>
      <c r="L246" s="37">
        <f t="shared" si="39"/>
        <v>2.2824263282941253</v>
      </c>
      <c r="M246" s="110">
        <f t="shared" si="44"/>
        <v>-11.760912373409578</v>
      </c>
      <c r="N246" s="110">
        <f t="shared" si="40"/>
        <v>1.6913856156728875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1"/>
        <v>583.74636561549119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2"/>
        <v>33.024483793605832</v>
      </c>
      <c r="K247" s="27">
        <f t="shared" si="43"/>
        <v>6.666666666666667</v>
      </c>
      <c r="L247" s="37">
        <f t="shared" si="39"/>
        <v>2.2146038329845901</v>
      </c>
      <c r="M247" s="110">
        <f t="shared" si="44"/>
        <v>-11.760912373409578</v>
      </c>
      <c r="N247" s="110">
        <f t="shared" si="40"/>
        <v>1.6651769220417112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1"/>
        <v>588.3400769924292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2"/>
        <v>33.092568659873322</v>
      </c>
      <c r="K248" s="27">
        <f t="shared" si="43"/>
        <v>6.666666666666667</v>
      </c>
      <c r="L248" s="37">
        <f t="shared" si="39"/>
        <v>2.1465189667170996</v>
      </c>
      <c r="M248" s="110">
        <f t="shared" si="44"/>
        <v>-11.760912373409578</v>
      </c>
      <c r="N248" s="110">
        <f t="shared" si="40"/>
        <v>1.6392753057853937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1"/>
        <v>592.98464123567987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2"/>
        <v>33.16086889888814</v>
      </c>
      <c r="K249" s="27">
        <f t="shared" si="43"/>
        <v>6.666666666666667</v>
      </c>
      <c r="L249" s="37">
        <f t="shared" si="39"/>
        <v>2.0782187277022821</v>
      </c>
      <c r="M249" s="110">
        <f t="shared" si="44"/>
        <v>-11.760912373409578</v>
      </c>
      <c r="N249" s="110">
        <f t="shared" si="40"/>
        <v>1.6136965584231802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1"/>
        <v>597.67767803448078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2"/>
        <v>33.229340723584173</v>
      </c>
      <c r="K250" s="27">
        <f t="shared" si="43"/>
        <v>6.666666666666667</v>
      </c>
      <c r="L250" s="37">
        <f t="shared" si="39"/>
        <v>2.0097469030062491</v>
      </c>
      <c r="M250" s="110">
        <f t="shared" si="44"/>
        <v>-11.760912373409578</v>
      </c>
      <c r="N250" s="110">
        <f t="shared" si="40"/>
        <v>1.5884541743864973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1"/>
        <v>602.4169307429728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2"/>
        <v>33.297943381546133</v>
      </c>
      <c r="K251" s="27">
        <f t="shared" si="43"/>
        <v>6.666666666666667</v>
      </c>
      <c r="L251" s="37">
        <f t="shared" si="39"/>
        <v>1.9411442450442884</v>
      </c>
      <c r="M251" s="110">
        <f t="shared" si="44"/>
        <v>-11.760912373409578</v>
      </c>
      <c r="N251" s="110">
        <f t="shared" si="40"/>
        <v>1.5635595427836277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1"/>
        <v>607.20026041655626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2"/>
        <v>33.366638982960907</v>
      </c>
      <c r="K252" s="27">
        <f t="shared" si="43"/>
        <v>6.666666666666667</v>
      </c>
      <c r="L252" s="37">
        <f t="shared" si="39"/>
        <v>1.8724486436295145</v>
      </c>
      <c r="M252" s="110">
        <f t="shared" si="44"/>
        <v>-11.760912373409578</v>
      </c>
      <c r="N252" s="110">
        <f t="shared" si="40"/>
        <v>1.5390221287707506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1"/>
        <v>612.02563997210223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2"/>
        <v>33.43539233392913</v>
      </c>
      <c r="K253" s="27">
        <f t="shared" si="43"/>
        <v>6.666666666666667</v>
      </c>
      <c r="L253" s="37">
        <f t="shared" si="39"/>
        <v>1.8036952926612919</v>
      </c>
      <c r="M253" s="110">
        <f t="shared" si="44"/>
        <v>-11.760912373409578</v>
      </c>
      <c r="N253" s="110">
        <f t="shared" si="40"/>
        <v>1.5148496442526735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1"/>
        <v>616.89114850370947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2"/>
        <v>33.504170775812497</v>
      </c>
      <c r="K254" s="27">
        <f t="shared" si="43"/>
        <v>6.666666666666667</v>
      </c>
      <c r="L254" s="37">
        <f t="shared" si="39"/>
        <v>1.7349168507779247</v>
      </c>
      <c r="M254" s="110">
        <f t="shared" si="44"/>
        <v>-11.760912373409578</v>
      </c>
      <c r="N254" s="110">
        <f t="shared" si="40"/>
        <v>1.491048207844913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1"/>
        <v>621.79496577790019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2"/>
        <v>33.572944031090096</v>
      </c>
      <c r="K255" s="27">
        <f t="shared" si="43"/>
        <v>6.666666666666667</v>
      </c>
      <c r="L255" s="37">
        <f t="shared" ref="L255:L268" si="45">F255-J255+M255</f>
        <v>1.6661435955003263</v>
      </c>
      <c r="M255" s="110">
        <f t="shared" si="44"/>
        <v>-11.760912373409578</v>
      </c>
      <c r="N255" s="110">
        <f t="shared" ref="N255:N268" si="46">10^(L255/10)</f>
        <v>1.4676224941945015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7">E$95+P256</f>
        <v>626.73536692559014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2"/>
        <v>33.641684056030435</v>
      </c>
      <c r="K256" s="27">
        <f t="shared" si="43"/>
        <v>6.666666666666667</v>
      </c>
      <c r="L256" s="37">
        <f t="shared" si="45"/>
        <v>1.5974035705599867</v>
      </c>
      <c r="M256" s="110">
        <f t="shared" si="44"/>
        <v>-11.760912373409578</v>
      </c>
      <c r="N256" s="110">
        <f t="shared" si="46"/>
        <v>1.4445758728853288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7"/>
        <v>631.71071734268708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2"/>
        <v>33.710364900347592</v>
      </c>
      <c r="K257" s="27">
        <f t="shared" si="43"/>
        <v>6.666666666666667</v>
      </c>
      <c r="L257" s="37">
        <f t="shared" si="45"/>
        <v>1.5287227262428296</v>
      </c>
      <c r="M257" s="110">
        <f t="shared" si="44"/>
        <v>-11.760912373409578</v>
      </c>
      <c r="N257" s="110">
        <f t="shared" si="46"/>
        <v>1.4219105372516692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7"/>
        <v>636.71946780665951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2"/>
        <v>33.778962573898568</v>
      </c>
      <c r="K258" s="27">
        <f t="shared" si="43"/>
        <v>6.666666666666667</v>
      </c>
      <c r="L258" s="37">
        <f t="shared" si="45"/>
        <v>1.4601250526918541</v>
      </c>
      <c r="M258" s="110">
        <f t="shared" si="44"/>
        <v>-11.760912373409578</v>
      </c>
      <c r="N258" s="110">
        <f t="shared" si="46"/>
        <v>1.3996276234949929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7"/>
        <v>641.76014981270123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2"/>
        <v>33.847454920388614</v>
      </c>
      <c r="K259" s="27">
        <f t="shared" si="43"/>
        <v>6.666666666666667</v>
      </c>
      <c r="L259" s="37">
        <f t="shared" si="45"/>
        <v>1.3916327062018077</v>
      </c>
      <c r="M259" s="110">
        <f t="shared" si="44"/>
        <v>-11.760912373409578</v>
      </c>
      <c r="N259" s="110">
        <f t="shared" si="46"/>
        <v>1.3777273205494664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7"/>
        <v>646.8313711301214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2"/>
        <v>33.915821497980716</v>
      </c>
      <c r="K260" s="27">
        <f t="shared" si="43"/>
        <v>6.666666666666667</v>
      </c>
      <c r="L260" s="37">
        <f t="shared" si="45"/>
        <v>1.3232661286097063</v>
      </c>
      <c r="M260" s="110">
        <f t="shared" si="44"/>
        <v>-11.760912373409578</v>
      </c>
      <c r="N260" s="110">
        <f t="shared" si="46"/>
        <v>1.3562089711739507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7"/>
        <v>651.93181157718607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2"/>
        <v>33.984043466649894</v>
      </c>
      <c r="K261" s="27">
        <f t="shared" si="43"/>
        <v>6.666666666666667</v>
      </c>
      <c r="L261" s="37">
        <f t="shared" si="45"/>
        <v>1.2550441599405282</v>
      </c>
      <c r="M261" s="110">
        <f t="shared" si="44"/>
        <v>-11.760912373409578</v>
      </c>
      <c r="N261" s="110">
        <f t="shared" si="46"/>
        <v>1.3350711647667439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7"/>
        <v>657.06021901074337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2"/>
        <v>34.0521034820813</v>
      </c>
      <c r="K262" s="27">
        <f t="shared" si="43"/>
        <v>6.666666666666667</v>
      </c>
      <c r="L262" s="37">
        <f t="shared" si="45"/>
        <v>1.1869841445091218</v>
      </c>
      <c r="M262" s="110">
        <f t="shared" si="44"/>
        <v>-11.760912373409578</v>
      </c>
      <c r="N262" s="110">
        <f t="shared" si="46"/>
        <v>1.314311822406252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7"/>
        <v>662.21540552549664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2"/>
        <v>34.119985595880351</v>
      </c>
      <c r="K263" s="27">
        <f t="shared" si="43"/>
        <v>6.666666666666667</v>
      </c>
      <c r="L263" s="37">
        <f t="shared" si="45"/>
        <v>1.1191020307100707</v>
      </c>
      <c r="M263" s="110">
        <f t="shared" si="44"/>
        <v>-11.760912373409578</v>
      </c>
      <c r="N263" s="110">
        <f t="shared" si="46"/>
        <v>1.2939282746188017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7"/>
        <v>667.3962438566839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2"/>
        <v>34.187675161841291</v>
      </c>
      <c r="K264" s="27">
        <f t="shared" si="43"/>
        <v>6.666666666666667</v>
      </c>
      <c r="L264" s="37">
        <f t="shared" si="45"/>
        <v>1.0514124647491307</v>
      </c>
      <c r="M264" s="110">
        <f t="shared" si="44"/>
        <v>-11.760912373409578</v>
      </c>
      <c r="N264" s="110">
        <f t="shared" si="46"/>
        <v>1.2739173323660726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7"/>
        <v>672.6016639791078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2"/>
        <v>34.255158748006792</v>
      </c>
      <c r="K265" s="27">
        <f t="shared" si="43"/>
        <v>6.666666666666667</v>
      </c>
      <c r="L265" s="37">
        <f t="shared" si="45"/>
        <v>0.98392887858362954</v>
      </c>
      <c r="M265" s="110">
        <f t="shared" si="44"/>
        <v>-11.760912373409578</v>
      </c>
      <c r="N265" s="110">
        <f t="shared" si="46"/>
        <v>1.2542753517304972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7"/>
        <v>677.83064989489662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2"/>
        <v>34.322424054242951</v>
      </c>
      <c r="K266" s="27">
        <f t="shared" si="43"/>
        <v>6.666666666666667</v>
      </c>
      <c r="L266" s="37">
        <f t="shared" si="45"/>
        <v>0.91666357234747053</v>
      </c>
      <c r="M266" s="110">
        <f t="shared" si="44"/>
        <v>-11.760912373409578</v>
      </c>
      <c r="N266" s="110">
        <f t="shared" si="46"/>
        <v>1.2349982927592309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7"/>
        <v>683.08223660201213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2"/>
        <v>34.389459835051177</v>
      </c>
      <c r="K267" s="27">
        <f t="shared" si="43"/>
        <v>6.666666666666667</v>
      </c>
      <c r="L267" s="37">
        <f t="shared" si="45"/>
        <v>0.84962779153924473</v>
      </c>
      <c r="M267" s="110">
        <f t="shared" si="44"/>
        <v>-11.760912373409578</v>
      </c>
      <c r="N267" s="110">
        <f t="shared" si="46"/>
        <v>1.2160817729067457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7"/>
        <v>688.35550723531651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2"/>
        <v>34.456255827338936</v>
      </c>
      <c r="K268" s="40">
        <f t="shared" si="43"/>
        <v>6.666666666666667</v>
      </c>
      <c r="L268" s="41">
        <f t="shared" si="45"/>
        <v>0.78283179925148616</v>
      </c>
      <c r="M268" s="110">
        <f t="shared" si="44"/>
        <v>-11.760912373409578</v>
      </c>
      <c r="N268" s="110">
        <f t="shared" si="46"/>
        <v>1.1975211154939618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26.324863371662953</v>
      </c>
    </row>
  </sheetData>
  <mergeCells count="32">
    <mergeCell ref="I87:L87"/>
    <mergeCell ref="O5:O6"/>
    <mergeCell ref="A61:A85"/>
    <mergeCell ref="A5:A6"/>
    <mergeCell ref="B5:B6"/>
    <mergeCell ref="C5:C6"/>
    <mergeCell ref="D5:D6"/>
    <mergeCell ref="B54:F54"/>
    <mergeCell ref="P5:P6"/>
    <mergeCell ref="Q5:R5"/>
    <mergeCell ref="A46:G46"/>
    <mergeCell ref="B48:B49"/>
    <mergeCell ref="G5:G6"/>
    <mergeCell ref="H5:H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4" orientation="portrait" r:id="rId1"/>
  <rowBreaks count="1" manualBreakCount="1">
    <brk id="9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B4F44-E18D-45BC-87A4-55455513F45E}">
  <sheetPr codeName="Sheet6"/>
  <dimension ref="A1:W269"/>
  <sheetViews>
    <sheetView zoomScaleNormal="10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5" max="15" width="11.5703125" bestFit="1" customWidth="1"/>
    <col min="17" max="17" width="15.42578125" bestFit="1" customWidth="1"/>
    <col min="18" max="18" width="17.140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148</v>
      </c>
      <c r="B2" s="29" t="s">
        <v>119</v>
      </c>
      <c r="C2" s="29">
        <f>NSAs!B6</f>
        <v>257941.99</v>
      </c>
      <c r="D2" s="30">
        <f>NSAs!C6</f>
        <v>4256496.7699999996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95" t="s">
        <v>125</v>
      </c>
      <c r="H5" s="189" t="str">
        <f>CONCATENATE("Sound Level @ ", A2, " (dBA)")</f>
        <v>Sound Level @ NSA 4 (dBA)</v>
      </c>
      <c r="O5" s="163" t="s">
        <v>0</v>
      </c>
      <c r="P5" s="165" t="s">
        <v>1</v>
      </c>
      <c r="Q5" s="165" t="s">
        <v>2</v>
      </c>
      <c r="R5" s="166"/>
      <c r="V5" s="143" t="str">
        <f>INDEX(A7:A45,MATCH(W5,H7:H45,0))</f>
        <v>A-33</v>
      </c>
      <c r="W5" s="144">
        <f>MAX(H7:H45)</f>
        <v>40.264634358720386</v>
      </c>
    </row>
    <row r="6" spans="1:23" ht="15.75" thickBot="1" x14ac:dyDescent="0.3">
      <c r="A6" s="194"/>
      <c r="B6" s="181"/>
      <c r="C6" s="181"/>
      <c r="D6" s="181"/>
      <c r="E6" s="181"/>
      <c r="F6" s="181"/>
      <c r="G6" s="196"/>
      <c r="H6" s="190"/>
      <c r="O6" s="164"/>
      <c r="P6" s="168"/>
      <c r="Q6" s="12" t="s">
        <v>3</v>
      </c>
      <c r="R6" s="13" t="s">
        <v>4</v>
      </c>
      <c r="V6" s="145" t="str">
        <f>INDEX(A7:A45,MATCH(W6,H7:H45,0))</f>
        <v>A-32</v>
      </c>
      <c r="W6" s="146">
        <f>LARGE(H7:H45,2)</f>
        <v>38.128747920802624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5985.9451095545337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53.242654601814586</v>
      </c>
      <c r="H7" s="36">
        <f>C7-G7</f>
        <v>15.767645354825227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37.736753541925509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5315.8036261041634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52.211378581325874</v>
      </c>
      <c r="H8" s="37">
        <f t="shared" ref="H8:H44" si="2">C8-G8</f>
        <v>16.798921375313938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47.851123331111616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3805.9079388237478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49.309165578418884</v>
      </c>
      <c r="H9" s="37">
        <f t="shared" si="2"/>
        <v>19.701134378220928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93.349809888127027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2935.345014628087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47.053183093907634</v>
      </c>
      <c r="H10" s="37">
        <f t="shared" si="2"/>
        <v>21.957116862732178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156.93206384314138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2630.4752129037615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46.100684275487453</v>
      </c>
      <c r="H11" s="37">
        <f t="shared" si="2"/>
        <v>22.90961568115236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195.41665186815902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2346.2978824099655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45.107662972933184</v>
      </c>
      <c r="H12" s="37">
        <f t="shared" si="2"/>
        <v>23.902636983706628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245.61998379174943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3645.6562837574352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48.935514410328018</v>
      </c>
      <c r="H13" s="37">
        <f t="shared" si="2"/>
        <v>20.074785546311794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101.73691274698606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3366.0141968358957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48.242318867344459</v>
      </c>
      <c r="H14" s="37">
        <f t="shared" si="2"/>
        <v>20.767981089295354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119.34331825729139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2752.1319438758956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46.493385023853705</v>
      </c>
      <c r="H15" s="37">
        <f t="shared" si="2"/>
        <v>22.516914932786108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178.52189708566527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2442.8875183686619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45.458069410885606</v>
      </c>
      <c r="H16" s="37">
        <f t="shared" si="2"/>
        <v>23.552230545754206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226.58077324996174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2134.1366143012883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44.284444336803332</v>
      </c>
      <c r="H17" s="37">
        <f t="shared" si="2"/>
        <v>24.72585561983648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296.88315864885521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1912.2010725079072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43.330671148856922</v>
      </c>
      <c r="H18" s="37">
        <f t="shared" si="2"/>
        <v>25.67962880778289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369.79657185492295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1657.4994993667926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42.089068118039719</v>
      </c>
      <c r="H19" s="37">
        <f t="shared" si="2"/>
        <v>26.921231838600093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492.17911821947541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1499.8489457613596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41.220950443437815</v>
      </c>
      <c r="H20" s="37">
        <f t="shared" si="2"/>
        <v>27.789349513201998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601.0837003515353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1377.6635774026513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40.48286353407925</v>
      </c>
      <c r="H21" s="37">
        <f t="shared" si="2"/>
        <v>28.527436422560562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712.43236747292815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3412.9309321609098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48.362549990097214</v>
      </c>
      <c r="H22" s="37">
        <f t="shared" si="2"/>
        <v>20.647749966542598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116.08470355323151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2975.3728039526704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47.17082778149895</v>
      </c>
      <c r="H23" s="37">
        <f t="shared" si="2"/>
        <v>21.839472175140862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152.73804149986219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2637.2040057796389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46.122874534870824</v>
      </c>
      <c r="H24" s="37">
        <f t="shared" si="2"/>
        <v>22.887425421768988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194.42071778536427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2258.5204674078191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44.776480612511001</v>
      </c>
      <c r="H25" s="37">
        <f t="shared" si="2"/>
        <v>24.233819344128811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265.08303507473175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1960.8046195377528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43.548686428338122</v>
      </c>
      <c r="H26" s="37">
        <f t="shared" si="2"/>
        <v>25.46161352830169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351.69107956069462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1677.2268814028632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42.191836287024771</v>
      </c>
      <c r="H27" s="37">
        <f t="shared" si="2"/>
        <v>26.818463669615042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480.66928010122439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1423.4127155892113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40.766616822702254</v>
      </c>
      <c r="H28" s="37">
        <f t="shared" si="2"/>
        <v>28.243683133937559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667.37250984489128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1202.7040633512308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39.30317556484372</v>
      </c>
      <c r="H29" s="37">
        <f t="shared" si="2"/>
        <v>29.707124391796093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934.78651594587973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1026.4769307201107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37.926983867633638</v>
      </c>
      <c r="H30" s="37">
        <f t="shared" si="2"/>
        <v>31.083316089006175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1283.3100899683941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2732.6790717536373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46.431772615189018</v>
      </c>
      <c r="H31" s="37">
        <f t="shared" si="2"/>
        <v>22.578527341450794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181.07259855163701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2320.0015928658818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45.009765661375113</v>
      </c>
      <c r="H32" s="37">
        <f t="shared" si="2"/>
        <v>24.0005342952647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251.21954779380036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1839.3385364582437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42.993233399168609</v>
      </c>
      <c r="H33" s="37">
        <f t="shared" si="2"/>
        <v>26.017066557471203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399.67469825178603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973.52742293211418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37.466963790163732</v>
      </c>
      <c r="H34" s="37">
        <f t="shared" si="2"/>
        <v>31.543336166476081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1426.7031386036485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786.68783961664747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35.616048740558035</v>
      </c>
      <c r="H35" s="37">
        <f t="shared" si="2"/>
        <v>33.394251216081777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2184.8675857038711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798.50122917907515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35.745511780192075</v>
      </c>
      <c r="H36" s="37">
        <f t="shared" si="2"/>
        <v>33.264788176447738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2120.6979552735738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1904.6814865746792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43.296447209802345</v>
      </c>
      <c r="H37" s="37">
        <f t="shared" si="2"/>
        <v>25.713852746837468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372.72221184730239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456.11841006475402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30.881552035837192</v>
      </c>
      <c r="H38" s="37">
        <f t="shared" si="2"/>
        <v>38.128747920802624</v>
      </c>
      <c r="O38" s="147" t="s">
        <v>36</v>
      </c>
      <c r="P38" s="10" t="s">
        <v>36</v>
      </c>
      <c r="Q38" s="7">
        <v>257499.73</v>
      </c>
      <c r="R38" s="8">
        <v>4256608.3499999996</v>
      </c>
      <c r="U38">
        <f t="shared" si="0"/>
        <v>6499.4228374107461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356.68371381420116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28.745665597919427</v>
      </c>
      <c r="H39" s="37">
        <f t="shared" si="2"/>
        <v>40.264634358720386</v>
      </c>
      <c r="O39" s="147" t="s">
        <v>37</v>
      </c>
      <c r="P39" s="42" t="s">
        <v>37</v>
      </c>
      <c r="Q39" s="7">
        <v>257979.65</v>
      </c>
      <c r="R39" s="8">
        <v>4256851.46</v>
      </c>
      <c r="U39">
        <f t="shared" si="0"/>
        <v>10628.290977843741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5732.0940088681618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52.866266088092658</v>
      </c>
      <c r="H40" s="37">
        <f t="shared" si="2"/>
        <v>13.133733911907342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20.576589388117963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3665.4555971667282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48.982559257787287</v>
      </c>
      <c r="H41" s="37">
        <f t="shared" si="2"/>
        <v>17.017440742212713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50.320398787613783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2767.9374885463671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46.543125554668919</v>
      </c>
      <c r="H42" s="37">
        <f t="shared" si="2"/>
        <v>19.456874445331081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88.244458920654012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3049.454735014278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47.38444382467668</v>
      </c>
      <c r="H43" s="37">
        <f t="shared" si="2"/>
        <v>18.61555617532332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72.703550040018257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657.5042912411958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34.057971832400632</v>
      </c>
      <c r="H44" s="37">
        <f t="shared" si="2"/>
        <v>19.942028167599368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98.674018852637303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25.303611074904563</v>
      </c>
      <c r="O45" s="108"/>
      <c r="P45" s="108"/>
      <c r="Q45" s="109"/>
      <c r="R45" s="109"/>
      <c r="U45">
        <f t="shared" ref="U45" si="4">10^(H45/10)</f>
        <v>339.12601568779155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45.192494689883382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45.192494689883382</v>
      </c>
      <c r="D51" s="77">
        <f>10*LOG10(SUM(U7:U44))</f>
        <v>45.147709617639237</v>
      </c>
      <c r="E51" s="77">
        <f>P85</f>
        <v>45.175754361805403</v>
      </c>
      <c r="F51" s="78">
        <f>S85</f>
        <v>51.563916403488946</v>
      </c>
    </row>
    <row r="52" spans="1:19" ht="14.45" customHeight="1" thickBot="1" x14ac:dyDescent="0.3">
      <c r="B52" s="72" t="s">
        <v>141</v>
      </c>
      <c r="C52" s="79">
        <f>10*LOG10(10^(C50/10)+10^(C51/10))</f>
        <v>46.340330425385297</v>
      </c>
      <c r="D52" s="79">
        <f>10*LOG10(10^(D50/10)+10^(D51/10))</f>
        <v>45.468965824483085</v>
      </c>
      <c r="E52" s="79">
        <f>J85</f>
        <v>46.033687389415483</v>
      </c>
      <c r="F52" s="80">
        <f>M85</f>
        <v>52.014451259199717</v>
      </c>
    </row>
    <row r="53" spans="1:19" ht="16.149999999999999" customHeight="1" thickBot="1" x14ac:dyDescent="0.3">
      <c r="B53" s="74" t="s">
        <v>145</v>
      </c>
      <c r="C53" s="81">
        <f>C52-C50</f>
        <v>6.3403304253852966</v>
      </c>
      <c r="D53" s="81">
        <f>D52-D50</f>
        <v>11.468965824483085</v>
      </c>
      <c r="E53" s="81">
        <f>E52-E50</f>
        <v>7.4652163194441101</v>
      </c>
      <c r="F53" s="82">
        <f>F52-F50</f>
        <v>10.063879329386893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4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45.468965824483085</v>
      </c>
      <c r="J61" s="62">
        <f>10^(I61/10)</f>
        <v>35228.697176264948</v>
      </c>
      <c r="K61" s="63"/>
      <c r="L61" s="152">
        <f>I61+10</f>
        <v>55.468965824483085</v>
      </c>
      <c r="M61" s="62">
        <f>10^(L61/10)</f>
        <v>352286.97176264919</v>
      </c>
      <c r="N61" s="62"/>
      <c r="O61" s="62">
        <f>D51</f>
        <v>45.147709617639237</v>
      </c>
      <c r="P61" s="62">
        <f>10^(O61/10)</f>
        <v>32716.810744755294</v>
      </c>
      <c r="Q61" s="62"/>
      <c r="R61" s="62">
        <f>O61+10</f>
        <v>55.147709617639237</v>
      </c>
      <c r="S61" s="63">
        <f>10^(R61/10)</f>
        <v>327168.10744755273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45.468965824483085</v>
      </c>
      <c r="J62" s="26">
        <f t="shared" ref="J62:J84" si="9">10^(I62/10)</f>
        <v>35228.697176264948</v>
      </c>
      <c r="K62" s="64"/>
      <c r="L62" s="155">
        <f t="shared" ref="L62:L67" si="10">I62+10</f>
        <v>55.468965824483085</v>
      </c>
      <c r="M62" s="26">
        <f t="shared" ref="M62:M84" si="11">10^(L62/10)</f>
        <v>352286.97176264919</v>
      </c>
      <c r="N62" s="26"/>
      <c r="O62" s="26">
        <f>O61</f>
        <v>45.147709617639237</v>
      </c>
      <c r="P62" s="26">
        <f t="shared" ref="P62:P84" si="12">10^(O62/10)</f>
        <v>32716.810744755294</v>
      </c>
      <c r="Q62" s="26"/>
      <c r="R62" s="26">
        <f t="shared" ref="R62:R67" si="13">O62+10</f>
        <v>55.147709617639237</v>
      </c>
      <c r="S62" s="64">
        <f t="shared" ref="S62:S84" si="14">10^(R62/10)</f>
        <v>327168.10744755273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45.468965824483085</v>
      </c>
      <c r="J63" s="26">
        <f t="shared" si="9"/>
        <v>35228.697176264948</v>
      </c>
      <c r="K63" s="64"/>
      <c r="L63" s="155">
        <f t="shared" si="10"/>
        <v>55.468965824483085</v>
      </c>
      <c r="M63" s="26">
        <f t="shared" si="11"/>
        <v>352286.97176264919</v>
      </c>
      <c r="N63" s="26"/>
      <c r="O63" s="26">
        <f t="shared" ref="O63:O84" si="16">O62</f>
        <v>45.147709617639237</v>
      </c>
      <c r="P63" s="26">
        <f t="shared" si="12"/>
        <v>32716.810744755294</v>
      </c>
      <c r="Q63" s="26"/>
      <c r="R63" s="26">
        <f t="shared" si="13"/>
        <v>55.147709617639237</v>
      </c>
      <c r="S63" s="64">
        <f t="shared" si="14"/>
        <v>327168.10744755273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45.468965824483085</v>
      </c>
      <c r="J64" s="26">
        <f t="shared" si="9"/>
        <v>35228.697176264948</v>
      </c>
      <c r="K64" s="64"/>
      <c r="L64" s="155">
        <f t="shared" si="10"/>
        <v>55.468965824483085</v>
      </c>
      <c r="M64" s="26">
        <f t="shared" si="11"/>
        <v>352286.97176264919</v>
      </c>
      <c r="N64" s="26"/>
      <c r="O64" s="26">
        <f t="shared" si="16"/>
        <v>45.147709617639237</v>
      </c>
      <c r="P64" s="26">
        <f t="shared" si="12"/>
        <v>32716.810744755294</v>
      </c>
      <c r="Q64" s="26"/>
      <c r="R64" s="26">
        <f t="shared" si="13"/>
        <v>55.147709617639237</v>
      </c>
      <c r="S64" s="64">
        <f t="shared" si="14"/>
        <v>327168.10744755273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45.468965824483085</v>
      </c>
      <c r="J65" s="26">
        <f t="shared" si="9"/>
        <v>35228.697176264948</v>
      </c>
      <c r="K65" s="64"/>
      <c r="L65" s="155">
        <f t="shared" si="10"/>
        <v>55.468965824483085</v>
      </c>
      <c r="M65" s="26">
        <f t="shared" si="11"/>
        <v>352286.97176264919</v>
      </c>
      <c r="N65" s="26"/>
      <c r="O65" s="26">
        <f t="shared" si="16"/>
        <v>45.147709617639237</v>
      </c>
      <c r="P65" s="26">
        <f t="shared" si="12"/>
        <v>32716.810744755294</v>
      </c>
      <c r="Q65" s="26"/>
      <c r="R65" s="26">
        <f t="shared" si="13"/>
        <v>55.147709617639237</v>
      </c>
      <c r="S65" s="64">
        <f t="shared" si="14"/>
        <v>327168.10744755273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45.468965824483085</v>
      </c>
      <c r="J66" s="26">
        <f t="shared" si="9"/>
        <v>35228.697176264948</v>
      </c>
      <c r="K66" s="64"/>
      <c r="L66" s="155">
        <f t="shared" si="10"/>
        <v>55.468965824483085</v>
      </c>
      <c r="M66" s="26">
        <f t="shared" si="11"/>
        <v>352286.97176264919</v>
      </c>
      <c r="N66" s="26"/>
      <c r="O66" s="26">
        <f t="shared" si="16"/>
        <v>45.147709617639237</v>
      </c>
      <c r="P66" s="26">
        <f t="shared" si="12"/>
        <v>32716.810744755294</v>
      </c>
      <c r="Q66" s="26"/>
      <c r="R66" s="26">
        <f t="shared" si="13"/>
        <v>55.147709617639237</v>
      </c>
      <c r="S66" s="64">
        <f t="shared" si="14"/>
        <v>327168.10744755273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45.468965824483085</v>
      </c>
      <c r="J67" s="26">
        <f t="shared" si="9"/>
        <v>35228.697176264948</v>
      </c>
      <c r="K67" s="64"/>
      <c r="L67" s="155">
        <f t="shared" si="10"/>
        <v>55.468965824483085</v>
      </c>
      <c r="M67" s="26">
        <f t="shared" si="11"/>
        <v>352286.97176264919</v>
      </c>
      <c r="N67" s="26"/>
      <c r="O67" s="26">
        <f t="shared" si="16"/>
        <v>45.147709617639237</v>
      </c>
      <c r="P67" s="26">
        <f t="shared" si="12"/>
        <v>32716.810744755294</v>
      </c>
      <c r="Q67" s="26"/>
      <c r="R67" s="26">
        <f t="shared" si="13"/>
        <v>55.147709617639237</v>
      </c>
      <c r="S67" s="64">
        <f t="shared" si="14"/>
        <v>327168.10744755273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46.340330425385297</v>
      </c>
      <c r="J68" s="26">
        <f t="shared" si="9"/>
        <v>43055.936760443132</v>
      </c>
      <c r="K68" s="64"/>
      <c r="L68" s="155">
        <f>I68</f>
        <v>46.340330425385297</v>
      </c>
      <c r="M68" s="26">
        <f t="shared" si="11"/>
        <v>43055.936760443132</v>
      </c>
      <c r="N68" s="26"/>
      <c r="O68" s="26">
        <f>H46</f>
        <v>45.192494689883382</v>
      </c>
      <c r="P68" s="26">
        <f t="shared" si="12"/>
        <v>33055.936760443081</v>
      </c>
      <c r="Q68" s="26"/>
      <c r="R68" s="26">
        <f>O68</f>
        <v>45.192494689883382</v>
      </c>
      <c r="S68" s="64">
        <f t="shared" si="14"/>
        <v>33055.936760443081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46.340330425385297</v>
      </c>
      <c r="J69" s="26">
        <f t="shared" si="9"/>
        <v>43055.936760443132</v>
      </c>
      <c r="K69" s="64"/>
      <c r="L69" s="155">
        <f t="shared" ref="L69:L82" si="19">I69</f>
        <v>46.340330425385297</v>
      </c>
      <c r="M69" s="26">
        <f t="shared" si="11"/>
        <v>43055.936760443132</v>
      </c>
      <c r="N69" s="26"/>
      <c r="O69" s="26">
        <f t="shared" si="16"/>
        <v>45.192494689883382</v>
      </c>
      <c r="P69" s="26">
        <f t="shared" si="12"/>
        <v>33055.936760443081</v>
      </c>
      <c r="Q69" s="26"/>
      <c r="R69" s="26">
        <f t="shared" ref="R69:R82" si="20">O69</f>
        <v>45.192494689883382</v>
      </c>
      <c r="S69" s="64">
        <f t="shared" si="14"/>
        <v>33055.936760443081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46.340330425385297</v>
      </c>
      <c r="J70" s="26">
        <f t="shared" si="9"/>
        <v>43055.936760443132</v>
      </c>
      <c r="K70" s="64"/>
      <c r="L70" s="155">
        <f t="shared" si="19"/>
        <v>46.340330425385297</v>
      </c>
      <c r="M70" s="26">
        <f t="shared" si="11"/>
        <v>43055.936760443132</v>
      </c>
      <c r="N70" s="26"/>
      <c r="O70" s="26">
        <f t="shared" si="16"/>
        <v>45.192494689883382</v>
      </c>
      <c r="P70" s="26">
        <f t="shared" si="12"/>
        <v>33055.936760443081</v>
      </c>
      <c r="Q70" s="26"/>
      <c r="R70" s="26">
        <f t="shared" si="20"/>
        <v>45.192494689883382</v>
      </c>
      <c r="S70" s="64">
        <f t="shared" si="14"/>
        <v>33055.936760443081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46.340330425385297</v>
      </c>
      <c r="J71" s="26">
        <f t="shared" si="9"/>
        <v>43055.936760443132</v>
      </c>
      <c r="K71" s="64"/>
      <c r="L71" s="155">
        <f t="shared" si="19"/>
        <v>46.340330425385297</v>
      </c>
      <c r="M71" s="26">
        <f t="shared" si="11"/>
        <v>43055.936760443132</v>
      </c>
      <c r="N71" s="26"/>
      <c r="O71" s="26">
        <f t="shared" si="16"/>
        <v>45.192494689883382</v>
      </c>
      <c r="P71" s="26">
        <f t="shared" si="12"/>
        <v>33055.936760443081</v>
      </c>
      <c r="Q71" s="26"/>
      <c r="R71" s="26">
        <f t="shared" si="20"/>
        <v>45.192494689883382</v>
      </c>
      <c r="S71" s="64">
        <f t="shared" si="14"/>
        <v>33055.936760443081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46.340330425385297</v>
      </c>
      <c r="J72" s="26">
        <f t="shared" si="9"/>
        <v>43055.936760443132</v>
      </c>
      <c r="K72" s="64"/>
      <c r="L72" s="155">
        <f t="shared" si="19"/>
        <v>46.340330425385297</v>
      </c>
      <c r="M72" s="26">
        <f t="shared" si="11"/>
        <v>43055.936760443132</v>
      </c>
      <c r="N72" s="26"/>
      <c r="O72" s="26">
        <f t="shared" si="16"/>
        <v>45.192494689883382</v>
      </c>
      <c r="P72" s="26">
        <f t="shared" si="12"/>
        <v>33055.936760443081</v>
      </c>
      <c r="Q72" s="26"/>
      <c r="R72" s="26">
        <f t="shared" si="20"/>
        <v>45.192494689883382</v>
      </c>
      <c r="S72" s="64">
        <f t="shared" si="14"/>
        <v>33055.936760443081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46.340330425385297</v>
      </c>
      <c r="J73" s="26">
        <f t="shared" si="9"/>
        <v>43055.936760443132</v>
      </c>
      <c r="K73" s="64"/>
      <c r="L73" s="155">
        <f t="shared" si="19"/>
        <v>46.340330425385297</v>
      </c>
      <c r="M73" s="26">
        <f t="shared" si="11"/>
        <v>43055.936760443132</v>
      </c>
      <c r="N73" s="26"/>
      <c r="O73" s="26">
        <f t="shared" si="16"/>
        <v>45.192494689883382</v>
      </c>
      <c r="P73" s="26">
        <f t="shared" si="12"/>
        <v>33055.936760443081</v>
      </c>
      <c r="Q73" s="26"/>
      <c r="R73" s="26">
        <f t="shared" si="20"/>
        <v>45.192494689883382</v>
      </c>
      <c r="S73" s="64">
        <f t="shared" si="14"/>
        <v>33055.936760443081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46.340330425385297</v>
      </c>
      <c r="J74" s="26">
        <f t="shared" si="9"/>
        <v>43055.936760443132</v>
      </c>
      <c r="K74" s="64"/>
      <c r="L74" s="155">
        <f t="shared" si="19"/>
        <v>46.340330425385297</v>
      </c>
      <c r="M74" s="26">
        <f t="shared" si="11"/>
        <v>43055.936760443132</v>
      </c>
      <c r="N74" s="26"/>
      <c r="O74" s="26">
        <f t="shared" si="16"/>
        <v>45.192494689883382</v>
      </c>
      <c r="P74" s="26">
        <f t="shared" si="12"/>
        <v>33055.936760443081</v>
      </c>
      <c r="Q74" s="26"/>
      <c r="R74" s="26">
        <f t="shared" si="20"/>
        <v>45.192494689883382</v>
      </c>
      <c r="S74" s="64">
        <f t="shared" si="14"/>
        <v>33055.936760443081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46.340330425385297</v>
      </c>
      <c r="J75" s="26">
        <f t="shared" si="9"/>
        <v>43055.936760443132</v>
      </c>
      <c r="K75" s="64"/>
      <c r="L75" s="155">
        <f t="shared" si="19"/>
        <v>46.340330425385297</v>
      </c>
      <c r="M75" s="26">
        <f t="shared" si="11"/>
        <v>43055.936760443132</v>
      </c>
      <c r="N75" s="26"/>
      <c r="O75" s="26">
        <f t="shared" si="16"/>
        <v>45.192494689883382</v>
      </c>
      <c r="P75" s="26">
        <f t="shared" si="12"/>
        <v>33055.936760443081</v>
      </c>
      <c r="Q75" s="26"/>
      <c r="R75" s="26">
        <f t="shared" si="20"/>
        <v>45.192494689883382</v>
      </c>
      <c r="S75" s="64">
        <f t="shared" si="14"/>
        <v>33055.936760443081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46.340330425385297</v>
      </c>
      <c r="J76" s="26">
        <f t="shared" si="9"/>
        <v>43055.936760443132</v>
      </c>
      <c r="K76" s="64"/>
      <c r="L76" s="155">
        <f t="shared" si="19"/>
        <v>46.340330425385297</v>
      </c>
      <c r="M76" s="26">
        <f t="shared" si="11"/>
        <v>43055.936760443132</v>
      </c>
      <c r="N76" s="26"/>
      <c r="O76" s="26">
        <f t="shared" si="16"/>
        <v>45.192494689883382</v>
      </c>
      <c r="P76" s="26">
        <f t="shared" si="12"/>
        <v>33055.936760443081</v>
      </c>
      <c r="Q76" s="26"/>
      <c r="R76" s="26">
        <f t="shared" si="20"/>
        <v>45.192494689883382</v>
      </c>
      <c r="S76" s="64">
        <f t="shared" si="14"/>
        <v>33055.936760443081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46.340330425385297</v>
      </c>
      <c r="J77" s="26">
        <f t="shared" si="9"/>
        <v>43055.936760443132</v>
      </c>
      <c r="K77" s="64"/>
      <c r="L77" s="155">
        <f t="shared" si="19"/>
        <v>46.340330425385297</v>
      </c>
      <c r="M77" s="26">
        <f t="shared" si="11"/>
        <v>43055.936760443132</v>
      </c>
      <c r="N77" s="26"/>
      <c r="O77" s="26">
        <f t="shared" si="16"/>
        <v>45.192494689883382</v>
      </c>
      <c r="P77" s="26">
        <f t="shared" si="12"/>
        <v>33055.936760443081</v>
      </c>
      <c r="Q77" s="26"/>
      <c r="R77" s="26">
        <f t="shared" si="20"/>
        <v>45.192494689883382</v>
      </c>
      <c r="S77" s="64">
        <f t="shared" si="14"/>
        <v>33055.936760443081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46.340330425385297</v>
      </c>
      <c r="J78" s="26">
        <f t="shared" si="9"/>
        <v>43055.936760443132</v>
      </c>
      <c r="K78" s="64"/>
      <c r="L78" s="155">
        <f t="shared" si="19"/>
        <v>46.340330425385297</v>
      </c>
      <c r="M78" s="26">
        <f t="shared" si="11"/>
        <v>43055.936760443132</v>
      </c>
      <c r="N78" s="26"/>
      <c r="O78" s="26">
        <f t="shared" si="16"/>
        <v>45.192494689883382</v>
      </c>
      <c r="P78" s="26">
        <f t="shared" si="12"/>
        <v>33055.936760443081</v>
      </c>
      <c r="Q78" s="26"/>
      <c r="R78" s="26">
        <f t="shared" si="20"/>
        <v>45.192494689883382</v>
      </c>
      <c r="S78" s="64">
        <f t="shared" si="14"/>
        <v>33055.936760443081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46.340330425385297</v>
      </c>
      <c r="J79" s="26">
        <f t="shared" si="9"/>
        <v>43055.936760443132</v>
      </c>
      <c r="K79" s="64"/>
      <c r="L79" s="155">
        <f t="shared" si="19"/>
        <v>46.340330425385297</v>
      </c>
      <c r="M79" s="26">
        <f t="shared" si="11"/>
        <v>43055.936760443132</v>
      </c>
      <c r="N79" s="26"/>
      <c r="O79" s="26">
        <f t="shared" si="16"/>
        <v>45.192494689883382</v>
      </c>
      <c r="P79" s="26">
        <f t="shared" si="12"/>
        <v>33055.936760443081</v>
      </c>
      <c r="Q79" s="26"/>
      <c r="R79" s="26">
        <f t="shared" si="20"/>
        <v>45.192494689883382</v>
      </c>
      <c r="S79" s="64">
        <f t="shared" si="14"/>
        <v>33055.936760443081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46.340330425385297</v>
      </c>
      <c r="J80" s="26">
        <f t="shared" si="9"/>
        <v>43055.936760443132</v>
      </c>
      <c r="K80" s="64"/>
      <c r="L80" s="155">
        <f t="shared" si="19"/>
        <v>46.340330425385297</v>
      </c>
      <c r="M80" s="26">
        <f t="shared" si="11"/>
        <v>43055.936760443132</v>
      </c>
      <c r="N80" s="26"/>
      <c r="O80" s="26">
        <f t="shared" si="16"/>
        <v>45.192494689883382</v>
      </c>
      <c r="P80" s="26">
        <f t="shared" si="12"/>
        <v>33055.936760443081</v>
      </c>
      <c r="Q80" s="26"/>
      <c r="R80" s="26">
        <f t="shared" si="20"/>
        <v>45.192494689883382</v>
      </c>
      <c r="S80" s="64">
        <f t="shared" si="14"/>
        <v>33055.936760443081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46.340330425385297</v>
      </c>
      <c r="J81" s="26">
        <f t="shared" si="9"/>
        <v>43055.936760443132</v>
      </c>
      <c r="K81" s="64"/>
      <c r="L81" s="155">
        <f t="shared" si="19"/>
        <v>46.340330425385297</v>
      </c>
      <c r="M81" s="26">
        <f t="shared" si="11"/>
        <v>43055.936760443132</v>
      </c>
      <c r="N81" s="26"/>
      <c r="O81" s="26">
        <f t="shared" si="16"/>
        <v>45.192494689883382</v>
      </c>
      <c r="P81" s="26">
        <f t="shared" si="12"/>
        <v>33055.936760443081</v>
      </c>
      <c r="Q81" s="26"/>
      <c r="R81" s="26">
        <f t="shared" si="20"/>
        <v>45.192494689883382</v>
      </c>
      <c r="S81" s="64">
        <f t="shared" si="14"/>
        <v>33055.936760443081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46.340330425385297</v>
      </c>
      <c r="J82" s="26">
        <f t="shared" si="9"/>
        <v>43055.936760443132</v>
      </c>
      <c r="K82" s="64"/>
      <c r="L82" s="155">
        <f t="shared" si="19"/>
        <v>46.340330425385297</v>
      </c>
      <c r="M82" s="26">
        <f t="shared" si="11"/>
        <v>43055.936760443132</v>
      </c>
      <c r="N82" s="26"/>
      <c r="O82" s="26">
        <f t="shared" si="16"/>
        <v>45.192494689883382</v>
      </c>
      <c r="P82" s="26">
        <f t="shared" si="12"/>
        <v>33055.936760443081</v>
      </c>
      <c r="Q82" s="26"/>
      <c r="R82" s="26">
        <f t="shared" si="20"/>
        <v>45.192494689883382</v>
      </c>
      <c r="S82" s="64">
        <f t="shared" si="14"/>
        <v>33055.936760443081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45.468965824483085</v>
      </c>
      <c r="J83" s="26">
        <f t="shared" si="9"/>
        <v>35228.697176264948</v>
      </c>
      <c r="K83" s="64"/>
      <c r="L83" s="155">
        <f>I83+10</f>
        <v>55.468965824483085</v>
      </c>
      <c r="M83" s="26">
        <f t="shared" si="11"/>
        <v>352286.97176264919</v>
      </c>
      <c r="N83" s="26"/>
      <c r="O83" s="26">
        <f>D51</f>
        <v>45.147709617639237</v>
      </c>
      <c r="P83" s="26">
        <f t="shared" si="12"/>
        <v>32716.810744755294</v>
      </c>
      <c r="Q83" s="26"/>
      <c r="R83" s="26">
        <f>O83+10</f>
        <v>55.147709617639237</v>
      </c>
      <c r="S83" s="64">
        <f t="shared" si="14"/>
        <v>327168.10744755273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45.468965824483085</v>
      </c>
      <c r="J84" s="65">
        <f t="shared" si="9"/>
        <v>35228.697176264948</v>
      </c>
      <c r="K84" s="66"/>
      <c r="L84" s="158">
        <f>I84+10</f>
        <v>55.468965824483085</v>
      </c>
      <c r="M84" s="65">
        <f t="shared" si="11"/>
        <v>352286.97176264919</v>
      </c>
      <c r="N84" s="65"/>
      <c r="O84" s="65">
        <f t="shared" si="16"/>
        <v>45.147709617639237</v>
      </c>
      <c r="P84" s="65">
        <f t="shared" si="12"/>
        <v>32716.810744755294</v>
      </c>
      <c r="Q84" s="65"/>
      <c r="R84" s="65">
        <f>O84+10</f>
        <v>55.147709617639237</v>
      </c>
      <c r="S84" s="66">
        <f t="shared" si="14"/>
        <v>327168.10744755273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46.033687389415483</v>
      </c>
      <c r="K85" s="67"/>
      <c r="L85" s="67" t="s">
        <v>134</v>
      </c>
      <c r="M85" s="67">
        <f>10*LOG10(SUM(M61:M84)/24)</f>
        <v>52.014451259199717</v>
      </c>
      <c r="N85" s="67"/>
      <c r="O85" s="67" t="s">
        <v>135</v>
      </c>
      <c r="P85" s="67">
        <f>10*LOG10(SUM(P61:P84)/24)</f>
        <v>45.175754361805403</v>
      </c>
      <c r="Q85" s="67"/>
      <c r="R85" s="67" t="s">
        <v>134</v>
      </c>
      <c r="S85" s="68">
        <f>10*LOG10(SUM(S61:S84)/24)</f>
        <v>51.563916403488946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4</v>
      </c>
      <c r="C89" s="22">
        <f>C2</f>
        <v>257941.99</v>
      </c>
      <c r="D89" s="23">
        <f>D2</f>
        <v>4256496.7699999996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45.192494689883382</v>
      </c>
      <c r="J89" s="86">
        <f>D51</f>
        <v>45.147709617639237</v>
      </c>
      <c r="K89" s="86">
        <f>E51</f>
        <v>45.175754361805403</v>
      </c>
      <c r="L89" s="87">
        <f>F51</f>
        <v>51.563916403488946</v>
      </c>
      <c r="M89" s="89">
        <f>C52</f>
        <v>46.340330425385297</v>
      </c>
      <c r="N89" s="86">
        <f>D52</f>
        <v>45.468965824483085</v>
      </c>
      <c r="O89" s="86">
        <f>E52</f>
        <v>46.033687389415483</v>
      </c>
      <c r="P89" s="87">
        <f>F52</f>
        <v>52.014451259199717</v>
      </c>
      <c r="Q89" s="89">
        <f>C53</f>
        <v>6.3403304253852966</v>
      </c>
      <c r="R89" s="86">
        <f>D53</f>
        <v>11.468965824483085</v>
      </c>
      <c r="S89" s="86">
        <f>E53</f>
        <v>7.4652163194441101</v>
      </c>
      <c r="T89" s="87">
        <f>F53</f>
        <v>10.063879329386893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4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356.68371381420116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25.085966257847794</v>
      </c>
      <c r="K95" s="35">
        <f>4/60*100</f>
        <v>6.666666666666667</v>
      </c>
      <c r="L95" s="36">
        <f t="shared" ref="L95:L126" si="22">F95-J95+M95</f>
        <v>10.153121368742628</v>
      </c>
      <c r="M95" s="110">
        <f>10*LOG(6.666667/100)</f>
        <v>-11.760912373409578</v>
      </c>
      <c r="N95" s="110">
        <f t="shared" ref="N95:N126" si="23">10^(L95/10)</f>
        <v>10.358864132523014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362.68371381420116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28.890561083517888</v>
      </c>
      <c r="K96" s="27">
        <f t="shared" ref="K96:K159" si="26">4/60*100</f>
        <v>6.666666666666667</v>
      </c>
      <c r="L96" s="37">
        <f t="shared" si="22"/>
        <v>6.3485265430725342</v>
      </c>
      <c r="M96" s="110">
        <f t="shared" ref="M96:M159" si="27">10*LOG(6.666667/100)</f>
        <v>-11.760912373409578</v>
      </c>
      <c r="N96" s="110">
        <f t="shared" si="23"/>
        <v>4.3137269759622292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368.68371381420116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29.033079071252121</v>
      </c>
      <c r="K97" s="27">
        <f t="shared" si="26"/>
        <v>6.666666666666667</v>
      </c>
      <c r="L97" s="37">
        <f t="shared" si="22"/>
        <v>6.2060085553383004</v>
      </c>
      <c r="M97" s="110">
        <f t="shared" si="27"/>
        <v>-11.760912373409578</v>
      </c>
      <c r="N97" s="110">
        <f t="shared" si="23"/>
        <v>4.1744653016986639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374.68371381420116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29.173296324948243</v>
      </c>
      <c r="K98" s="27">
        <f t="shared" si="26"/>
        <v>6.666666666666667</v>
      </c>
      <c r="L98" s="37">
        <f t="shared" si="22"/>
        <v>6.0657913016421787</v>
      </c>
      <c r="M98" s="110">
        <f t="shared" si="27"/>
        <v>-11.760912373409578</v>
      </c>
      <c r="N98" s="110">
        <f t="shared" si="23"/>
        <v>4.0418401172281202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380.68371381420116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29.311285949635494</v>
      </c>
      <c r="K99" s="27">
        <f t="shared" si="26"/>
        <v>6.666666666666667</v>
      </c>
      <c r="L99" s="37">
        <f t="shared" si="22"/>
        <v>5.9278016769549282</v>
      </c>
      <c r="M99" s="110">
        <f t="shared" si="27"/>
        <v>-11.760912373409578</v>
      </c>
      <c r="N99" s="110">
        <f t="shared" si="23"/>
        <v>3.915436343686125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386.68371381420116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29.447117620433616</v>
      </c>
      <c r="K100" s="27">
        <f t="shared" si="26"/>
        <v>6.666666666666667</v>
      </c>
      <c r="L100" s="37">
        <f t="shared" si="22"/>
        <v>5.7919700061568058</v>
      </c>
      <c r="M100" s="110">
        <f t="shared" si="27"/>
        <v>-11.760912373409578</v>
      </c>
      <c r="N100" s="110">
        <f t="shared" si="23"/>
        <v>3.794870853326501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392.68371381420116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29.580857793817088</v>
      </c>
      <c r="K101" s="27">
        <f t="shared" si="26"/>
        <v>6.666666666666667</v>
      </c>
      <c r="L101" s="37">
        <f t="shared" si="22"/>
        <v>5.6582298327733334</v>
      </c>
      <c r="M101" s="110">
        <f t="shared" si="27"/>
        <v>-11.760912373409578</v>
      </c>
      <c r="N101" s="110">
        <f t="shared" si="23"/>
        <v>3.6797895629610839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398.68371381420116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29.712569902859759</v>
      </c>
      <c r="K102" s="27">
        <f t="shared" si="26"/>
        <v>6.666666666666667</v>
      </c>
      <c r="L102" s="37">
        <f t="shared" si="22"/>
        <v>5.5265177237306631</v>
      </c>
      <c r="M102" s="110">
        <f t="shared" si="27"/>
        <v>-11.760912373409578</v>
      </c>
      <c r="N102" s="110">
        <f t="shared" si="23"/>
        <v>3.5698648312613166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404.68371381420116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29.842314537895799</v>
      </c>
      <c r="K103" s="27">
        <f t="shared" si="26"/>
        <v>6.666666666666667</v>
      </c>
      <c r="L103" s="37">
        <f t="shared" si="22"/>
        <v>5.3967730886946228</v>
      </c>
      <c r="M103" s="110">
        <f t="shared" si="27"/>
        <v>-11.760912373409578</v>
      </c>
      <c r="N103" s="110">
        <f t="shared" si="23"/>
        <v>3.4647931241517171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410.68371381420116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29.97014961388501</v>
      </c>
      <c r="K104" s="27">
        <f t="shared" si="26"/>
        <v>6.666666666666667</v>
      </c>
      <c r="L104" s="37">
        <f t="shared" si="22"/>
        <v>5.2689380127054122</v>
      </c>
      <c r="M104" s="110">
        <f t="shared" si="27"/>
        <v>-11.760912373409578</v>
      </c>
      <c r="N104" s="110">
        <f t="shared" si="23"/>
        <v>3.3642929171934841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416.68371381420116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30.096130525639591</v>
      </c>
      <c r="K105" s="27">
        <f t="shared" si="26"/>
        <v>6.666666666666667</v>
      </c>
      <c r="L105" s="37">
        <f t="shared" si="22"/>
        <v>5.1429571009508308</v>
      </c>
      <c r="M105" s="110">
        <f t="shared" si="27"/>
        <v>-11.760912373409578</v>
      </c>
      <c r="N105" s="110">
        <f t="shared" si="23"/>
        <v>3.2681028078577241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422.68371381420116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30.220310291953705</v>
      </c>
      <c r="K106" s="27">
        <f t="shared" si="26"/>
        <v>6.666666666666667</v>
      </c>
      <c r="L106" s="37">
        <f t="shared" si="22"/>
        <v>5.0187773346367166</v>
      </c>
      <c r="M106" s="110">
        <f t="shared" si="27"/>
        <v>-11.760912373409578</v>
      </c>
      <c r="N106" s="110">
        <f t="shared" si="23"/>
        <v>3.1759798140249291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428.68371381420116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30.342739689574554</v>
      </c>
      <c r="K107" s="27">
        <f t="shared" si="26"/>
        <v>6.666666666666667</v>
      </c>
      <c r="L107" s="37">
        <f t="shared" si="22"/>
        <v>4.896347937015868</v>
      </c>
      <c r="M107" s="110">
        <f t="shared" si="27"/>
        <v>-11.760912373409578</v>
      </c>
      <c r="N107" s="110">
        <f t="shared" si="23"/>
        <v>3.0876978380068598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434.68371381420116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30.463467377862141</v>
      </c>
      <c r="K108" s="27">
        <f t="shared" si="26"/>
        <v>6.666666666666667</v>
      </c>
      <c r="L108" s="37">
        <f t="shared" si="22"/>
        <v>4.7756202487282806</v>
      </c>
      <c r="M108" s="110">
        <f t="shared" si="27"/>
        <v>-11.760912373409578</v>
      </c>
      <c r="N108" s="110">
        <f t="shared" si="23"/>
        <v>3.0030462779410318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440.68371381420116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30.582540014903653</v>
      </c>
      <c r="K109" s="27">
        <f t="shared" si="26"/>
        <v>6.666666666666667</v>
      </c>
      <c r="L109" s="37">
        <f t="shared" si="22"/>
        <v>4.6565476116867686</v>
      </c>
      <c r="M109" s="110">
        <f t="shared" si="27"/>
        <v>-11.760912373409578</v>
      </c>
      <c r="N109" s="110">
        <f t="shared" si="23"/>
        <v>2.9218287706166186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446.68371381420116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30.700002365775983</v>
      </c>
      <c r="K110" s="27">
        <f t="shared" si="26"/>
        <v>6.666666666666667</v>
      </c>
      <c r="L110" s="37">
        <f t="shared" si="22"/>
        <v>4.5390852608144385</v>
      </c>
      <c r="M110" s="110">
        <f t="shared" si="27"/>
        <v>-11.760912373409578</v>
      </c>
      <c r="N110" s="110">
        <f t="shared" si="23"/>
        <v>2.843862051704475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452.68371381420116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30.81589740358498</v>
      </c>
      <c r="K111" s="27">
        <f t="shared" si="26"/>
        <v>6.666666666666667</v>
      </c>
      <c r="L111" s="37">
        <f t="shared" si="22"/>
        <v>4.4231902230054416</v>
      </c>
      <c r="M111" s="110">
        <f t="shared" si="27"/>
        <v>-11.760912373409578</v>
      </c>
      <c r="N111" s="110">
        <f t="shared" si="23"/>
        <v>2.7689749210261261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458.68371381420116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30.93026640385219</v>
      </c>
      <c r="K112" s="27">
        <f t="shared" si="26"/>
        <v>6.666666666666667</v>
      </c>
      <c r="L112" s="37">
        <f t="shared" si="22"/>
        <v>4.3088212227382314</v>
      </c>
      <c r="M112" s="110">
        <f t="shared" si="27"/>
        <v>-11.760912373409578</v>
      </c>
      <c r="N112" s="110">
        <f t="shared" si="23"/>
        <v>2.6970073019425267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464.68371381420116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31.043149032767847</v>
      </c>
      <c r="K113" s="27">
        <f t="shared" si="26"/>
        <v>6.666666666666667</v>
      </c>
      <c r="L113" s="37">
        <f t="shared" si="22"/>
        <v>4.1959385938225751</v>
      </c>
      <c r="M113" s="110">
        <f t="shared" si="27"/>
        <v>-11.760912373409578</v>
      </c>
      <c r="N113" s="110">
        <f t="shared" si="23"/>
        <v>2.6278093852040425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470.68371381420116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31.154583429782324</v>
      </c>
      <c r="K114" s="27">
        <f t="shared" si="26"/>
        <v>6.666666666666667</v>
      </c>
      <c r="L114" s="37">
        <f t="shared" si="22"/>
        <v>4.0845041968080977</v>
      </c>
      <c r="M114" s="110">
        <f t="shared" si="27"/>
        <v>-11.760912373409578</v>
      </c>
      <c r="N114" s="110">
        <f t="shared" si="23"/>
        <v>2.5612408487039633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476.68371381420116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31.264606284966309</v>
      </c>
      <c r="K115" s="27">
        <f t="shared" si="26"/>
        <v>6.666666666666667</v>
      </c>
      <c r="L115" s="37">
        <f t="shared" si="22"/>
        <v>3.9744813416241129</v>
      </c>
      <c r="M115" s="110">
        <f t="shared" si="27"/>
        <v>-11.760912373409578</v>
      </c>
      <c r="N115" s="110">
        <f t="shared" si="23"/>
        <v>2.4971701455411792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482.68371381420116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31.373252911532443</v>
      </c>
      <c r="K116" s="27">
        <f t="shared" si="26"/>
        <v>6.666666666666667</v>
      </c>
      <c r="L116" s="37">
        <f t="shared" si="22"/>
        <v>3.8658347150579786</v>
      </c>
      <c r="M116" s="110">
        <f t="shared" si="27"/>
        <v>-11.760912373409578</v>
      </c>
      <c r="N116" s="110">
        <f t="shared" si="23"/>
        <v>2.4354738536417813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488.68371381420116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31.480557313877046</v>
      </c>
      <c r="K117" s="27">
        <f t="shared" si="26"/>
        <v>6.666666666666667</v>
      </c>
      <c r="L117" s="37">
        <f t="shared" si="22"/>
        <v>3.7585303127133756</v>
      </c>
      <c r="M117" s="110">
        <f t="shared" si="27"/>
        <v>-11.760912373409578</v>
      </c>
      <c r="N117" s="110">
        <f t="shared" si="23"/>
        <v>2.3760360809307337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494.68371381420116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31.586552251469893</v>
      </c>
      <c r="K118" s="27">
        <f t="shared" si="26"/>
        <v>6.666666666666667</v>
      </c>
      <c r="L118" s="37">
        <f t="shared" si="22"/>
        <v>3.6525353751205287</v>
      </c>
      <c r="M118" s="110">
        <f t="shared" si="27"/>
        <v>-11.760912373409578</v>
      </c>
      <c r="N118" s="110">
        <f t="shared" si="23"/>
        <v>2.3187479206966191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500.68371381420116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31.69126929889261</v>
      </c>
      <c r="K119" s="27">
        <f t="shared" si="26"/>
        <v>6.666666666666667</v>
      </c>
      <c r="L119" s="37">
        <f t="shared" si="22"/>
        <v>3.5478183276978115</v>
      </c>
      <c r="M119" s="110">
        <f t="shared" si="27"/>
        <v>-11.760912373409578</v>
      </c>
      <c r="N119" s="110">
        <f t="shared" si="23"/>
        <v>2.2635069523666091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506.68371381420116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31.794738902300683</v>
      </c>
      <c r="K120" s="27">
        <f t="shared" si="26"/>
        <v>6.666666666666667</v>
      </c>
      <c r="L120" s="37">
        <f t="shared" si="22"/>
        <v>3.444348724289739</v>
      </c>
      <c r="M120" s="110">
        <f t="shared" si="27"/>
        <v>-11.760912373409578</v>
      </c>
      <c r="N120" s="110">
        <f t="shared" si="23"/>
        <v>2.2102167834157145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512.68371381420116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31.896990432562038</v>
      </c>
      <c r="K121" s="27">
        <f t="shared" si="26"/>
        <v>6.666666666666667</v>
      </c>
      <c r="L121" s="37">
        <f t="shared" si="22"/>
        <v>3.3420971940283835</v>
      </c>
      <c r="M121" s="110">
        <f t="shared" si="27"/>
        <v>-11.760912373409578</v>
      </c>
      <c r="N121" s="110">
        <f t="shared" si="23"/>
        <v>2.1587866285817601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518.68371381420116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31.99805223530392</v>
      </c>
      <c r="K122" s="27">
        <f t="shared" si="26"/>
        <v>6.666666666666667</v>
      </c>
      <c r="L122" s="37">
        <f t="shared" si="22"/>
        <v>3.241035391286502</v>
      </c>
      <c r="M122" s="110">
        <f t="shared" si="27"/>
        <v>-11.760912373409578</v>
      </c>
      <c r="N122" s="110">
        <f t="shared" si="23"/>
        <v>2.109130922954122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524.68371381420116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32.097951678081685</v>
      </c>
      <c r="K123" s="27">
        <f t="shared" si="26"/>
        <v>6.666666666666667</v>
      </c>
      <c r="L123" s="37">
        <f t="shared" si="22"/>
        <v>3.1411359485087367</v>
      </c>
      <c r="M123" s="110">
        <f t="shared" si="27"/>
        <v>-11.760912373409578</v>
      </c>
      <c r="N123" s="110">
        <f t="shared" si="23"/>
        <v>2.0611689658551082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530.68371381420116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32.196715194865668</v>
      </c>
      <c r="K124" s="27">
        <f t="shared" si="26"/>
        <v>6.666666666666667</v>
      </c>
      <c r="L124" s="37">
        <f t="shared" si="22"/>
        <v>3.042372431724754</v>
      </c>
      <c r="M124" s="110">
        <f t="shared" si="27"/>
        <v>-11.760912373409578</v>
      </c>
      <c r="N124" s="110">
        <f t="shared" si="23"/>
        <v>2.0148245927448682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536.68371381420116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32.29436832802724</v>
      </c>
      <c r="K125" s="27">
        <f t="shared" si="26"/>
        <v>6.666666666666667</v>
      </c>
      <c r="L125" s="37">
        <f t="shared" si="22"/>
        <v>2.9447192985631823</v>
      </c>
      <c r="M125" s="110">
        <f t="shared" si="27"/>
        <v>-11.760912373409578</v>
      </c>
      <c r="N125" s="110">
        <f t="shared" si="23"/>
        <v>1.970025872657521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542.68371381420116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32.390935767990683</v>
      </c>
      <c r="K126" s="27">
        <f t="shared" si="26"/>
        <v>6.666666666666667</v>
      </c>
      <c r="L126" s="37">
        <f t="shared" si="22"/>
        <v>2.8481518585997385</v>
      </c>
      <c r="M126" s="110">
        <f t="shared" si="27"/>
        <v>-11.760912373409578</v>
      </c>
      <c r="N126" s="110">
        <f t="shared" si="23"/>
        <v>1.9267048289230209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548.68371381420116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32.48644139070511</v>
      </c>
      <c r="K127" s="27">
        <f t="shared" si="26"/>
        <v>6.666666666666667</v>
      </c>
      <c r="L127" s="37">
        <f t="shared" ref="L127:L158" si="28">F127-J127+M127</f>
        <v>2.7526462358853117</v>
      </c>
      <c r="M127" s="110">
        <f t="shared" si="27"/>
        <v>-11.760912373409578</v>
      </c>
      <c r="N127" s="110">
        <f t="shared" ref="N127:N158" si="29">10^(L127/10)</f>
        <v>1.8847971811488289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554.68371381420116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32.58090829307848</v>
      </c>
      <c r="K128" s="27">
        <f t="shared" si="26"/>
        <v>6.666666666666667</v>
      </c>
      <c r="L128" s="37">
        <f t="shared" si="28"/>
        <v>2.6581793335119421</v>
      </c>
      <c r="M128" s="110">
        <f t="shared" si="27"/>
        <v>-11.760912373409578</v>
      </c>
      <c r="N128" s="110">
        <f t="shared" si="29"/>
        <v>1.844242106631816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560.68371381420116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32.674358826505383</v>
      </c>
      <c r="K129" s="27">
        <f t="shared" si="26"/>
        <v>6.666666666666667</v>
      </c>
      <c r="L129" s="37">
        <f t="shared" si="28"/>
        <v>2.5647288000850388</v>
      </c>
      <c r="M129" s="110">
        <f t="shared" si="27"/>
        <v>-11.760912373409578</v>
      </c>
      <c r="N129" s="110">
        <f t="shared" si="29"/>
        <v>1.8049820195459338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566.68371381420116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32.766814628610412</v>
      </c>
      <c r="K130" s="27">
        <f t="shared" si="26"/>
        <v>6.666666666666667</v>
      </c>
      <c r="L130" s="37">
        <f t="shared" si="28"/>
        <v>2.47227299798001</v>
      </c>
      <c r="M130" s="110">
        <f t="shared" si="27"/>
        <v>-11.760912373409578</v>
      </c>
      <c r="N130" s="110">
        <f t="shared" si="29"/>
        <v>1.7669623664080136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572.68371381420116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32.85829665331967</v>
      </c>
      <c r="K131" s="27">
        <f t="shared" si="26"/>
        <v>6.666666666666667</v>
      </c>
      <c r="L131" s="37">
        <f t="shared" si="28"/>
        <v>2.3807909732707522</v>
      </c>
      <c r="M131" s="110">
        <f t="shared" si="27"/>
        <v>-11.760912373409578</v>
      </c>
      <c r="N131" s="110">
        <f t="shared" si="29"/>
        <v>1.730131436464647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578.68371381420116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32.948825199365217</v>
      </c>
      <c r="K132" s="27">
        <f t="shared" si="26"/>
        <v>6.666666666666667</v>
      </c>
      <c r="L132" s="37">
        <f t="shared" si="28"/>
        <v>2.2902624272252048</v>
      </c>
      <c r="M132" s="110">
        <f t="shared" si="27"/>
        <v>-11.760912373409578</v>
      </c>
      <c r="N132" s="110">
        <f t="shared" si="29"/>
        <v>1.6944401857688725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584.68371381420116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33.038419937319276</v>
      </c>
      <c r="K133" s="27">
        <f t="shared" si="26"/>
        <v>6.666666666666667</v>
      </c>
      <c r="L133" s="37">
        <f t="shared" si="28"/>
        <v>2.2006676892711461</v>
      </c>
      <c r="M133" s="110">
        <f t="shared" si="27"/>
        <v>-11.760912373409578</v>
      </c>
      <c r="N133" s="110">
        <f t="shared" si="29"/>
        <v>1.6598420738286974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590.68371381420116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33.127099935248374</v>
      </c>
      <c r="K134" s="27">
        <f t="shared" si="26"/>
        <v>6.666666666666667</v>
      </c>
      <c r="L134" s="37">
        <f t="shared" si="28"/>
        <v>2.1119876913420477</v>
      </c>
      <c r="M134" s="110">
        <f t="shared" si="27"/>
        <v>-11.760912373409578</v>
      </c>
      <c r="N134" s="110">
        <f t="shared" si="29"/>
        <v>1.6262929118110405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596.68371381420116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33.214883683071008</v>
      </c>
      <c r="K135" s="27">
        <f t="shared" si="26"/>
        <v>6.666666666666667</v>
      </c>
      <c r="L135" s="37">
        <f t="shared" si="28"/>
        <v>2.0242039435194137</v>
      </c>
      <c r="M135" s="110">
        <f t="shared" si="27"/>
        <v>-11.760912373409578</v>
      </c>
      <c r="N135" s="110">
        <f t="shared" si="29"/>
        <v>1.5937507213762887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602.68371381420116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33.301789115696749</v>
      </c>
      <c r="K136" s="27">
        <f t="shared" si="26"/>
        <v>6.666666666666667</v>
      </c>
      <c r="L136" s="37">
        <f t="shared" si="28"/>
        <v>1.9372985108936724</v>
      </c>
      <c r="M136" s="110">
        <f t="shared" si="27"/>
        <v>-11.760912373409578</v>
      </c>
      <c r="N136" s="110">
        <f t="shared" si="29"/>
        <v>1.5621756033010319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608.68371381420116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33.387833635019206</v>
      </c>
      <c r="K137" s="27">
        <f t="shared" si="26"/>
        <v>6.666666666666667</v>
      </c>
      <c r="L137" s="37">
        <f t="shared" si="28"/>
        <v>1.8512539915712161</v>
      </c>
      <c r="M137" s="110">
        <f t="shared" si="27"/>
        <v>-11.760912373409578</v>
      </c>
      <c r="N137" s="110">
        <f t="shared" si="29"/>
        <v>1.5315296151209434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614.68371381420116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33.473034130830257</v>
      </c>
      <c r="K138" s="27">
        <f t="shared" si="26"/>
        <v>6.666666666666667</v>
      </c>
      <c r="L138" s="37">
        <f t="shared" si="28"/>
        <v>1.7660534957601648</v>
      </c>
      <c r="M138" s="110">
        <f t="shared" si="27"/>
        <v>-11.760912373409578</v>
      </c>
      <c r="N138" s="110">
        <f t="shared" si="29"/>
        <v>1.5017766570929194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620.68371381420116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33.557407000718499</v>
      </c>
      <c r="K139" s="27">
        <f t="shared" si="26"/>
        <v>6.666666666666667</v>
      </c>
      <c r="L139" s="37">
        <f t="shared" si="28"/>
        <v>1.6816806258719232</v>
      </c>
      <c r="M139" s="110">
        <f t="shared" si="27"/>
        <v>-11.760912373409578</v>
      </c>
      <c r="N139" s="110">
        <f t="shared" si="29"/>
        <v>1.4728823658362333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626.68371381420116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33.640968169010463</v>
      </c>
      <c r="K140" s="27">
        <f t="shared" si="26"/>
        <v>6.666666666666667</v>
      </c>
      <c r="L140" s="37">
        <f t="shared" si="28"/>
        <v>1.5981194575799584</v>
      </c>
      <c r="M140" s="110">
        <f t="shared" si="27"/>
        <v>-11.760912373409578</v>
      </c>
      <c r="N140" s="110">
        <f t="shared" si="29"/>
        <v>1.4448140150674116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632.68371381420116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33.723733104809419</v>
      </c>
      <c r="K141" s="27">
        <f t="shared" si="26"/>
        <v>6.666666666666667</v>
      </c>
      <c r="L141" s="37">
        <f t="shared" si="28"/>
        <v>1.5153545217810027</v>
      </c>
      <c r="M141" s="110">
        <f t="shared" si="27"/>
        <v>-11.760912373409578</v>
      </c>
      <c r="N141" s="110">
        <f t="shared" si="29"/>
        <v>1.417540422893198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638.68371381420116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33.8057168391828</v>
      </c>
      <c r="K142" s="27">
        <f t="shared" si="26"/>
        <v>6.666666666666667</v>
      </c>
      <c r="L142" s="37">
        <f t="shared" si="28"/>
        <v>1.4333707874076218</v>
      </c>
      <c r="M142" s="110">
        <f t="shared" si="27"/>
        <v>-11.760912373409578</v>
      </c>
      <c r="N142" s="110">
        <f t="shared" si="29"/>
        <v>1.3910318651710971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644.68371381420116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33.886933981546051</v>
      </c>
      <c r="K143" s="27">
        <f t="shared" si="26"/>
        <v>6.666666666666667</v>
      </c>
      <c r="L143" s="37">
        <f t="shared" si="28"/>
        <v>1.3521536450443712</v>
      </c>
      <c r="M143" s="110">
        <f t="shared" si="27"/>
        <v>-11.760912373409578</v>
      </c>
      <c r="N143" s="110">
        <f t="shared" si="29"/>
        <v>1.365259994487845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650.68371381420116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33.96739873528756</v>
      </c>
      <c r="K144" s="27">
        <f t="shared" si="26"/>
        <v>6.666666666666667</v>
      </c>
      <c r="L144" s="37">
        <f t="shared" si="28"/>
        <v>1.2716888913028619</v>
      </c>
      <c r="M144" s="110">
        <f t="shared" si="27"/>
        <v>-11.760912373409578</v>
      </c>
      <c r="N144" s="110">
        <f t="shared" si="29"/>
        <v>1.3401977643433163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656.68371381420116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34.047124912676495</v>
      </c>
      <c r="K145" s="27">
        <f t="shared" si="26"/>
        <v>6.666666666666667</v>
      </c>
      <c r="L145" s="37">
        <f t="shared" si="28"/>
        <v>1.1919627139139273</v>
      </c>
      <c r="M145" s="110">
        <f t="shared" si="27"/>
        <v>-11.760912373409578</v>
      </c>
      <c r="N145" s="110">
        <f t="shared" si="29"/>
        <v>1.3158193581611204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662.68371381420116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34.126125949092618</v>
      </c>
      <c r="K146" s="27">
        <f t="shared" si="26"/>
        <v>6.666666666666667</v>
      </c>
      <c r="L146" s="37">
        <f t="shared" si="28"/>
        <v>1.1129616774978039</v>
      </c>
      <c r="M146" s="110">
        <f t="shared" si="27"/>
        <v>-11.760912373409578</v>
      </c>
      <c r="N146" s="110">
        <f t="shared" si="29"/>
        <v>1.2921001227778952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668.68371381420116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34.20441491661483</v>
      </c>
      <c r="K147" s="27">
        <f t="shared" si="26"/>
        <v>6.666666666666667</v>
      </c>
      <c r="L147" s="37">
        <f t="shared" si="28"/>
        <v>1.0346727099755917</v>
      </c>
      <c r="M147" s="110">
        <f t="shared" si="27"/>
        <v>-11.760912373409578</v>
      </c>
      <c r="N147" s="110">
        <f t="shared" si="29"/>
        <v>1.2690165060912388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674.68371381420116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34.28200453700272</v>
      </c>
      <c r="K148" s="27">
        <f t="shared" si="26"/>
        <v>6.666666666666667</v>
      </c>
      <c r="L148" s="37">
        <f t="shared" si="28"/>
        <v>0.95708308958770161</v>
      </c>
      <c r="M148" s="110">
        <f t="shared" si="27"/>
        <v>-11.760912373409578</v>
      </c>
      <c r="N148" s="110">
        <f t="shared" si="29"/>
        <v>1.2465459985717651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680.68371381420116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34.358907194103487</v>
      </c>
      <c r="K149" s="27">
        <f t="shared" si="26"/>
        <v>6.666666666666667</v>
      </c>
      <c r="L149" s="37">
        <f t="shared" si="28"/>
        <v>0.88018043248693445</v>
      </c>
      <c r="M149" s="110">
        <f t="shared" si="27"/>
        <v>-11.760912373409578</v>
      </c>
      <c r="N149" s="110">
        <f t="shared" si="29"/>
        <v>1.2246670783679778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686.68371381420116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34.435134945714353</v>
      </c>
      <c r="K150" s="27">
        <f t="shared" si="26"/>
        <v>6.666666666666667</v>
      </c>
      <c r="L150" s="37">
        <f t="shared" si="28"/>
        <v>0.80395268087606908</v>
      </c>
      <c r="M150" s="110">
        <f t="shared" si="27"/>
        <v>-11.760912373409578</v>
      </c>
      <c r="N150" s="110">
        <f t="shared" si="29"/>
        <v>1.2033591597539661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692.68371381420116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34.510699534929003</v>
      </c>
      <c r="K151" s="27">
        <f t="shared" si="26"/>
        <v>6.666666666666667</v>
      </c>
      <c r="L151" s="37">
        <f t="shared" si="28"/>
        <v>0.72838809166141871</v>
      </c>
      <c r="M151" s="110">
        <f t="shared" si="27"/>
        <v>-11.760912373409578</v>
      </c>
      <c r="N151" s="110">
        <f t="shared" si="29"/>
        <v>1.1826025446892556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698.68371381420116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34.585612400994748</v>
      </c>
      <c r="K152" s="27">
        <f t="shared" si="26"/>
        <v>6.666666666666667</v>
      </c>
      <c r="L152" s="37">
        <f t="shared" si="28"/>
        <v>0.65347522559567395</v>
      </c>
      <c r="M152" s="110">
        <f t="shared" si="27"/>
        <v>-11.760912373409578</v>
      </c>
      <c r="N152" s="110">
        <f t="shared" si="29"/>
        <v>1.1623783772779457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448.68371381420116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30.738806118587096</v>
      </c>
      <c r="K153" s="27">
        <f t="shared" si="26"/>
        <v>6.666666666666667</v>
      </c>
      <c r="L153" s="37">
        <f t="shared" si="28"/>
        <v>4.5002815080033258</v>
      </c>
      <c r="M153" s="110">
        <f t="shared" si="27"/>
        <v>-11.760912373409578</v>
      </c>
      <c r="N153" s="110">
        <f t="shared" si="29"/>
        <v>2.8185656236768746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448.87915838713002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30.742588828568149</v>
      </c>
      <c r="K154" s="27">
        <f t="shared" si="26"/>
        <v>6.666666666666667</v>
      </c>
      <c r="L154" s="37">
        <f t="shared" si="28"/>
        <v>4.496498798022273</v>
      </c>
      <c r="M154" s="110">
        <f t="shared" si="27"/>
        <v>-11.760912373409578</v>
      </c>
      <c r="N154" s="110">
        <f t="shared" si="29"/>
        <v>2.8161117185775457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449.46302185214677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30.753879346694678</v>
      </c>
      <c r="K155" s="27">
        <f t="shared" si="26"/>
        <v>6.666666666666667</v>
      </c>
      <c r="L155" s="37">
        <f t="shared" si="28"/>
        <v>4.485208279895744</v>
      </c>
      <c r="M155" s="110">
        <f t="shared" si="27"/>
        <v>-11.760912373409578</v>
      </c>
      <c r="N155" s="110">
        <f t="shared" si="29"/>
        <v>2.8088000745850308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450.42804697626491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30.772508501332471</v>
      </c>
      <c r="K156" s="27">
        <f t="shared" si="26"/>
        <v>6.666666666666667</v>
      </c>
      <c r="L156" s="37">
        <f t="shared" si="28"/>
        <v>4.466579125257951</v>
      </c>
      <c r="M156" s="110">
        <f t="shared" si="27"/>
        <v>-11.760912373409578</v>
      </c>
      <c r="N156" s="110">
        <f t="shared" si="29"/>
        <v>2.7967774706659503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451.76262840623883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30.798206030215074</v>
      </c>
      <c r="K157" s="27">
        <f t="shared" si="26"/>
        <v>6.666666666666667</v>
      </c>
      <c r="L157" s="37">
        <f t="shared" si="28"/>
        <v>4.4408815963753483</v>
      </c>
      <c r="M157" s="110">
        <f t="shared" si="27"/>
        <v>-11.760912373409578</v>
      </c>
      <c r="N157" s="110">
        <f t="shared" si="29"/>
        <v>2.7802775931165447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453.45147704142471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30.830616417531164</v>
      </c>
      <c r="K158" s="27">
        <f t="shared" si="26"/>
        <v>6.666666666666667</v>
      </c>
      <c r="L158" s="37">
        <f t="shared" si="28"/>
        <v>4.4084712090592575</v>
      </c>
      <c r="M158" s="110">
        <f t="shared" si="27"/>
        <v>-11.760912373409578</v>
      </c>
      <c r="N158" s="110">
        <f t="shared" si="29"/>
        <v>2.7596062565653461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455.47642609602889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30.86931808583569</v>
      </c>
      <c r="K159" s="27">
        <f t="shared" si="26"/>
        <v>6.666666666666667</v>
      </c>
      <c r="L159" s="37">
        <f t="shared" ref="L159:L190" si="31">F159-J159+M159</f>
        <v>4.3697695407547315</v>
      </c>
      <c r="M159" s="110">
        <f t="shared" si="27"/>
        <v>-11.760912373409578</v>
      </c>
      <c r="N159" s="110">
        <f t="shared" ref="N159:N190" si="32">10^(L159/10)</f>
        <v>2.7351235825695634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457.81728885236544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30.913843783869897</v>
      </c>
      <c r="K160" s="27">
        <f t="shared" ref="K160:K223" si="35">4/60*100</f>
        <v>6.666666666666667</v>
      </c>
      <c r="L160" s="37">
        <f t="shared" si="31"/>
        <v>4.3252438427205249</v>
      </c>
      <c r="M160" s="110">
        <f t="shared" ref="M160:M223" si="36">10*LOG(6.666667/100)</f>
        <v>-11.760912373409578</v>
      </c>
      <c r="N160" s="110">
        <f t="shared" si="32"/>
        <v>2.7072252018522156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460.45268798278391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30.963700251847374</v>
      </c>
      <c r="K161" s="27">
        <f t="shared" si="35"/>
        <v>6.666666666666667</v>
      </c>
      <c r="L161" s="37">
        <f t="shared" si="31"/>
        <v>4.2753873747430475</v>
      </c>
      <c r="M161" s="110">
        <f t="shared" si="36"/>
        <v>-11.760912373409578</v>
      </c>
      <c r="N161" s="110">
        <f t="shared" si="32"/>
        <v>2.6763243008611171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463.36079663895782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31.018385736960031</v>
      </c>
      <c r="K162" s="27">
        <f t="shared" si="35"/>
        <v>6.666666666666667</v>
      </c>
      <c r="L162" s="37">
        <f t="shared" si="31"/>
        <v>4.2207018896303907</v>
      </c>
      <c r="M162" s="110">
        <f t="shared" si="36"/>
        <v>-11.760912373409578</v>
      </c>
      <c r="N162" s="110">
        <f t="shared" si="32"/>
        <v>2.6428358475255669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466.51995555616901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31.077404511599642</v>
      </c>
      <c r="K163" s="27">
        <f t="shared" si="35"/>
        <v>6.666666666666667</v>
      </c>
      <c r="L163" s="37">
        <f t="shared" si="31"/>
        <v>4.1616831149907796</v>
      </c>
      <c r="M163" s="110">
        <f t="shared" si="36"/>
        <v>-11.760912373409578</v>
      </c>
      <c r="N163" s="110">
        <f t="shared" si="32"/>
        <v>2.6071637645859642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469.90915265194644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31.140278081456014</v>
      </c>
      <c r="K164" s="27">
        <f t="shared" si="35"/>
        <v>6.666666666666667</v>
      </c>
      <c r="L164" s="37">
        <f t="shared" si="31"/>
        <v>4.098809545134408</v>
      </c>
      <c r="M164" s="110">
        <f t="shared" si="36"/>
        <v>-11.760912373409578</v>
      </c>
      <c r="N164" s="110">
        <f t="shared" si="32"/>
        <v>2.5696913020655199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473.50836874628305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31.20655318181068</v>
      </c>
      <c r="K165" s="27">
        <f t="shared" si="35"/>
        <v>6.666666666666667</v>
      </c>
      <c r="L165" s="37">
        <f t="shared" si="31"/>
        <v>4.032534444779742</v>
      </c>
      <c r="M165" s="110">
        <f t="shared" si="36"/>
        <v>-11.760912373409578</v>
      </c>
      <c r="N165" s="110">
        <f t="shared" si="32"/>
        <v>2.5307744685652356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477.29880408071796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31.275806923998008</v>
      </c>
      <c r="K166" s="27">
        <f t="shared" si="35"/>
        <v>6.666666666666667</v>
      </c>
      <c r="L166" s="37">
        <f t="shared" si="31"/>
        <v>3.9632807025924137</v>
      </c>
      <c r="M166" s="110">
        <f t="shared" si="36"/>
        <v>-11.760912373409578</v>
      </c>
      <c r="N166" s="110">
        <f t="shared" si="32"/>
        <v>2.4907381355179679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481.26300583338065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31.347649584267653</v>
      </c>
      <c r="K167" s="27">
        <f t="shared" si="35"/>
        <v>6.666666666666667</v>
      </c>
      <c r="L167" s="37">
        <f t="shared" si="31"/>
        <v>3.8914380423227684</v>
      </c>
      <c r="M167" s="110">
        <f t="shared" si="36"/>
        <v>-11.760912373409578</v>
      </c>
      <c r="N167" s="110">
        <f t="shared" si="32"/>
        <v>2.4498743135680199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485.38491815977051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31.421725556863212</v>
      </c>
      <c r="K168" s="27">
        <f t="shared" si="35"/>
        <v>6.666666666666667</v>
      </c>
      <c r="L168" s="37">
        <f t="shared" si="31"/>
        <v>3.8173620697272099</v>
      </c>
      <c r="M168" s="110">
        <f t="shared" si="36"/>
        <v>-11.760912373409578</v>
      </c>
      <c r="N168" s="110">
        <f t="shared" si="32"/>
        <v>2.4084420823970194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489.64987492295847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31.497712958103133</v>
      </c>
      <c r="K169" s="27">
        <f t="shared" si="35"/>
        <v>6.666666666666667</v>
      </c>
      <c r="L169" s="37">
        <f t="shared" si="31"/>
        <v>3.7413746684872891</v>
      </c>
      <c r="M169" s="110">
        <f t="shared" si="36"/>
        <v>-11.760912373409578</v>
      </c>
      <c r="N169" s="110">
        <f t="shared" si="32"/>
        <v>2.3666686984917615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494.04455248374336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31.575322299338755</v>
      </c>
      <c r="K170" s="27">
        <f t="shared" si="35"/>
        <v>6.666666666666667</v>
      </c>
      <c r="L170" s="37">
        <f t="shared" si="31"/>
        <v>3.6637653272516673</v>
      </c>
      <c r="M170" s="110">
        <f t="shared" si="36"/>
        <v>-11.760912373409578</v>
      </c>
      <c r="N170" s="110">
        <f t="shared" si="32"/>
        <v>2.3247514792380692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498.55689662194675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31.654294566049504</v>
      </c>
      <c r="K171" s="27">
        <f t="shared" si="35"/>
        <v>6.666666666666667</v>
      </c>
      <c r="L171" s="37">
        <f t="shared" si="31"/>
        <v>3.5847930605409175</v>
      </c>
      <c r="M171" s="110">
        <f t="shared" si="36"/>
        <v>-11.760912373409578</v>
      </c>
      <c r="N171" s="110">
        <f t="shared" si="32"/>
        <v>2.2828601447801598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503.17603443204109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31.734398961869122</v>
      </c>
      <c r="K172" s="27">
        <f t="shared" si="35"/>
        <v>6.666666666666667</v>
      </c>
      <c r="L172" s="37">
        <f t="shared" si="31"/>
        <v>3.5046886647213</v>
      </c>
      <c r="M172" s="110">
        <f t="shared" si="36"/>
        <v>-11.760912373409578</v>
      </c>
      <c r="N172" s="110">
        <f t="shared" si="32"/>
        <v>2.2411393781265274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507.89217918568755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31.815430507304352</v>
      </c>
      <c r="K173" s="27">
        <f t="shared" si="35"/>
        <v>6.666666666666667</v>
      </c>
      <c r="L173" s="37">
        <f t="shared" si="31"/>
        <v>3.4236571192860694</v>
      </c>
      <c r="M173" s="110">
        <f t="shared" si="36"/>
        <v>-11.760912373409578</v>
      </c>
      <c r="N173" s="110">
        <f t="shared" si="32"/>
        <v>2.1997114323315849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512.69653380025227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31.897207626104173</v>
      </c>
      <c r="K174" s="27">
        <f t="shared" si="35"/>
        <v>6.666666666666667</v>
      </c>
      <c r="L174" s="37">
        <f t="shared" si="31"/>
        <v>3.341880000486249</v>
      </c>
      <c r="M174" s="110">
        <f t="shared" si="36"/>
        <v>-11.760912373409578</v>
      </c>
      <c r="N174" s="110">
        <f t="shared" si="32"/>
        <v>2.1586786689345754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517.58119670315125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31.97956980775707</v>
      </c>
      <c r="K175" s="27">
        <f t="shared" si="35"/>
        <v>6.666666666666667</v>
      </c>
      <c r="L175" s="37">
        <f t="shared" si="31"/>
        <v>3.259517818833352</v>
      </c>
      <c r="M175" s="110">
        <f t="shared" si="36"/>
        <v>-11.760912373409578</v>
      </c>
      <c r="N175" s="110">
        <f t="shared" si="32"/>
        <v>2.1181259544702016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522.53907248554469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32.062375401132819</v>
      </c>
      <c r="K176" s="27">
        <f t="shared" si="35"/>
        <v>6.666666666666667</v>
      </c>
      <c r="L176" s="37">
        <f t="shared" si="31"/>
        <v>3.176712225457603</v>
      </c>
      <c r="M176" s="110">
        <f t="shared" si="36"/>
        <v>-11.760912373409578</v>
      </c>
      <c r="N176" s="110">
        <f t="shared" si="32"/>
        <v>2.078122873341437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527.56378872055177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32.145499569990235</v>
      </c>
      <c r="K177" s="27">
        <f t="shared" si="35"/>
        <v>6.666666666666667</v>
      </c>
      <c r="L177" s="37">
        <f t="shared" si="31"/>
        <v>3.0935880566001863</v>
      </c>
      <c r="M177" s="110">
        <f t="shared" si="36"/>
        <v>-11.760912373409578</v>
      </c>
      <c r="N177" s="110">
        <f t="shared" si="32"/>
        <v>2.0387257376862595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532.64961960279425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32.228832424030706</v>
      </c>
      <c r="K178" s="27">
        <f t="shared" si="35"/>
        <v>6.666666666666667</v>
      </c>
      <c r="L178" s="37">
        <f t="shared" si="31"/>
        <v>3.0102552025597156</v>
      </c>
      <c r="M178" s="110">
        <f t="shared" si="36"/>
        <v>-11.760912373409578</v>
      </c>
      <c r="N178" s="110">
        <f t="shared" si="32"/>
        <v>1.9999793900906568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537.79141657694947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32.312277327659572</v>
      </c>
      <c r="K179" s="27">
        <f t="shared" si="35"/>
        <v>6.666666666666667</v>
      </c>
      <c r="L179" s="37">
        <f t="shared" si="31"/>
        <v>2.9268102989308495</v>
      </c>
      <c r="M179" s="110">
        <f t="shared" si="36"/>
        <v>-11.760912373409578</v>
      </c>
      <c r="N179" s="110">
        <f t="shared" si="32"/>
        <v>1.9619188048806613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542.98454580375505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32.395749381181624</v>
      </c>
      <c r="K180" s="27">
        <f t="shared" si="35"/>
        <v>6.666666666666667</v>
      </c>
      <c r="L180" s="37">
        <f t="shared" si="31"/>
        <v>2.8433382454087983</v>
      </c>
      <c r="M180" s="110">
        <f t="shared" si="36"/>
        <v>-11.760912373409578</v>
      </c>
      <c r="N180" s="110">
        <f t="shared" si="32"/>
        <v>1.9245704997295183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548.22483211520716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32.479174064651907</v>
      </c>
      <c r="K181" s="27">
        <f t="shared" si="35"/>
        <v>6.666666666666667</v>
      </c>
      <c r="L181" s="37">
        <f t="shared" si="31"/>
        <v>2.7599135619385144</v>
      </c>
      <c r="M181" s="110">
        <f t="shared" si="36"/>
        <v>-11.760912373409578</v>
      </c>
      <c r="N181" s="110">
        <f t="shared" si="32"/>
        <v>1.8879537725911588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553.5085090001736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32.562486032150929</v>
      </c>
      <c r="K182" s="27">
        <f t="shared" si="35"/>
        <v>6.666666666666667</v>
      </c>
      <c r="L182" s="37">
        <f t="shared" si="31"/>
        <v>2.676601594439493</v>
      </c>
      <c r="M182" s="110">
        <f t="shared" si="36"/>
        <v>-11.760912373409578</v>
      </c>
      <c r="N182" s="110">
        <f t="shared" si="32"/>
        <v>1.8520817803844809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558.83217411009355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32.645628043195984</v>
      </c>
      <c r="K183" s="27">
        <f t="shared" si="35"/>
        <v>6.666666666666667</v>
      </c>
      <c r="L183" s="37">
        <f t="shared" si="31"/>
        <v>2.5934595833944378</v>
      </c>
      <c r="M183" s="110">
        <f t="shared" si="36"/>
        <v>-11.760912373409578</v>
      </c>
      <c r="N183" s="110">
        <f t="shared" si="32"/>
        <v>1.816962476042566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564.19274976203644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32.728550017862617</v>
      </c>
      <c r="K184" s="27">
        <f t="shared" si="35"/>
        <v>6.666666666666667</v>
      </c>
      <c r="L184" s="37">
        <f t="shared" si="31"/>
        <v>2.5105376087278053</v>
      </c>
      <c r="M184" s="110">
        <f t="shared" si="36"/>
        <v>-11.760912373409578</v>
      </c>
      <c r="N184" s="110">
        <f t="shared" si="32"/>
        <v>1.7825994199621558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569.5874479289414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32.811208202629999</v>
      </c>
      <c r="K185" s="27">
        <f t="shared" si="35"/>
        <v>6.666666666666667</v>
      </c>
      <c r="L185" s="37">
        <f t="shared" si="31"/>
        <v>2.4278794239604231</v>
      </c>
      <c r="M185" s="110">
        <f t="shared" si="36"/>
        <v>-11.760912373409578</v>
      </c>
      <c r="N185" s="110">
        <f t="shared" si="32"/>
        <v>1.7489924808611579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575.01373923443509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32.893564434746168</v>
      </c>
      <c r="K186" s="27">
        <f t="shared" si="35"/>
        <v>6.666666666666667</v>
      </c>
      <c r="L186" s="37">
        <f t="shared" si="31"/>
        <v>2.3455231918442543</v>
      </c>
      <c r="M186" s="110">
        <f t="shared" si="36"/>
        <v>-11.760912373409578</v>
      </c>
      <c r="N186" s="110">
        <f t="shared" si="32"/>
        <v>1.7161384397922195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580.469325505391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32.9755854938699</v>
      </c>
      <c r="K187" s="27">
        <f t="shared" si="35"/>
        <v>6.666666666666667</v>
      </c>
      <c r="L187" s="37">
        <f t="shared" si="31"/>
        <v>2.2635021327205216</v>
      </c>
      <c r="M187" s="110">
        <f t="shared" si="36"/>
        <v>-11.760912373409578</v>
      </c>
      <c r="N187" s="110">
        <f t="shared" si="32"/>
        <v>1.6840315097132872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585.95211547478766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33.057242530778943</v>
      </c>
      <c r="K188" s="27">
        <f t="shared" si="35"/>
        <v>6.666666666666667</v>
      </c>
      <c r="L188" s="37">
        <f t="shared" si="31"/>
        <v>2.1818450958114788</v>
      </c>
      <c r="M188" s="110">
        <f t="shared" si="36"/>
        <v>-11.760912373409578</v>
      </c>
      <c r="N188" s="110">
        <f t="shared" si="32"/>
        <v>1.6526637816732381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591.46020326746816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33.138510563969149</v>
      </c>
      <c r="K189" s="27">
        <f t="shared" si="35"/>
        <v>6.666666666666667</v>
      </c>
      <c r="L189" s="37">
        <f t="shared" si="31"/>
        <v>2.100577062621273</v>
      </c>
      <c r="M189" s="110">
        <f t="shared" si="36"/>
        <v>-11.760912373409578</v>
      </c>
      <c r="N189" s="110">
        <f t="shared" si="32"/>
        <v>1.6220256073884154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596.99184934023788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33.219368035963512</v>
      </c>
      <c r="K190" s="27">
        <f t="shared" si="35"/>
        <v>6.666666666666667</v>
      </c>
      <c r="L190" s="37">
        <f t="shared" si="31"/>
        <v>2.0197195906269094</v>
      </c>
      <c r="M190" s="110">
        <f t="shared" si="36"/>
        <v>-11.760912373409578</v>
      </c>
      <c r="N190" s="110">
        <f t="shared" si="32"/>
        <v>1.592105926795502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602.54546358427012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33.299796422078963</v>
      </c>
      <c r="K191" s="27">
        <f t="shared" si="35"/>
        <v>6.666666666666667</v>
      </c>
      <c r="L191" s="37">
        <f t="shared" ref="L191:L222" si="37">F191-J191+M191</f>
        <v>1.9392912045114592</v>
      </c>
      <c r="M191" s="110">
        <f t="shared" si="36"/>
        <v>-11.760912373409578</v>
      </c>
      <c r="N191" s="110">
        <f t="shared" ref="N191:N222" si="38">10^(L191/10)</f>
        <v>1.5628925480828153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608.11959033145558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33.379779885250883</v>
      </c>
      <c r="K192" s="27">
        <f t="shared" si="35"/>
        <v>6.666666666666667</v>
      </c>
      <c r="L192" s="37">
        <f t="shared" si="37"/>
        <v>1.8593077413395385</v>
      </c>
      <c r="M192" s="110">
        <f t="shared" si="36"/>
        <v>-11.760912373409578</v>
      </c>
      <c r="N192" s="110">
        <f t="shared" si="38"/>
        <v>1.5343723867298127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613.71289503687865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33.459304971284809</v>
      </c>
      <c r="K193" s="27">
        <f t="shared" si="35"/>
        <v>6.666666666666667</v>
      </c>
      <c r="L193" s="37">
        <f t="shared" si="37"/>
        <v>1.7797826553056133</v>
      </c>
      <c r="M193" s="110">
        <f t="shared" si="36"/>
        <v>-11.760912373409578</v>
      </c>
      <c r="N193" s="110">
        <f t="shared" si="38"/>
        <v>1.5065316692216937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619.32415243704531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33.538360339593979</v>
      </c>
      <c r="K194" s="27">
        <f t="shared" si="35"/>
        <v>6.666666666666667</v>
      </c>
      <c r="L194" s="37">
        <f t="shared" si="37"/>
        <v>1.7007272869964432</v>
      </c>
      <c r="M194" s="110">
        <f t="shared" si="36"/>
        <v>-11.760912373409578</v>
      </c>
      <c r="N194" s="110">
        <f t="shared" si="38"/>
        <v>1.4793561063457263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624.95223600791655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33.616936525093507</v>
      </c>
      <c r="K195" s="27">
        <f t="shared" si="35"/>
        <v>6.666666666666667</v>
      </c>
      <c r="L195" s="37">
        <f t="shared" si="37"/>
        <v>1.6221511014969145</v>
      </c>
      <c r="M195" s="110">
        <f t="shared" si="36"/>
        <v>-11.760912373409578</v>
      </c>
      <c r="N195" s="110">
        <f t="shared" si="38"/>
        <v>1.4528310403103979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630.59610856843642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33.695025727461655</v>
      </c>
      <c r="K196" s="27">
        <f t="shared" si="35"/>
        <v>6.666666666666667</v>
      </c>
      <c r="L196" s="37">
        <f t="shared" si="37"/>
        <v>1.5440618991287671</v>
      </c>
      <c r="M196" s="110">
        <f t="shared" si="36"/>
        <v>-11.760912373409578</v>
      </c>
      <c r="N196" s="110">
        <f t="shared" si="38"/>
        <v>1.4269415693488221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636.25481389430593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33.772621624454644</v>
      </c>
      <c r="K197" s="27">
        <f t="shared" si="35"/>
        <v>6.666666666666667</v>
      </c>
      <c r="L197" s="37">
        <f t="shared" si="37"/>
        <v>1.4664660021357783</v>
      </c>
      <c r="M197" s="110">
        <f t="shared" si="36"/>
        <v>-11.760912373409578</v>
      </c>
      <c r="N197" s="110">
        <f t="shared" si="38"/>
        <v>1.4016726529640415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641.92746922350011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33.849719206377173</v>
      </c>
      <c r="K198" s="27">
        <f t="shared" si="35"/>
        <v>6.666666666666667</v>
      </c>
      <c r="L198" s="37">
        <f t="shared" si="37"/>
        <v>1.3893684202132484</v>
      </c>
      <c r="M198" s="110">
        <f t="shared" si="36"/>
        <v>-11.760912373409578</v>
      </c>
      <c r="N198" s="110">
        <f t="shared" si="38"/>
        <v>1.3770092005381045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647.61325854969209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33.926314629175401</v>
      </c>
      <c r="K199" s="27">
        <f t="shared" si="35"/>
        <v>6.666666666666667</v>
      </c>
      <c r="L199" s="37">
        <f t="shared" si="37"/>
        <v>1.3127729974150206</v>
      </c>
      <c r="M199" s="110">
        <f t="shared" si="36"/>
        <v>-11.760912373409578</v>
      </c>
      <c r="N199" s="110">
        <f t="shared" si="38"/>
        <v>1.3529361456498408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653.31142661258423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34.002405083936893</v>
      </c>
      <c r="K200" s="27">
        <f t="shared" si="35"/>
        <v>6.666666666666667</v>
      </c>
      <c r="L200" s="37">
        <f t="shared" si="37"/>
        <v>1.2366825426535293</v>
      </c>
      <c r="M200" s="110">
        <f t="shared" si="36"/>
        <v>-11.760912373409578</v>
      </c>
      <c r="N200" s="110">
        <f t="shared" si="38"/>
        <v>1.3294385081211697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659.0212735053517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34.077988680859391</v>
      </c>
      <c r="K201" s="27">
        <f t="shared" si="35"/>
        <v>6.666666666666667</v>
      </c>
      <c r="L201" s="37">
        <f t="shared" si="37"/>
        <v>1.1610989457310303</v>
      </c>
      <c r="M201" s="110">
        <f t="shared" si="36"/>
        <v>-11.760912373409578</v>
      </c>
      <c r="N201" s="110">
        <f t="shared" si="38"/>
        <v>1.3065014455314838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664.74214982918841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34.15306434599173</v>
      </c>
      <c r="K202" s="27">
        <f t="shared" si="35"/>
        <v>6.666666666666667</v>
      </c>
      <c r="L202" s="37">
        <f t="shared" si="37"/>
        <v>1.0860232805986918</v>
      </c>
      <c r="M202" s="110">
        <f t="shared" si="36"/>
        <v>-11.760912373409578</v>
      </c>
      <c r="N202" s="110">
        <f t="shared" si="38"/>
        <v>1.2841102956982704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670.47345233348415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34.227631729260786</v>
      </c>
      <c r="K203" s="27">
        <f t="shared" si="35"/>
        <v>6.666666666666667</v>
      </c>
      <c r="L203" s="37">
        <f t="shared" si="37"/>
        <v>1.0114558973296361</v>
      </c>
      <c r="M203" s="110">
        <f t="shared" si="36"/>
        <v>-11.760912373409578</v>
      </c>
      <c r="N203" s="110">
        <f t="shared" si="38"/>
        <v>1.2622506114142631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676.21461998761038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34.301691122481614</v>
      </c>
      <c r="K204" s="27">
        <f t="shared" si="35"/>
        <v>6.666666666666667</v>
      </c>
      <c r="L204" s="37">
        <f t="shared" si="37"/>
        <v>0.9373965041088077</v>
      </c>
      <c r="M204" s="110">
        <f t="shared" si="36"/>
        <v>-11.760912373409578</v>
      </c>
      <c r="N204" s="110">
        <f t="shared" si="38"/>
        <v>1.2409081885525532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681.96513043679272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34.375243386207707</v>
      </c>
      <c r="K205" s="27">
        <f t="shared" si="35"/>
        <v>6.666666666666667</v>
      </c>
      <c r="L205" s="37">
        <f t="shared" si="37"/>
        <v>0.8638442403827149</v>
      </c>
      <c r="M205" s="110">
        <f t="shared" si="36"/>
        <v>-11.760912373409578</v>
      </c>
      <c r="N205" s="110">
        <f t="shared" si="38"/>
        <v>1.2200690884970911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687.72449680022532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34.448289884417363</v>
      </c>
      <c r="K206" s="27">
        <f t="shared" si="35"/>
        <v>6.666666666666667</v>
      </c>
      <c r="L206" s="37">
        <f t="shared" si="37"/>
        <v>0.79079774217305854</v>
      </c>
      <c r="M206" s="110">
        <f t="shared" si="36"/>
        <v>-11.760912373409578</v>
      </c>
      <c r="N206" s="110">
        <f t="shared" si="38"/>
        <v>1.1997196557235268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693.49226477453522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34.52083242615376</v>
      </c>
      <c r="K207" s="27">
        <f t="shared" si="35"/>
        <v>6.666666666666667</v>
      </c>
      <c r="L207" s="37">
        <f t="shared" si="37"/>
        <v>0.71825520043666202</v>
      </c>
      <c r="M207" s="110">
        <f t="shared" si="36"/>
        <v>-11.760912373409578</v>
      </c>
      <c r="N207" s="110">
        <f t="shared" si="38"/>
        <v>1.1798465312411965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699.26801001004264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34.592873213341932</v>
      </c>
      <c r="K208" s="27">
        <f t="shared" si="35"/>
        <v>6.666666666666667</v>
      </c>
      <c r="L208" s="37">
        <f t="shared" si="37"/>
        <v>0.64621441324849016</v>
      </c>
      <c r="M208" s="110">
        <f t="shared" si="36"/>
        <v>-11.760912373409578</v>
      </c>
      <c r="N208" s="110">
        <f t="shared" si="38"/>
        <v>1.1604366625088842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705.05133573104922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34.664414794098654</v>
      </c>
      <c r="K209" s="27">
        <f t="shared" si="35"/>
        <v>6.666666666666667</v>
      </c>
      <c r="L209" s="37">
        <f t="shared" si="37"/>
        <v>0.57467283249176759</v>
      </c>
      <c r="M209" s="110">
        <f t="shared" si="36"/>
        <v>-11.760912373409578</v>
      </c>
      <c r="N209" s="110">
        <f t="shared" si="38"/>
        <v>1.1414773103522864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710.84187057470831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34.735460020931754</v>
      </c>
      <c r="K210" s="27">
        <f t="shared" si="35"/>
        <v>6.666666666666667</v>
      </c>
      <c r="L210" s="37">
        <f t="shared" si="37"/>
        <v>0.50362760565866793</v>
      </c>
      <c r="M210" s="110">
        <f t="shared" si="36"/>
        <v>-11.760912373409578</v>
      </c>
      <c r="N210" s="110">
        <f t="shared" si="38"/>
        <v>1.1229560533382543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540.68371381420116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32.358865763728247</v>
      </c>
      <c r="K211" s="27">
        <f t="shared" si="35"/>
        <v>6.666666666666667</v>
      </c>
      <c r="L211" s="37">
        <f t="shared" si="37"/>
        <v>2.8802218628621752</v>
      </c>
      <c r="M211" s="110">
        <f t="shared" si="36"/>
        <v>-11.760912373409578</v>
      </c>
      <c r="N211" s="110">
        <f t="shared" si="38"/>
        <v>1.9409850318563326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540.7815139096939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32.360436745053548</v>
      </c>
      <c r="K212" s="27">
        <f t="shared" si="35"/>
        <v>6.666666666666667</v>
      </c>
      <c r="L212" s="37">
        <f t="shared" si="37"/>
        <v>2.8786508815368741</v>
      </c>
      <c r="M212" s="110">
        <f t="shared" si="36"/>
        <v>-11.760912373409578</v>
      </c>
      <c r="N212" s="110">
        <f t="shared" si="38"/>
        <v>1.9402830427853985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541.07460296005888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32.365142988643946</v>
      </c>
      <c r="K213" s="27">
        <f t="shared" si="35"/>
        <v>6.666666666666667</v>
      </c>
      <c r="L213" s="37">
        <f t="shared" si="37"/>
        <v>2.8739446379464759</v>
      </c>
      <c r="M213" s="110">
        <f t="shared" si="36"/>
        <v>-11.760912373409578</v>
      </c>
      <c r="N213" s="110">
        <f t="shared" si="38"/>
        <v>1.9381815887850267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541.56205218838704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32.37296450561805</v>
      </c>
      <c r="K214" s="27">
        <f t="shared" si="35"/>
        <v>6.666666666666667</v>
      </c>
      <c r="L214" s="37">
        <f t="shared" si="37"/>
        <v>2.8661231209723717</v>
      </c>
      <c r="M214" s="110">
        <f t="shared" si="36"/>
        <v>-11.760912373409578</v>
      </c>
      <c r="N214" s="110">
        <f t="shared" si="38"/>
        <v>1.9346941216190641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542.24232989009238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32.38386835120852</v>
      </c>
      <c r="K215" s="27">
        <f t="shared" si="35"/>
        <v>6.666666666666667</v>
      </c>
      <c r="L215" s="37">
        <f t="shared" si="37"/>
        <v>2.8552192753819021</v>
      </c>
      <c r="M215" s="110">
        <f t="shared" si="36"/>
        <v>-11.760912373409578</v>
      </c>
      <c r="N215" s="110">
        <f t="shared" si="38"/>
        <v>1.9298427715349453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543.11332519608436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32.397809165340192</v>
      </c>
      <c r="K216" s="27">
        <f t="shared" si="35"/>
        <v>6.666666666666667</v>
      </c>
      <c r="L216" s="37">
        <f t="shared" si="37"/>
        <v>2.84127846125023</v>
      </c>
      <c r="M216" s="110">
        <f t="shared" si="36"/>
        <v>-11.760912373409578</v>
      </c>
      <c r="N216" s="110">
        <f t="shared" si="38"/>
        <v>1.9236579254129693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544.17238013832866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32.41472990146864</v>
      </c>
      <c r="K217" s="27">
        <f t="shared" si="35"/>
        <v>6.666666666666667</v>
      </c>
      <c r="L217" s="37">
        <f t="shared" si="37"/>
        <v>2.8243577251217822</v>
      </c>
      <c r="M217" s="110">
        <f t="shared" si="36"/>
        <v>-11.760912373409578</v>
      </c>
      <c r="N217" s="110">
        <f t="shared" si="38"/>
        <v>1.9161776596912785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545.41632890761844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32.434562717888468</v>
      </c>
      <c r="K218" s="27">
        <f t="shared" si="35"/>
        <v>6.666666666666667</v>
      </c>
      <c r="L218" s="37">
        <f t="shared" si="37"/>
        <v>2.8045249087019535</v>
      </c>
      <c r="M218" s="110">
        <f t="shared" si="36"/>
        <v>-11.760912373409578</v>
      </c>
      <c r="N218" s="110">
        <f t="shared" si="38"/>
        <v>1.9074470496685378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546.84154299827651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32.457230001221603</v>
      </c>
      <c r="K219" s="27">
        <f t="shared" si="35"/>
        <v>6.666666666666667</v>
      </c>
      <c r="L219" s="37">
        <f t="shared" si="37"/>
        <v>2.7818576253688185</v>
      </c>
      <c r="M219" s="110">
        <f t="shared" si="36"/>
        <v>-11.760912373409578</v>
      </c>
      <c r="N219" s="110">
        <f t="shared" si="38"/>
        <v>1.8975173804451864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548.44398081443251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32.482645489057695</v>
      </c>
      <c r="K220" s="27">
        <f t="shared" si="35"/>
        <v>6.666666666666667</v>
      </c>
      <c r="L220" s="37">
        <f t="shared" si="37"/>
        <v>2.7564421375327264</v>
      </c>
      <c r="M220" s="110">
        <f t="shared" si="36"/>
        <v>-11.760912373409578</v>
      </c>
      <c r="N220" s="110">
        <f t="shared" si="38"/>
        <v>1.8864452868907162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550.21924026864826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32.510715457765613</v>
      </c>
      <c r="K221" s="27">
        <f t="shared" si="35"/>
        <v>6.666666666666667</v>
      </c>
      <c r="L221" s="37">
        <f t="shared" si="37"/>
        <v>2.7283721688248086</v>
      </c>
      <c r="M221" s="110">
        <f t="shared" si="36"/>
        <v>-11.760912373409578</v>
      </c>
      <c r="N221" s="110">
        <f t="shared" si="38"/>
        <v>1.8742918506077648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552.16261293121579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32.541339942212637</v>
      </c>
      <c r="K222" s="27">
        <f t="shared" si="35"/>
        <v>6.666666666666667</v>
      </c>
      <c r="L222" s="37">
        <f t="shared" si="37"/>
        <v>2.6977476843777843</v>
      </c>
      <c r="M222" s="110">
        <f t="shared" si="36"/>
        <v>-11.760912373409578</v>
      </c>
      <c r="N222" s="110">
        <f t="shared" si="38"/>
        <v>1.8611216810162607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554.26913837785662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32.574413956286108</v>
      </c>
      <c r="K223" s="27">
        <f t="shared" si="35"/>
        <v>6.666666666666667</v>
      </c>
      <c r="L223" s="37">
        <f t="shared" ref="L223:L254" si="40">F223-J223+M223</f>
        <v>2.6646736703043139</v>
      </c>
      <c r="M223" s="110">
        <f t="shared" si="36"/>
        <v>-11.760912373409578</v>
      </c>
      <c r="N223" s="110">
        <f t="shared" ref="N223:N254" si="41">10^(L223/10)</f>
        <v>1.8470020056150611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556.53365752197408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32.609828686408399</v>
      </c>
      <c r="K224" s="27">
        <f t="shared" ref="K224:K268" si="44">4/60*100</f>
        <v>6.666666666666667</v>
      </c>
      <c r="L224" s="37">
        <f t="shared" si="40"/>
        <v>2.629258940182023</v>
      </c>
      <c r="M224" s="110">
        <f t="shared" ref="M224:M268" si="45">10*LOG(6.666667/100)</f>
        <v>-11.760912373409578</v>
      </c>
      <c r="N224" s="110">
        <f t="shared" si="41"/>
        <v>1.8320017914706359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558.95086389052972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32.647472634324778</v>
      </c>
      <c r="K225" s="27">
        <f t="shared" si="44"/>
        <v>6.666666666666667</v>
      </c>
      <c r="L225" s="37">
        <f t="shared" si="40"/>
        <v>2.5916149922656437</v>
      </c>
      <c r="M225" s="110">
        <f t="shared" si="45"/>
        <v>-11.760912373409578</v>
      </c>
      <c r="N225" s="110">
        <f t="shared" si="41"/>
        <v>1.8161909163410679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561.5153519954157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32.687232689981649</v>
      </c>
      <c r="K226" s="27">
        <f t="shared" si="44"/>
        <v>6.666666666666667</v>
      </c>
      <c r="L226" s="37">
        <f t="shared" si="40"/>
        <v>2.5518549366087733</v>
      </c>
      <c r="M226" s="110">
        <f t="shared" si="45"/>
        <v>-11.760912373409578</v>
      </c>
      <c r="N226" s="110">
        <f t="shared" si="41"/>
        <v>1.7996394038736874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564.22166215136667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32.728995119981654</v>
      </c>
      <c r="K227" s="27">
        <f t="shared" si="44"/>
        <v>6.666666666666667</v>
      </c>
      <c r="L227" s="37">
        <f t="shared" si="40"/>
        <v>2.5100925066087676</v>
      </c>
      <c r="M227" s="110">
        <f t="shared" si="45"/>
        <v>-11.760912373409578</v>
      </c>
      <c r="N227" s="110">
        <f t="shared" si="41"/>
        <v>1.7824167332934377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567.06432128551728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32.772646461633485</v>
      </c>
      <c r="K228" s="27">
        <f t="shared" si="44"/>
        <v>6.666666666666667</v>
      </c>
      <c r="L228" s="37">
        <f t="shared" si="40"/>
        <v>2.4664411649569367</v>
      </c>
      <c r="M228" s="110">
        <f t="shared" si="45"/>
        <v>-11.760912373409578</v>
      </c>
      <c r="N228" s="110">
        <f t="shared" si="41"/>
        <v>1.7645912301570816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570.03787946371449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32.818074316799688</v>
      </c>
      <c r="K229" s="27">
        <f t="shared" si="44"/>
        <v>6.666666666666667</v>
      </c>
      <c r="L229" s="37">
        <f t="shared" si="40"/>
        <v>2.4210133097907338</v>
      </c>
      <c r="M229" s="110">
        <f t="shared" si="45"/>
        <v>-11.760912373409578</v>
      </c>
      <c r="N229" s="110">
        <f t="shared" si="41"/>
        <v>1.7462295412598516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573.13694201835619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32.865168043440661</v>
      </c>
      <c r="K230" s="27">
        <f t="shared" si="44"/>
        <v>6.666666666666667</v>
      </c>
      <c r="L230" s="37">
        <f t="shared" si="40"/>
        <v>2.3739195831497604</v>
      </c>
      <c r="M230" s="110">
        <f t="shared" si="45"/>
        <v>-11.760912373409578</v>
      </c>
      <c r="N230" s="110">
        <f t="shared" si="41"/>
        <v>1.7273961937623825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576.35619729813686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32.913819345872639</v>
      </c>
      <c r="K231" s="27">
        <f t="shared" si="44"/>
        <v>6.666666666666667</v>
      </c>
      <c r="L231" s="37">
        <f t="shared" si="40"/>
        <v>2.3252682807177827</v>
      </c>
      <c r="M231" s="110">
        <f t="shared" si="45"/>
        <v>-11.760912373409578</v>
      </c>
      <c r="N231" s="110">
        <f t="shared" si="41"/>
        <v>1.7081532361188008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579.69044017015665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32.963922767271129</v>
      </c>
      <c r="K232" s="27">
        <f t="shared" si="44"/>
        <v>6.666666666666667</v>
      </c>
      <c r="L232" s="37">
        <f t="shared" si="40"/>
        <v>2.2751648593192932</v>
      </c>
      <c r="M232" s="110">
        <f t="shared" si="45"/>
        <v>-11.760912373409578</v>
      </c>
      <c r="N232" s="110">
        <f t="shared" si="41"/>
        <v>1.6885599564470144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583.13459148969173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33.01537608986856</v>
      </c>
      <c r="K233" s="27">
        <f t="shared" si="44"/>
        <v>6.666666666666667</v>
      </c>
      <c r="L233" s="37">
        <f t="shared" si="40"/>
        <v>2.2237115367218614</v>
      </c>
      <c r="M233" s="110">
        <f t="shared" si="45"/>
        <v>-11.760912373409578</v>
      </c>
      <c r="N233" s="110">
        <f t="shared" si="41"/>
        <v>1.6686726725692256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586.68371381420116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33.06808064965832</v>
      </c>
      <c r="K234" s="27">
        <f t="shared" si="44"/>
        <v>6.666666666666667</v>
      </c>
      <c r="L234" s="37">
        <f t="shared" si="40"/>
        <v>2.1710069769321017</v>
      </c>
      <c r="M234" s="110">
        <f t="shared" si="45"/>
        <v>-11.760912373409578</v>
      </c>
      <c r="N234" s="110">
        <f t="shared" si="41"/>
        <v>1.6485445870175937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590.33302367836495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33.121941573288112</v>
      </c>
      <c r="K235" s="27">
        <f t="shared" si="44"/>
        <v>6.666666666666667</v>
      </c>
      <c r="L235" s="37">
        <f t="shared" si="40"/>
        <v>2.1171460533023101</v>
      </c>
      <c r="M235" s="110">
        <f t="shared" si="45"/>
        <v>-11.760912373409578</v>
      </c>
      <c r="N235" s="110">
        <f t="shared" si="41"/>
        <v>1.628225699784513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594.0779007691475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33.176867945277479</v>
      </c>
      <c r="K236" s="27">
        <f t="shared" si="44"/>
        <v>6.666666666666667</v>
      </c>
      <c r="L236" s="37">
        <f t="shared" si="40"/>
        <v>2.0622196813129428</v>
      </c>
      <c r="M236" s="110">
        <f t="shared" si="45"/>
        <v>-11.760912373409578</v>
      </c>
      <c r="N236" s="110">
        <f t="shared" si="41"/>
        <v>1.607762771428572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597.91389434723476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33.232772913802613</v>
      </c>
      <c r="K237" s="27">
        <f t="shared" si="44"/>
        <v>6.666666666666667</v>
      </c>
      <c r="L237" s="37">
        <f t="shared" si="40"/>
        <v>2.0063147127878089</v>
      </c>
      <c r="M237" s="110">
        <f t="shared" si="45"/>
        <v>-11.760912373409578</v>
      </c>
      <c r="N237" s="110">
        <f t="shared" si="41"/>
        <v>1.5871993292549971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601.83672725682641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33.289573743131925</v>
      </c>
      <c r="K238" s="27">
        <f t="shared" si="44"/>
        <v>6.666666666666667</v>
      </c>
      <c r="L238" s="37">
        <f t="shared" si="40"/>
        <v>1.9495138834584971</v>
      </c>
      <c r="M238" s="110">
        <f t="shared" si="45"/>
        <v>-11.760912373409578</v>
      </c>
      <c r="N238" s="110">
        <f t="shared" si="41"/>
        <v>1.5665757096051458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605.84229785256014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33.347191820435008</v>
      </c>
      <c r="K239" s="27">
        <f t="shared" si="44"/>
        <v>6.666666666666667</v>
      </c>
      <c r="L239" s="37">
        <f t="shared" si="40"/>
        <v>1.8918958061554143</v>
      </c>
      <c r="M239" s="110">
        <f t="shared" si="45"/>
        <v>-11.760912373409578</v>
      </c>
      <c r="N239" s="110">
        <f t="shared" si="41"/>
        <v>1.5459291297531546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609.92668015285392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33.405552624187301</v>
      </c>
      <c r="K240" s="27">
        <f t="shared" si="44"/>
        <v>6.666666666666667</v>
      </c>
      <c r="L240" s="37">
        <f t="shared" si="40"/>
        <v>1.8335350024031207</v>
      </c>
      <c r="M240" s="110">
        <f t="shared" si="45"/>
        <v>-11.760912373409578</v>
      </c>
      <c r="N240" s="110">
        <f t="shared" si="41"/>
        <v>1.5252937834662368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614.08612250533986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33.464585660802356</v>
      </c>
      <c r="K241" s="27">
        <f t="shared" si="44"/>
        <v>6.666666666666667</v>
      </c>
      <c r="L241" s="37">
        <f t="shared" si="40"/>
        <v>1.7745019657880654</v>
      </c>
      <c r="M241" s="110">
        <f t="shared" si="45"/>
        <v>-11.760912373409578</v>
      </c>
      <c r="N241" s="110">
        <f t="shared" si="41"/>
        <v>1.5047009548957544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618.31704502412174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33.524224375485723</v>
      </c>
      <c r="K242" s="27">
        <f t="shared" si="44"/>
        <v>6.666666666666667</v>
      </c>
      <c r="L242" s="37">
        <f t="shared" si="40"/>
        <v>1.7148632511046991</v>
      </c>
      <c r="M242" s="110">
        <f t="shared" si="45"/>
        <v>-11.760912373409578</v>
      </c>
      <c r="N242" s="110">
        <f t="shared" si="41"/>
        <v>1.4841791460943048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622.61603603171579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33.584406042651047</v>
      </c>
      <c r="K243" s="27">
        <f t="shared" si="44"/>
        <v>6.666666666666667</v>
      </c>
      <c r="L243" s="37">
        <f t="shared" si="40"/>
        <v>1.6546815839393751</v>
      </c>
      <c r="M243" s="110">
        <f t="shared" si="45"/>
        <v>-11.760912373409578</v>
      </c>
      <c r="N243" s="110">
        <f t="shared" si="41"/>
        <v>1.4637542140739122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626.97984771182087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33.645071640595013</v>
      </c>
      <c r="K244" s="27">
        <f t="shared" si="44"/>
        <v>6.666666666666667</v>
      </c>
      <c r="L244" s="37">
        <f t="shared" si="40"/>
        <v>1.5940159859954086</v>
      </c>
      <c r="M244" s="110">
        <f t="shared" si="45"/>
        <v>-11.760912373409578</v>
      </c>
      <c r="N244" s="110">
        <f t="shared" si="41"/>
        <v>1.4434495139130126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631.40539115328556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33.706165714510966</v>
      </c>
      <c r="K245" s="27">
        <f t="shared" si="44"/>
        <v>6.666666666666667</v>
      </c>
      <c r="L245" s="37">
        <f t="shared" si="40"/>
        <v>1.5329219120794555</v>
      </c>
      <c r="M245" s="110">
        <f t="shared" si="45"/>
        <v>-11.760912373409578</v>
      </c>
      <c r="N245" s="110">
        <f t="shared" si="41"/>
        <v>1.4232860449725284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635.88973094133974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33.767636231343253</v>
      </c>
      <c r="K246" s="27">
        <f t="shared" si="44"/>
        <v>6.666666666666667</v>
      </c>
      <c r="L246" s="37">
        <f t="shared" si="40"/>
        <v>1.4714513952471684</v>
      </c>
      <c r="M246" s="110">
        <f t="shared" si="45"/>
        <v>-11.760912373409578</v>
      </c>
      <c r="N246" s="110">
        <f t="shared" si="41"/>
        <v>1.4032825977862711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640.43007942969234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33.829434429453457</v>
      </c>
      <c r="K247" s="27">
        <f t="shared" si="44"/>
        <v>6.666666666666667</v>
      </c>
      <c r="L247" s="37">
        <f t="shared" si="40"/>
        <v>1.409653197136965</v>
      </c>
      <c r="M247" s="110">
        <f t="shared" si="45"/>
        <v>-11.760912373409578</v>
      </c>
      <c r="N247" s="110">
        <f t="shared" si="41"/>
        <v>1.3834558996440689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645.02379080663036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33.891514665588844</v>
      </c>
      <c r="K248" s="27">
        <f t="shared" si="44"/>
        <v>6.666666666666667</v>
      </c>
      <c r="L248" s="37">
        <f t="shared" si="40"/>
        <v>1.3475729610015783</v>
      </c>
      <c r="M248" s="110">
        <f t="shared" si="45"/>
        <v>-11.760912373409578</v>
      </c>
      <c r="N248" s="110">
        <f t="shared" si="41"/>
        <v>1.3638207572866916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649.66835504988103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33.953834261213999</v>
      </c>
      <c r="K249" s="27">
        <f t="shared" si="44"/>
        <v>6.666666666666667</v>
      </c>
      <c r="L249" s="37">
        <f t="shared" si="40"/>
        <v>1.2852533653764233</v>
      </c>
      <c r="M249" s="110">
        <f t="shared" si="45"/>
        <v>-11.760912373409578</v>
      </c>
      <c r="N249" s="110">
        <f t="shared" si="41"/>
        <v>1.344390195480895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654.36139184868193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34.016353349887879</v>
      </c>
      <c r="K250" s="27">
        <f t="shared" si="44"/>
        <v>6.666666666666667</v>
      </c>
      <c r="L250" s="37">
        <f t="shared" si="40"/>
        <v>1.2227342767025426</v>
      </c>
      <c r="M250" s="110">
        <f t="shared" si="45"/>
        <v>-11.760912373409578</v>
      </c>
      <c r="N250" s="110">
        <f t="shared" si="41"/>
        <v>1.3251755905433353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659.10064455717395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34.07903472703763</v>
      </c>
      <c r="K251" s="27">
        <f t="shared" si="44"/>
        <v>6.666666666666667</v>
      </c>
      <c r="L251" s="37">
        <f t="shared" si="40"/>
        <v>1.1600528995527917</v>
      </c>
      <c r="M251" s="110">
        <f t="shared" si="45"/>
        <v>-11.760912373409578</v>
      </c>
      <c r="N251" s="110">
        <f t="shared" si="41"/>
        <v>1.306186798137505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663.88397423075742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34.141843703194361</v>
      </c>
      <c r="K252" s="27">
        <f t="shared" si="44"/>
        <v>6.666666666666667</v>
      </c>
      <c r="L252" s="37">
        <f t="shared" si="40"/>
        <v>1.0972439233960607</v>
      </c>
      <c r="M252" s="110">
        <f t="shared" si="45"/>
        <v>-11.760912373409578</v>
      </c>
      <c r="N252" s="110">
        <f t="shared" si="41"/>
        <v>1.28743227488224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668.70935378630338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34.204747961511536</v>
      </c>
      <c r="K253" s="27">
        <f t="shared" si="44"/>
        <v>6.666666666666667</v>
      </c>
      <c r="L253" s="37">
        <f t="shared" si="40"/>
        <v>1.0343396650788854</v>
      </c>
      <c r="M253" s="110">
        <f t="shared" si="45"/>
        <v>-11.760912373409578</v>
      </c>
      <c r="N253" s="110">
        <f t="shared" si="41"/>
        <v>1.2689191934879569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673.57486231791063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34.267717420178371</v>
      </c>
      <c r="K254" s="27">
        <f t="shared" si="44"/>
        <v>6.666666666666667</v>
      </c>
      <c r="L254" s="37">
        <f t="shared" si="40"/>
        <v>0.97137020641205041</v>
      </c>
      <c r="M254" s="110">
        <f t="shared" si="45"/>
        <v>-11.760912373409578</v>
      </c>
      <c r="N254" s="110">
        <f t="shared" si="41"/>
        <v>1.2506535512822874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678.47867959210134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34.330724100166186</v>
      </c>
      <c r="K255" s="27">
        <f t="shared" si="44"/>
        <v>6.666666666666667</v>
      </c>
      <c r="L255" s="37">
        <f t="shared" ref="L255:L268" si="46">F255-J255+M255</f>
        <v>0.90836352642423535</v>
      </c>
      <c r="M255" s="110">
        <f t="shared" si="45"/>
        <v>-11.760912373409578</v>
      </c>
      <c r="N255" s="110">
        <f t="shared" ref="N255:N268" si="47">10^(L255/10)</f>
        <v>1.23264027210393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683.4190807397913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34.393741998599957</v>
      </c>
      <c r="K256" s="27">
        <f t="shared" si="44"/>
        <v>6.666666666666667</v>
      </c>
      <c r="L256" s="37">
        <f t="shared" si="46"/>
        <v>0.84534562799046498</v>
      </c>
      <c r="M256" s="110">
        <f t="shared" si="45"/>
        <v>-11.760912373409578</v>
      </c>
      <c r="N256" s="110">
        <f t="shared" si="47"/>
        <v>1.2148833016365634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688.39443115688823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34.456746967926946</v>
      </c>
      <c r="K257" s="27">
        <f t="shared" si="44"/>
        <v>6.666666666666667</v>
      </c>
      <c r="L257" s="37">
        <f t="shared" si="46"/>
        <v>0.78234065866347535</v>
      </c>
      <c r="M257" s="110">
        <f t="shared" si="45"/>
        <v>-11.760912373409578</v>
      </c>
      <c r="N257" s="110">
        <f t="shared" si="47"/>
        <v>1.1973856963270662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693.40318162086066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34.519716600956542</v>
      </c>
      <c r="K258" s="27">
        <f t="shared" si="44"/>
        <v>6.666666666666667</v>
      </c>
      <c r="L258" s="37">
        <f t="shared" si="46"/>
        <v>0.71937102563387967</v>
      </c>
      <c r="M258" s="110">
        <f t="shared" si="45"/>
        <v>-11.760912373409578</v>
      </c>
      <c r="N258" s="110">
        <f t="shared" si="47"/>
        <v>1.1801497060870896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698.44386362690238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34.582630121766066</v>
      </c>
      <c r="K259" s="27">
        <f t="shared" si="44"/>
        <v>6.666666666666667</v>
      </c>
      <c r="L259" s="37">
        <f t="shared" si="46"/>
        <v>0.65645750482435616</v>
      </c>
      <c r="M259" s="110">
        <f t="shared" si="45"/>
        <v>-11.760912373409578</v>
      </c>
      <c r="N259" s="110">
        <f t="shared" si="47"/>
        <v>1.1631768510174196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703.51508494432255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34.64546828240438</v>
      </c>
      <c r="K260" s="27">
        <f t="shared" si="44"/>
        <v>6.666666666666667</v>
      </c>
      <c r="L260" s="37">
        <f t="shared" si="46"/>
        <v>0.59361934418604179</v>
      </c>
      <c r="M260" s="110">
        <f t="shared" si="45"/>
        <v>-11.760912373409578</v>
      </c>
      <c r="N260" s="110">
        <f t="shared" si="47"/>
        <v>1.1464679924228172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708.61552539138722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34.708213265276086</v>
      </c>
      <c r="K261" s="27">
        <f t="shared" si="44"/>
        <v>6.666666666666667</v>
      </c>
      <c r="L261" s="37">
        <f t="shared" si="46"/>
        <v>0.53087436131433563</v>
      </c>
      <c r="M261" s="110">
        <f t="shared" si="45"/>
        <v>-11.760912373409578</v>
      </c>
      <c r="N261" s="110">
        <f t="shared" si="47"/>
        <v>1.1300233984033543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713.74393282494452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34.770848591050871</v>
      </c>
      <c r="K262" s="27">
        <f t="shared" si="44"/>
        <v>6.666666666666667</v>
      </c>
      <c r="L262" s="37">
        <f t="shared" si="46"/>
        <v>0.46823903553955049</v>
      </c>
      <c r="M262" s="110">
        <f t="shared" si="45"/>
        <v>-11.760912373409578</v>
      </c>
      <c r="N262" s="110">
        <f t="shared" si="47"/>
        <v>1.1138428043187598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718.89911933969779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34.833359031915109</v>
      </c>
      <c r="K263" s="27">
        <f t="shared" si="44"/>
        <v>6.666666666666667</v>
      </c>
      <c r="L263" s="37">
        <f t="shared" si="46"/>
        <v>0.4057285946753133</v>
      </c>
      <c r="M263" s="110">
        <f t="shared" si="45"/>
        <v>-11.760912373409578</v>
      </c>
      <c r="N263" s="110">
        <f t="shared" si="47"/>
        <v>1.0979254684261033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724.07995767088505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34.895730529961988</v>
      </c>
      <c r="K264" s="27">
        <f t="shared" si="44"/>
        <v>6.666666666666667</v>
      </c>
      <c r="L264" s="37">
        <f t="shared" si="46"/>
        <v>0.34335709662843428</v>
      </c>
      <c r="M264" s="110">
        <f t="shared" si="45"/>
        <v>-11.760912373409578</v>
      </c>
      <c r="N264" s="110">
        <f t="shared" si="47"/>
        <v>1.0822702229902361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729.28537779330895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34.95795012050332</v>
      </c>
      <c r="K265" s="27">
        <f t="shared" si="44"/>
        <v>6.666666666666667</v>
      </c>
      <c r="L265" s="37">
        <f t="shared" si="46"/>
        <v>0.2811375060871022</v>
      </c>
      <c r="M265" s="110">
        <f t="shared" si="45"/>
        <v>-11.760912373409578</v>
      </c>
      <c r="N265" s="110">
        <f t="shared" si="47"/>
        <v>1.0668755211613106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734.51436370909778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35.02000586007776</v>
      </c>
      <c r="K266" s="27">
        <f t="shared" si="44"/>
        <v>6.666666666666667</v>
      </c>
      <c r="L266" s="37">
        <f t="shared" si="46"/>
        <v>0.21908176651266231</v>
      </c>
      <c r="M266" s="110">
        <f t="shared" si="45"/>
        <v>-11.760912373409578</v>
      </c>
      <c r="N266" s="110">
        <f t="shared" si="47"/>
        <v>1.051739479905772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739.76595041621329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35.08188675892621</v>
      </c>
      <c r="K267" s="27">
        <f t="shared" si="44"/>
        <v>6.666666666666667</v>
      </c>
      <c r="L267" s="37">
        <f t="shared" si="46"/>
        <v>0.15720086766421204</v>
      </c>
      <c r="M267" s="110">
        <f t="shared" si="45"/>
        <v>-11.760912373409578</v>
      </c>
      <c r="N267" s="110">
        <f t="shared" si="47"/>
        <v>1.0368599192670933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745.03922104951766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35.14358271770481</v>
      </c>
      <c r="K268" s="40">
        <f t="shared" si="44"/>
        <v>6.666666666666667</v>
      </c>
      <c r="L268" s="41">
        <f t="shared" si="46"/>
        <v>9.5504908885612139E-2</v>
      </c>
      <c r="M268" s="110">
        <f t="shared" si="45"/>
        <v>-11.760912373409578</v>
      </c>
      <c r="N268" s="110">
        <f t="shared" si="47"/>
        <v>1.0222343982207833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25.303611074904563</v>
      </c>
    </row>
  </sheetData>
  <mergeCells count="32">
    <mergeCell ref="I87:L87"/>
    <mergeCell ref="O5:O6"/>
    <mergeCell ref="A61:A85"/>
    <mergeCell ref="A5:A6"/>
    <mergeCell ref="B5:B6"/>
    <mergeCell ref="C5:C6"/>
    <mergeCell ref="D5:D6"/>
    <mergeCell ref="B54:F54"/>
    <mergeCell ref="P5:P6"/>
    <mergeCell ref="Q5:R5"/>
    <mergeCell ref="A46:G46"/>
    <mergeCell ref="B48:B49"/>
    <mergeCell ref="G5:G6"/>
    <mergeCell ref="H5:H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4" orientation="portrait" r:id="rId1"/>
  <rowBreaks count="1" manualBreakCount="1">
    <brk id="9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6972C-FFC3-47BF-B1E9-A804C14AEC10}">
  <sheetPr codeName="Sheet7"/>
  <dimension ref="A1:W269"/>
  <sheetViews>
    <sheetView zoomScaleNormal="100" workbookViewId="0">
      <selection activeCell="B7" sqref="B7:B4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5" max="15" width="11.5703125" bestFit="1" customWidth="1"/>
    <col min="17" max="17" width="15.42578125" bestFit="1" customWidth="1"/>
    <col min="18" max="18" width="17.140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149</v>
      </c>
      <c r="B2" s="29" t="s">
        <v>119</v>
      </c>
      <c r="C2" s="29">
        <f>NSAs!B7</f>
        <v>257998.7</v>
      </c>
      <c r="D2" s="30">
        <f>NSAs!C7</f>
        <v>4256506.01</v>
      </c>
    </row>
    <row r="4" spans="1:23" ht="15.75" thickBot="1" x14ac:dyDescent="0.3"/>
    <row r="5" spans="1:23" ht="14.45" customHeight="1" x14ac:dyDescent="0.25">
      <c r="A5" s="193" t="s">
        <v>114</v>
      </c>
      <c r="B5" s="180" t="s">
        <v>122</v>
      </c>
      <c r="C5" s="180" t="s">
        <v>124</v>
      </c>
      <c r="D5" s="180" t="s">
        <v>123</v>
      </c>
      <c r="E5" s="180" t="s">
        <v>120</v>
      </c>
      <c r="F5" s="180" t="s">
        <v>121</v>
      </c>
      <c r="G5" s="195" t="s">
        <v>125</v>
      </c>
      <c r="H5" s="189" t="str">
        <f>CONCATENATE("Sound Level @ ", A2, " (dBA)")</f>
        <v>Sound Level @ NSA 5 (dBA)</v>
      </c>
      <c r="O5" s="163" t="s">
        <v>0</v>
      </c>
      <c r="P5" s="165" t="s">
        <v>1</v>
      </c>
      <c r="Q5" s="165" t="s">
        <v>2</v>
      </c>
      <c r="R5" s="166"/>
      <c r="V5" s="143" t="str">
        <f>INDEX(A7:A45,MATCH(W5,H7:H45,0))</f>
        <v>A-33</v>
      </c>
      <c r="W5" s="144">
        <f>MAX(H7:H45)</f>
        <v>40.529409066132629</v>
      </c>
    </row>
    <row r="6" spans="1:23" ht="15.75" thickBot="1" x14ac:dyDescent="0.3">
      <c r="A6" s="194"/>
      <c r="B6" s="181"/>
      <c r="C6" s="181"/>
      <c r="D6" s="181"/>
      <c r="E6" s="181"/>
      <c r="F6" s="181"/>
      <c r="G6" s="196"/>
      <c r="H6" s="190"/>
      <c r="O6" s="164"/>
      <c r="P6" s="168"/>
      <c r="Q6" s="12" t="s">
        <v>3</v>
      </c>
      <c r="R6" s="13" t="s">
        <v>4</v>
      </c>
      <c r="V6" s="145" t="str">
        <f>INDEX(A7:A45,MATCH(W6,H7:H45,0))</f>
        <v>A-32</v>
      </c>
      <c r="W6" s="146">
        <f>LARGE(H7:H45,2)</f>
        <v>37.16985466105757</v>
      </c>
    </row>
    <row r="7" spans="1:23" x14ac:dyDescent="0.25">
      <c r="A7" s="32" t="str">
        <f>Inverters!B3</f>
        <v>A-1</v>
      </c>
      <c r="B7" s="33">
        <f>IF(SQRT(($C$2-Q7)^2+($D$2-R7)^2)&lt;Inverters!$Q$3,Inverters!$Q$3,IF(SQRT(($C$2-Q7)^2+($D$2-R7)^2)&gt;Inverters!$Q$3,SQRT(($C$2-Q7)^2+($D$2-R7)^2),Inverters!$Q$3))</f>
        <v>6033.3751060330178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53.311206540858393</v>
      </c>
      <c r="H7" s="36">
        <f>C7-G7</f>
        <v>15.699093415781419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37.145767968413153</v>
      </c>
    </row>
    <row r="8" spans="1:23" x14ac:dyDescent="0.25">
      <c r="A8" s="9" t="str">
        <f>Inverters!B4</f>
        <v>A-2</v>
      </c>
      <c r="B8" s="24">
        <f>IF(SQRT(($C$2-Q8)^2+($D$2-R8)^2)&lt;Inverters!$Q$3,Inverters!$Q$3,IF(SQRT(($C$2-Q8)^2+($D$2-R8)^2)&gt;Inverters!$Q$3,SQRT(($C$2-Q8)^2+($D$2-R8)^2),Inverters!$Q$3))</f>
        <v>5362.0727750750711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52.286654080289111</v>
      </c>
      <c r="H8" s="37">
        <f t="shared" ref="H8:H44" si="2">C8-G8</f>
        <v>16.723645876350702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47.028874754055536</v>
      </c>
    </row>
    <row r="9" spans="1:23" x14ac:dyDescent="0.25">
      <c r="A9" s="9" t="str">
        <f>Inverters!B5</f>
        <v>A-3</v>
      </c>
      <c r="B9" s="24">
        <f>IF(SQRT(($C$2-Q9)^2+($D$2-R9)^2)&lt;Inverters!$Q$3,Inverters!$Q$3,IF(SQRT(($C$2-Q9)^2+($D$2-R9)^2)&gt;Inverters!$Q$3,SQRT(($C$2-Q9)^2+($D$2-R9)^2),Inverters!$Q$3))</f>
        <v>3851.4978219519944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44" si="3">20*LOG10(B9/D9)-2.3</f>
        <v>49.412593132016632</v>
      </c>
      <c r="H9" s="37">
        <f t="shared" si="2"/>
        <v>19.597706824623181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91.152940364109298</v>
      </c>
    </row>
    <row r="10" spans="1:23" x14ac:dyDescent="0.25">
      <c r="A10" s="9" t="str">
        <f>Inverters!B6</f>
        <v>A-4</v>
      </c>
      <c r="B10" s="24">
        <f>IF(SQRT(($C$2-Q10)^2+($D$2-R10)^2)&lt;Inverters!$Q$3,Inverters!$Q$3,IF(SQRT(($C$2-Q10)^2+($D$2-R10)^2)&gt;Inverters!$Q$3,SQRT(($C$2-Q10)^2+($D$2-R10)^2),Inverters!$Q$3))</f>
        <v>2977.4729565860584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47.176956512357201</v>
      </c>
      <c r="H10" s="37">
        <f t="shared" si="2"/>
        <v>21.833343444282612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152.52265074636918</v>
      </c>
    </row>
    <row r="11" spans="1:23" x14ac:dyDescent="0.25">
      <c r="A11" s="9" t="str">
        <f>Inverters!B7</f>
        <v>A-5</v>
      </c>
      <c r="B11" s="24">
        <f>IF(SQRT(($C$2-Q11)^2+($D$2-R11)^2)&lt;Inverters!$Q$3,Inverters!$Q$3,IF(SQRT(($C$2-Q11)^2+($D$2-R11)^2)&gt;Inverters!$Q$3,SQRT(($C$2-Q11)^2+($D$2-R11)^2),Inverters!$Q$3))</f>
        <v>2669.3907637887046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46.228243069119571</v>
      </c>
      <c r="H11" s="37">
        <f t="shared" si="2"/>
        <v>22.782056887520241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189.76044439667174</v>
      </c>
    </row>
    <row r="12" spans="1:23" x14ac:dyDescent="0.25">
      <c r="A12" s="9" t="str">
        <f>Inverters!B8</f>
        <v>A-6</v>
      </c>
      <c r="B12" s="24">
        <f>IF(SQRT(($C$2-Q12)^2+($D$2-R12)^2)&lt;Inverters!$Q$3,Inverters!$Q$3,IF(SQRT(($C$2-Q12)^2+($D$2-R12)^2)&gt;Inverters!$Q$3,SQRT(($C$2-Q12)^2+($D$2-R12)^2),Inverters!$Q$3))</f>
        <v>2379.2136747465106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45.228668946639992</v>
      </c>
      <c r="H12" s="37">
        <f t="shared" si="2"/>
        <v>23.78163100999982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238.87082032379007</v>
      </c>
    </row>
    <row r="13" spans="1:23" x14ac:dyDescent="0.25">
      <c r="A13" s="9" t="str">
        <f>Inverters!B9</f>
        <v>A-7</v>
      </c>
      <c r="B13" s="24">
        <f>IF(SQRT(($C$2-Q13)^2+($D$2-R13)^2)&lt;Inverters!$Q$3,Inverters!$Q$3,IF(SQRT(($C$2-Q13)^2+($D$2-R13)^2)&gt;Inverters!$Q$3,SQRT(($C$2-Q13)^2+($D$2-R13)^2),Inverters!$Q$3))</f>
        <v>3695.1831056389642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49.052719273011064</v>
      </c>
      <c r="H13" s="37">
        <f t="shared" si="2"/>
        <v>19.957580683628748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99.02801376547805</v>
      </c>
    </row>
    <row r="14" spans="1:23" x14ac:dyDescent="0.25">
      <c r="A14" s="9" t="str">
        <f>Inverters!B10</f>
        <v>A-8</v>
      </c>
      <c r="B14" s="24">
        <f>IF(SQRT(($C$2-Q14)^2+($D$2-R14)^2)&lt;Inverters!$Q$3,Inverters!$Q$3,IF(SQRT(($C$2-Q14)^2+($D$2-R14)^2)&gt;Inverters!$Q$3,SQRT(($C$2-Q14)^2+($D$2-R14)^2),Inverters!$Q$3))</f>
        <v>3414.577937871727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48.366740599113541</v>
      </c>
      <c r="H14" s="37">
        <f t="shared" si="2"/>
        <v>20.643559357526271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115.97274473264308</v>
      </c>
    </row>
    <row r="15" spans="1:23" x14ac:dyDescent="0.25">
      <c r="A15" s="9" t="str">
        <f>Inverters!B11</f>
        <v>A-9</v>
      </c>
      <c r="B15" s="24">
        <f>IF(SQRT(($C$2-Q15)^2+($D$2-R15)^2)&lt;Inverters!$Q$3,Inverters!$Q$3,IF(SQRT(($C$2-Q15)^2+($D$2-R15)^2)&gt;Inverters!$Q$3,SQRT(($C$2-Q15)^2+($D$2-R15)^2),Inverters!$Q$3))</f>
        <v>2797.505512416662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46.635419019359176</v>
      </c>
      <c r="H15" s="37">
        <f t="shared" si="2"/>
        <v>22.374880937280636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172.77786124549635</v>
      </c>
    </row>
    <row r="16" spans="1:23" x14ac:dyDescent="0.25">
      <c r="A16" s="9" t="str">
        <f>Inverters!B12</f>
        <v>A-10</v>
      </c>
      <c r="B16" s="24">
        <f>IF(SQRT(($C$2-Q16)^2+($D$2-R16)^2)&lt;Inverters!$Q$3,Inverters!$Q$3,IF(SQRT(($C$2-Q16)^2+($D$2-R16)^2)&gt;Inverters!$Q$3,SQRT(($C$2-Q16)^2+($D$2-R16)^2),Inverters!$Q$3))</f>
        <v>2485.6818763673041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45.608910915888465</v>
      </c>
      <c r="H16" s="37">
        <f t="shared" si="2"/>
        <v>23.401389040751347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218.84614661546274</v>
      </c>
    </row>
    <row r="17" spans="1:21" x14ac:dyDescent="0.25">
      <c r="A17" s="9" t="str">
        <f>Inverters!B13</f>
        <v>A-11</v>
      </c>
      <c r="B17" s="24">
        <f>IF(SQRT(($C$2-Q17)^2+($D$2-R17)^2)&lt;Inverters!$Q$3,Inverters!$Q$3,IF(SQRT(($C$2-Q17)^2+($D$2-R17)^2)&gt;Inverters!$Q$3,SQRT(($C$2-Q17)^2+($D$2-R17)^2),Inverters!$Q$3))</f>
        <v>2173.087885245518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44.441545813160161</v>
      </c>
      <c r="H17" s="37">
        <f t="shared" si="2"/>
        <v>24.568754143479651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286.33564436907182</v>
      </c>
    </row>
    <row r="18" spans="1:21" x14ac:dyDescent="0.25">
      <c r="A18" s="9" t="str">
        <f>Inverters!B14</f>
        <v>A-12</v>
      </c>
      <c r="B18" s="24">
        <f>IF(SQRT(($C$2-Q18)^2+($D$2-R18)^2)&lt;Inverters!$Q$3,Inverters!$Q$3,IF(SQRT(($C$2-Q18)^2+($D$2-R18)^2)&gt;Inverters!$Q$3,SQRT(($C$2-Q18)^2+($D$2-R18)^2),Inverters!$Q$3))</f>
        <v>1946.9942775467669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43.48729350155098</v>
      </c>
      <c r="H18" s="37">
        <f t="shared" si="2"/>
        <v>25.523006455088833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356.6979763835007</v>
      </c>
    </row>
    <row r="19" spans="1:21" x14ac:dyDescent="0.25">
      <c r="A19" s="9" t="str">
        <f>Inverters!B15</f>
        <v>A-13</v>
      </c>
      <c r="B19" s="24">
        <f>IF(SQRT(($C$2-Q19)^2+($D$2-R19)^2)&lt;Inverters!$Q$3,Inverters!$Q$3,IF(SQRT(($C$2-Q19)^2+($D$2-R19)^2)&gt;Inverters!$Q$3,SQRT(($C$2-Q19)^2+($D$2-R19)^2),Inverters!$Q$3))</f>
        <v>1684.5744856493022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42.229804372727969</v>
      </c>
      <c r="H19" s="37">
        <f t="shared" si="2"/>
        <v>26.780495583911843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476.48535659691572</v>
      </c>
    </row>
    <row r="20" spans="1:21" x14ac:dyDescent="0.25">
      <c r="A20" s="9" t="str">
        <f>Inverters!B16</f>
        <v>A-14</v>
      </c>
      <c r="B20" s="24">
        <f>IF(SQRT(($C$2-Q20)^2+($D$2-R20)^2)&lt;Inverters!$Q$3,Inverters!$Q$3,IF(SQRT(($C$2-Q20)^2+($D$2-R20)^2)&gt;Inverters!$Q$3,SQRT(($C$2-Q20)^2+($D$2-R20)^2),Inverters!$Q$3))</f>
        <v>1518.6657278680154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41.329243844364342</v>
      </c>
      <c r="H20" s="37">
        <f t="shared" si="2"/>
        <v>27.681056112275471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586.28071824422489</v>
      </c>
    </row>
    <row r="21" spans="1:21" x14ac:dyDescent="0.25">
      <c r="A21" s="9" t="str">
        <f>Inverters!B17</f>
        <v>A-15</v>
      </c>
      <c r="B21" s="24">
        <f>IF(SQRT(($C$2-Q21)^2+($D$2-R21)^2)&lt;Inverters!$Q$3,Inverters!$Q$3,IF(SQRT(($C$2-Q21)^2+($D$2-R21)^2)&gt;Inverters!$Q$3,SQRT(($C$2-Q21)^2+($D$2-R21)^2),Inverters!$Q$3))</f>
        <v>1384.308539958228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si="3"/>
        <v>40.524657962346751</v>
      </c>
      <c r="H21" s="37">
        <f t="shared" si="2"/>
        <v>28.485641994293061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705.60914276529218</v>
      </c>
    </row>
    <row r="22" spans="1:21" x14ac:dyDescent="0.25">
      <c r="A22" s="9" t="str">
        <f>Inverters!B18</f>
        <v>A-16</v>
      </c>
      <c r="B22" s="24">
        <f>IF(SQRT(($C$2-Q22)^2+($D$2-R22)^2)&lt;Inverters!$Q$3,Inverters!$Q$3,IF(SQRT(($C$2-Q22)^2+($D$2-R22)^2)&gt;Inverters!$Q$3,SQRT(($C$2-Q22)^2+($D$2-R22)^2),Inverters!$Q$3))</f>
        <v>3464.7985268122652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3"/>
        <v>48.493559721308031</v>
      </c>
      <c r="H22" s="37">
        <f t="shared" si="2"/>
        <v>20.516740235331781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112.63517121103561</v>
      </c>
    </row>
    <row r="23" spans="1:21" x14ac:dyDescent="0.25">
      <c r="A23" s="9" t="str">
        <f>Inverters!B19</f>
        <v>A-17</v>
      </c>
      <c r="B23" s="24">
        <f>IF(SQRT(($C$2-Q23)^2+($D$2-R23)^2)&lt;Inverters!$Q$3,Inverters!$Q$3,IF(SQRT(($C$2-Q23)^2+($D$2-R23)^2)&gt;Inverters!$Q$3,SQRT(($C$2-Q23)^2+($D$2-R23)^2),Inverters!$Q$3))</f>
        <v>3026.1353225526541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3"/>
        <v>47.317766897562535</v>
      </c>
      <c r="H23" s="37">
        <f t="shared" si="2"/>
        <v>21.692533059077277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147.65675025772276</v>
      </c>
    </row>
    <row r="24" spans="1:21" x14ac:dyDescent="0.25">
      <c r="A24" s="9" t="str">
        <f>Inverters!B20</f>
        <v>A-18</v>
      </c>
      <c r="B24" s="24">
        <f>IF(SQRT(($C$2-Q24)^2+($D$2-R24)^2)&lt;Inverters!$Q$3,Inverters!$Q$3,IF(SQRT(($C$2-Q24)^2+($D$2-R24)^2)&gt;Inverters!$Q$3,SQRT(($C$2-Q24)^2+($D$2-R24)^2),Inverters!$Q$3))</f>
        <v>2686.7466199848182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3"/>
        <v>46.284534223854152</v>
      </c>
      <c r="H24" s="37">
        <f t="shared" si="2"/>
        <v>22.725765732785661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187.31673241905236</v>
      </c>
    </row>
    <row r="25" spans="1:21" x14ac:dyDescent="0.25">
      <c r="A25" s="9" t="str">
        <f>Inverters!B21</f>
        <v>A-19</v>
      </c>
      <c r="B25" s="24">
        <f>IF(SQRT(($C$2-Q25)^2+($D$2-R25)^2)&lt;Inverters!$Q$3,Inverters!$Q$3,IF(SQRT(($C$2-Q25)^2+($D$2-R25)^2)&gt;Inverters!$Q$3,SQRT(($C$2-Q25)^2+($D$2-R25)^2),Inverters!$Q$3))</f>
        <v>2306.0592967223743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3"/>
        <v>44.957409406166065</v>
      </c>
      <c r="H25" s="37">
        <f t="shared" si="2"/>
        <v>24.052890550473748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254.26644734540335</v>
      </c>
    </row>
    <row r="26" spans="1:21" x14ac:dyDescent="0.25">
      <c r="A26" s="9" t="str">
        <f>Inverters!B22</f>
        <v>A-20</v>
      </c>
      <c r="B26" s="24">
        <f>IF(SQRT(($C$2-Q26)^2+($D$2-R26)^2)&lt;Inverters!$Q$3,Inverters!$Q$3,IF(SQRT(($C$2-Q26)^2+($D$2-R26)^2)&gt;Inverters!$Q$3,SQRT(($C$2-Q26)^2+($D$2-R26)^2),Inverters!$Q$3))</f>
        <v>2005.9285184921796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3"/>
        <v>43.746309056464391</v>
      </c>
      <c r="H26" s="37">
        <f t="shared" si="2"/>
        <v>25.263990900175422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336.04627833814828</v>
      </c>
    </row>
    <row r="27" spans="1:21" x14ac:dyDescent="0.25">
      <c r="A27" s="9" t="str">
        <f>Inverters!B23</f>
        <v>A-21</v>
      </c>
      <c r="B27" s="24">
        <f>IF(SQRT(($C$2-Q27)^2+($D$2-R27)^2)&lt;Inverters!$Q$3,Inverters!$Q$3,IF(SQRT(($C$2-Q27)^2+($D$2-R27)^2)&gt;Inverters!$Q$3,SQRT(($C$2-Q27)^2+($D$2-R27)^2),Inverters!$Q$3))</f>
        <v>1718.7426363478623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3"/>
        <v>42.404217010391889</v>
      </c>
      <c r="H27" s="37">
        <f t="shared" si="2"/>
        <v>26.606082946247923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457.72885882142117</v>
      </c>
    </row>
    <row r="28" spans="1:21" x14ac:dyDescent="0.25">
      <c r="A28" s="9" t="str">
        <f>Inverters!B24</f>
        <v>A-22</v>
      </c>
      <c r="B28" s="24">
        <f>IF(SQRT(($C$2-Q28)^2+($D$2-R28)^2)&lt;Inverters!$Q$3,Inverters!$Q$3,IF(SQRT(($C$2-Q28)^2+($D$2-R28)^2)&gt;Inverters!$Q$3,SQRT(($C$2-Q28)^2+($D$2-R28)^2),Inverters!$Q$3))</f>
        <v>1459.5019479948148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3"/>
        <v>40.984093579530814</v>
      </c>
      <c r="H28" s="37">
        <f t="shared" si="2"/>
        <v>28.026206377108998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634.7762037354554</v>
      </c>
    </row>
    <row r="29" spans="1:21" x14ac:dyDescent="0.25">
      <c r="A29" s="9" t="str">
        <f>Inverters!B25</f>
        <v>A-23</v>
      </c>
      <c r="B29" s="24">
        <f>IF(SQRT(($C$2-Q29)^2+($D$2-R29)^2)&lt;Inverters!$Q$3,Inverters!$Q$3,IF(SQRT(($C$2-Q29)^2+($D$2-R29)^2)&gt;Inverters!$Q$3,SQRT(($C$2-Q29)^2+($D$2-R29)^2),Inverters!$Q$3))</f>
        <v>1230.1342658836675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3"/>
        <v>39.49905032228434</v>
      </c>
      <c r="H29" s="37">
        <f t="shared" si="2"/>
        <v>29.511249634355472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893.5625594933108</v>
      </c>
    </row>
    <row r="30" spans="1:21" x14ac:dyDescent="0.25">
      <c r="A30" s="9" t="str">
        <f>Inverters!B26</f>
        <v>A-24</v>
      </c>
      <c r="B30" s="24">
        <f>IF(SQRT(($C$2-Q30)^2+($D$2-R30)^2)&lt;Inverters!$Q$3,Inverters!$Q$3,IF(SQRT(($C$2-Q30)^2+($D$2-R30)^2)&gt;Inverters!$Q$3,SQRT(($C$2-Q30)^2+($D$2-R30)^2),Inverters!$Q$3))</f>
        <v>1038.5259419004242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3"/>
        <v>38.028346989660932</v>
      </c>
      <c r="H30" s="37">
        <f t="shared" si="2"/>
        <v>30.981952966978881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1253.7048232926152</v>
      </c>
    </row>
    <row r="31" spans="1:21" x14ac:dyDescent="0.25">
      <c r="A31" s="9" t="str">
        <f>Inverters!B27</f>
        <v>A-25</v>
      </c>
      <c r="B31" s="24">
        <f>IF(SQRT(($C$2-Q31)^2+($D$2-R31)^2)&lt;Inverters!$Q$3,Inverters!$Q$3,IF(SQRT(($C$2-Q31)^2+($D$2-R31)^2)&gt;Inverters!$Q$3,SQRT(($C$2-Q31)^2+($D$2-R31)^2),Inverters!$Q$3))</f>
        <v>2786.0642018625776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3"/>
        <v>46.599822401079656</v>
      </c>
      <c r="H31" s="37">
        <f t="shared" si="2"/>
        <v>22.410477555560156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174.19984151511457</v>
      </c>
    </row>
    <row r="32" spans="1:21" x14ac:dyDescent="0.25">
      <c r="A32" s="9" t="str">
        <f>Inverters!B28</f>
        <v>A-26</v>
      </c>
      <c r="B32" s="24">
        <f>IF(SQRT(($C$2-Q32)^2+($D$2-R32)^2)&lt;Inverters!$Q$3,Inverters!$Q$3,IF(SQRT(($C$2-Q32)^2+($D$2-R32)^2)&gt;Inverters!$Q$3,SQRT(($C$2-Q32)^2+($D$2-R32)^2),Inverters!$Q$3))</f>
        <v>2372.5155698119365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3"/>
        <v>45.204181423977928</v>
      </c>
      <c r="H32" s="37">
        <f t="shared" si="2"/>
        <v>23.806118532661884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240.22148826583467</v>
      </c>
    </row>
    <row r="33" spans="1:21" x14ac:dyDescent="0.25">
      <c r="A33" s="9" t="str">
        <f>Inverters!B29</f>
        <v>A-27</v>
      </c>
      <c r="B33" s="24">
        <f>IF(SQRT(($C$2-Q33)^2+($D$2-R33)^2)&lt;Inverters!$Q$3,Inverters!$Q$3,IF(SQRT(($C$2-Q33)^2+($D$2-R33)^2)&gt;Inverters!$Q$3,SQRT(($C$2-Q33)^2+($D$2-R33)^2),Inverters!$Q$3))</f>
        <v>1890.1344824641862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3"/>
        <v>43.229854103722154</v>
      </c>
      <c r="H33" s="37">
        <f t="shared" si="2"/>
        <v>25.780445852917659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378.48143816766856</v>
      </c>
    </row>
    <row r="34" spans="1:21" x14ac:dyDescent="0.25">
      <c r="A34" s="9" t="str">
        <f>Inverters!B30</f>
        <v>A-28</v>
      </c>
      <c r="B34" s="24">
        <f>IF(SQRT(($C$2-Q34)^2+($D$2-R34)^2)&lt;Inverters!$Q$3,Inverters!$Q$3,IF(SQRT(($C$2-Q34)^2+($D$2-R34)^2)&gt;Inverters!$Q$3,SQRT(($C$2-Q34)^2+($D$2-R34)^2),Inverters!$Q$3))</f>
        <v>1013.3846618636976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3"/>
        <v>37.81548653435317</v>
      </c>
      <c r="H34" s="37">
        <f t="shared" si="2"/>
        <v>31.194813422286643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1316.6833453335705</v>
      </c>
    </row>
    <row r="35" spans="1:21" x14ac:dyDescent="0.25">
      <c r="A35" s="9" t="str">
        <f>Inverters!B31</f>
        <v>A-29</v>
      </c>
      <c r="B35" s="24">
        <f>IF(SQRT(($C$2-Q35)^2+($D$2-R35)^2)&lt;Inverters!$Q$3,Inverters!$Q$3,IF(SQRT(($C$2-Q35)^2+($D$2-R35)^2)&gt;Inverters!$Q$3,SQRT(($C$2-Q35)^2+($D$2-R35)^2),Inverters!$Q$3))</f>
        <v>817.81173389751257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3"/>
        <v>35.953066749711965</v>
      </c>
      <c r="H35" s="37">
        <f t="shared" si="2"/>
        <v>33.057233206927847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2021.7307688295218</v>
      </c>
    </row>
    <row r="36" spans="1:21" x14ac:dyDescent="0.25">
      <c r="A36" s="9" t="str">
        <f>Inverters!B32</f>
        <v>A-30</v>
      </c>
      <c r="B36" s="24">
        <f>IF(SQRT(($C$2-Q36)^2+($D$2-R36)^2)&lt;Inverters!$Q$3,Inverters!$Q$3,IF(SQRT(($C$2-Q36)^2+($D$2-R36)^2)&gt;Inverters!$Q$3,SQRT(($C$2-Q36)^2+($D$2-R36)^2),Inverters!$Q$3))</f>
        <v>751.15249457099253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3"/>
        <v>35.214562277438439</v>
      </c>
      <c r="H36" s="37">
        <f t="shared" si="2"/>
        <v>33.795737679201373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2396.4797738337097</v>
      </c>
    </row>
    <row r="37" spans="1:21" x14ac:dyDescent="0.25">
      <c r="A37" s="9" t="str">
        <f>Inverters!B33</f>
        <v>A-31</v>
      </c>
      <c r="B37" s="24">
        <f>IF(SQRT(($C$2-Q37)^2+($D$2-R37)^2)&lt;Inverters!$Q$3,Inverters!$Q$3,IF(SQRT(($C$2-Q37)^2+($D$2-R37)^2)&gt;Inverters!$Q$3,SQRT(($C$2-Q37)^2+($D$2-R37)^2),Inverters!$Q$3))</f>
        <v>1959.9016763603984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3"/>
        <v>43.54468568748446</v>
      </c>
      <c r="H37" s="37">
        <f t="shared" si="2"/>
        <v>25.465614269155353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352.01520828129412</v>
      </c>
    </row>
    <row r="38" spans="1:21" x14ac:dyDescent="0.25">
      <c r="A38" s="9" t="str">
        <f>Inverters!B34</f>
        <v>A-32</v>
      </c>
      <c r="B38" s="24">
        <f>IF(SQRT(($C$2-Q38)^2+($D$2-R38)^2)&lt;Inverters!$Q$3,Inverters!$Q$3,IF(SQRT(($C$2-Q38)^2+($D$2-R38)^2)&gt;Inverters!$Q$3,SQRT(($C$2-Q38)^2+($D$2-R38)^2),Inverters!$Q$3))</f>
        <v>509.35698336232781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3"/>
        <v>31.840445295582239</v>
      </c>
      <c r="H38" s="37">
        <f t="shared" si="2"/>
        <v>37.16985466105757</v>
      </c>
      <c r="O38" s="147" t="s">
        <v>36</v>
      </c>
      <c r="P38" s="10" t="s">
        <v>36</v>
      </c>
      <c r="Q38" s="7">
        <v>257499.73</v>
      </c>
      <c r="R38" s="8">
        <v>4256608.3499999996</v>
      </c>
      <c r="U38">
        <f t="shared" si="0"/>
        <v>5211.7726934061511</v>
      </c>
    </row>
    <row r="39" spans="1:21" x14ac:dyDescent="0.25">
      <c r="A39" s="9" t="str">
        <f>Inverters!B35</f>
        <v>A-33</v>
      </c>
      <c r="B39" s="24">
        <f>IF(SQRT(($C$2-Q39)^2+($D$2-R39)^2)&lt;Inverters!$Q$3,Inverters!$Q$3,IF(SQRT(($C$2-Q39)^2+($D$2-R39)^2)&gt;Inverters!$Q$3,SQRT(($C$2-Q39)^2+($D$2-R39)^2),Inverters!$Q$3))</f>
        <v>345.9748618037579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si="3"/>
        <v>28.48089089050718</v>
      </c>
      <c r="H39" s="37">
        <f t="shared" si="2"/>
        <v>40.529409066132629</v>
      </c>
      <c r="O39" s="147" t="s">
        <v>37</v>
      </c>
      <c r="P39" s="42" t="s">
        <v>37</v>
      </c>
      <c r="Q39" s="7">
        <v>257979.65</v>
      </c>
      <c r="R39" s="8">
        <v>4256851.46</v>
      </c>
      <c r="U39">
        <f t="shared" si="0"/>
        <v>11296.421965673731</v>
      </c>
    </row>
    <row r="40" spans="1:21" x14ac:dyDescent="0.25">
      <c r="A40" s="9" t="str">
        <f>Inverters!B36</f>
        <v>B-1</v>
      </c>
      <c r="B40" s="24">
        <f>IF(SQRT(($C$2-Q40)^2+($D$2-R40)^2)&lt;Inverters!$Q$3,Inverters!$Q$3,IF(SQRT(($C$2-Q40)^2+($D$2-R40)^2)&gt;Inverters!$Q$3,SQRT(($C$2-Q40)^2+($D$2-R40)^2),Inverters!$Q$3))</f>
        <v>5778.7645922810643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3"/>
        <v>52.936700062175262</v>
      </c>
      <c r="H40" s="37">
        <f t="shared" si="2"/>
        <v>13.063299937824738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20.24556931219173</v>
      </c>
    </row>
    <row r="41" spans="1:21" x14ac:dyDescent="0.25">
      <c r="A41" s="9" t="str">
        <f>Inverters!B37</f>
        <v>B-2</v>
      </c>
      <c r="B41" s="24">
        <f>IF(SQRT(($C$2-Q41)^2+($D$2-R41)^2)&lt;Inverters!$Q$3,Inverters!$Q$3,IF(SQRT(($C$2-Q41)^2+($D$2-R41)^2)&gt;Inverters!$Q$3,SQRT(($C$2-Q41)^2+($D$2-R41)^2),Inverters!$Q$3))</f>
        <v>3717.8023529634565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3"/>
        <v>49.105725958857761</v>
      </c>
      <c r="H41" s="37">
        <f t="shared" si="2"/>
        <v>16.894274041142239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48.913349562354533</v>
      </c>
    </row>
    <row r="42" spans="1:21" x14ac:dyDescent="0.25">
      <c r="A42" s="9" t="str">
        <f>Inverters!B38</f>
        <v>B-3</v>
      </c>
      <c r="B42" s="24">
        <f>IF(SQRT(($C$2-Q42)^2+($D$2-R42)^2)&lt;Inverters!$Q$3,Inverters!$Q$3,IF(SQRT(($C$2-Q42)^2+($D$2-R42)^2)&gt;Inverters!$Q$3,SQRT(($C$2-Q42)^2+($D$2-R42)^2),Inverters!$Q$3))</f>
        <v>2823.6998822467608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3"/>
        <v>46.716370714376545</v>
      </c>
      <c r="H42" s="37">
        <f t="shared" si="2"/>
        <v>19.283629285623455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84.79357158892438</v>
      </c>
    </row>
    <row r="43" spans="1:21" x14ac:dyDescent="0.25">
      <c r="A43" s="9" t="str">
        <f>Inverters!B39</f>
        <v>C-1</v>
      </c>
      <c r="B43" s="24">
        <f>IF(SQRT(($C$2-Q43)^2+($D$2-R43)^2)&lt;Inverters!$Q$3,Inverters!$Q$3,IF(SQRT(($C$2-Q43)^2+($D$2-R43)^2)&gt;Inverters!$Q$3,SQRT(($C$2-Q43)^2+($D$2-R43)^2),Inverters!$Q$3))</f>
        <v>3096.6046709259672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3"/>
        <v>47.517715290898707</v>
      </c>
      <c r="H43" s="37">
        <f t="shared" si="2"/>
        <v>18.482284709101293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70.506388699590744</v>
      </c>
    </row>
    <row r="44" spans="1:21" ht="15.75" thickBot="1" x14ac:dyDescent="0.3">
      <c r="A44" s="9" t="str">
        <f>Inverters!B40</f>
        <v>Trans</v>
      </c>
      <c r="B44" s="24">
        <f>IF(SQRT(($C$2-Q44)^2+($D$2-R44)^2)&lt;Inverters!$Q$3,Inverters!$Q$3,IF(SQRT(($C$2-Q44)^2+($D$2-R44)^2)&gt;Inverters!$Q$3,SQRT(($C$2-Q44)^2+($D$2-R44)^2),Inverters!$Q$3))</f>
        <v>652.39675819265949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3"/>
        <v>33.990235886649337</v>
      </c>
      <c r="H44" s="37">
        <f t="shared" si="2"/>
        <v>20.009764113350663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100.2250799439293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25.486498662478713</v>
      </c>
      <c r="O45" s="108"/>
      <c r="P45" s="108"/>
      <c r="Q45" s="109"/>
      <c r="R45" s="109"/>
      <c r="U45">
        <f t="shared" ref="U45" si="4">10^(H45/10)</f>
        <v>353.71205892519271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45.067567618819169</v>
      </c>
    </row>
    <row r="47" spans="1:21" ht="15.75" thickBot="1" x14ac:dyDescent="0.3"/>
    <row r="48" spans="1:21" x14ac:dyDescent="0.25">
      <c r="B48" s="203" t="s">
        <v>136</v>
      </c>
      <c r="C48" s="141" t="s">
        <v>143</v>
      </c>
      <c r="D48" s="141" t="s">
        <v>144</v>
      </c>
      <c r="E48" s="141" t="s">
        <v>137</v>
      </c>
      <c r="F48" s="142" t="s">
        <v>134</v>
      </c>
    </row>
    <row r="49" spans="1:19" ht="15.75" thickBot="1" x14ac:dyDescent="0.3">
      <c r="B49" s="204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45.067567618819169</v>
      </c>
      <c r="D51" s="77">
        <f>10*LOG10(SUM(U7:U44))</f>
        <v>45.019474844000428</v>
      </c>
      <c r="E51" s="77">
        <f>P85</f>
        <v>45.049595180764953</v>
      </c>
      <c r="F51" s="78">
        <f>S85</f>
        <v>51.436158506270537</v>
      </c>
    </row>
    <row r="52" spans="1:19" ht="14.45" customHeight="1" thickBot="1" x14ac:dyDescent="0.3">
      <c r="B52" s="72" t="s">
        <v>141</v>
      </c>
      <c r="C52" s="79">
        <f>10*LOG10(10^(C50/10)+10^(C51/10))</f>
        <v>46.244740452992168</v>
      </c>
      <c r="D52" s="79">
        <f>10*LOG10(10^(D50/10)+10^(D51/10))</f>
        <v>45.35000091066771</v>
      </c>
      <c r="E52" s="79">
        <f>J85</f>
        <v>45.930414511224278</v>
      </c>
      <c r="F52" s="80">
        <f>M85</f>
        <v>51.899450855185627</v>
      </c>
    </row>
    <row r="53" spans="1:19" ht="16.149999999999999" customHeight="1" thickBot="1" x14ac:dyDescent="0.3">
      <c r="B53" s="74" t="s">
        <v>145</v>
      </c>
      <c r="C53" s="81">
        <f>C52-C50</f>
        <v>6.2447404529921684</v>
      </c>
      <c r="D53" s="81">
        <f>D52-D50</f>
        <v>11.35000091066771</v>
      </c>
      <c r="E53" s="81">
        <f>E52-E50</f>
        <v>7.3619434412529046</v>
      </c>
      <c r="F53" s="82">
        <f>F52-F50</f>
        <v>9.9488789253728029</v>
      </c>
    </row>
    <row r="54" spans="1:19" x14ac:dyDescent="0.25">
      <c r="B54" s="205" t="s">
        <v>142</v>
      </c>
      <c r="C54" s="205"/>
      <c r="D54" s="205"/>
      <c r="E54" s="205"/>
      <c r="F54" s="205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200" t="str">
        <f>A2</f>
        <v>NSA 5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1">
        <f>10*LOG10(10^(C61/10)+10^((10*LOG10(SUM($U$7:$U$44)))/10))</f>
        <v>45.35000091066771</v>
      </c>
      <c r="J61" s="62">
        <f>10^(I61/10)</f>
        <v>34276.785842108911</v>
      </c>
      <c r="K61" s="63"/>
      <c r="L61" s="152">
        <f>I61+10</f>
        <v>55.35000091066771</v>
      </c>
      <c r="M61" s="62">
        <f>10^(L61/10)</f>
        <v>342767.85842108889</v>
      </c>
      <c r="N61" s="62"/>
      <c r="O61" s="62">
        <f>D51</f>
        <v>45.019474844000428</v>
      </c>
      <c r="P61" s="62">
        <f>10^(O61/10)</f>
        <v>31764.89941059929</v>
      </c>
      <c r="Q61" s="62"/>
      <c r="R61" s="62">
        <f>O61+10</f>
        <v>55.019474844000428</v>
      </c>
      <c r="S61" s="63">
        <f>10^(R61/10)</f>
        <v>317648.99410599266</v>
      </c>
    </row>
    <row r="62" spans="1:19" x14ac:dyDescent="0.25">
      <c r="A62" s="201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3"/>
      <c r="I62" s="154">
        <f t="shared" ref="I62:I66" si="8">10*LOG10(10^(C62/10)+10^((10*LOG10(SUM($U$7:$U$44)))/10))</f>
        <v>45.35000091066771</v>
      </c>
      <c r="J62" s="26">
        <f t="shared" ref="J62:J84" si="9">10^(I62/10)</f>
        <v>34276.785842108911</v>
      </c>
      <c r="K62" s="64"/>
      <c r="L62" s="155">
        <f t="shared" ref="L62:L67" si="10">I62+10</f>
        <v>55.35000091066771</v>
      </c>
      <c r="M62" s="26">
        <f t="shared" ref="M62:M84" si="11">10^(L62/10)</f>
        <v>342767.85842108889</v>
      </c>
      <c r="N62" s="26"/>
      <c r="O62" s="26">
        <f>O61</f>
        <v>45.019474844000428</v>
      </c>
      <c r="P62" s="26">
        <f t="shared" ref="P62:P84" si="12">10^(O62/10)</f>
        <v>31764.89941059929</v>
      </c>
      <c r="Q62" s="26"/>
      <c r="R62" s="26">
        <f t="shared" ref="R62:R67" si="13">O62+10</f>
        <v>55.019474844000428</v>
      </c>
      <c r="S62" s="64">
        <f t="shared" ref="S62:S84" si="14">10^(R62/10)</f>
        <v>317648.99410599266</v>
      </c>
    </row>
    <row r="63" spans="1:19" x14ac:dyDescent="0.25">
      <c r="A63" s="201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3"/>
      <c r="I63" s="154">
        <f t="shared" si="8"/>
        <v>45.35000091066771</v>
      </c>
      <c r="J63" s="26">
        <f t="shared" si="9"/>
        <v>34276.785842108911</v>
      </c>
      <c r="K63" s="64"/>
      <c r="L63" s="155">
        <f t="shared" si="10"/>
        <v>55.35000091066771</v>
      </c>
      <c r="M63" s="26">
        <f t="shared" si="11"/>
        <v>342767.85842108889</v>
      </c>
      <c r="N63" s="26"/>
      <c r="O63" s="26">
        <f t="shared" ref="O63:O84" si="16">O62</f>
        <v>45.019474844000428</v>
      </c>
      <c r="P63" s="26">
        <f t="shared" si="12"/>
        <v>31764.89941059929</v>
      </c>
      <c r="Q63" s="26"/>
      <c r="R63" s="26">
        <f t="shared" si="13"/>
        <v>55.019474844000428</v>
      </c>
      <c r="S63" s="64">
        <f t="shared" si="14"/>
        <v>317648.99410599266</v>
      </c>
    </row>
    <row r="64" spans="1:19" x14ac:dyDescent="0.25">
      <c r="A64" s="201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3"/>
      <c r="I64" s="154">
        <f t="shared" si="8"/>
        <v>45.35000091066771</v>
      </c>
      <c r="J64" s="26">
        <f t="shared" si="9"/>
        <v>34276.785842108911</v>
      </c>
      <c r="K64" s="64"/>
      <c r="L64" s="155">
        <f t="shared" si="10"/>
        <v>55.35000091066771</v>
      </c>
      <c r="M64" s="26">
        <f t="shared" si="11"/>
        <v>342767.85842108889</v>
      </c>
      <c r="N64" s="26"/>
      <c r="O64" s="26">
        <f t="shared" si="16"/>
        <v>45.019474844000428</v>
      </c>
      <c r="P64" s="26">
        <f t="shared" si="12"/>
        <v>31764.89941059929</v>
      </c>
      <c r="Q64" s="26"/>
      <c r="R64" s="26">
        <f t="shared" si="13"/>
        <v>55.019474844000428</v>
      </c>
      <c r="S64" s="64">
        <f t="shared" si="14"/>
        <v>317648.99410599266</v>
      </c>
    </row>
    <row r="65" spans="1:19" x14ac:dyDescent="0.25">
      <c r="A65" s="201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3"/>
      <c r="I65" s="154">
        <f t="shared" si="8"/>
        <v>45.35000091066771</v>
      </c>
      <c r="J65" s="26">
        <f t="shared" si="9"/>
        <v>34276.785842108911</v>
      </c>
      <c r="K65" s="64"/>
      <c r="L65" s="155">
        <f t="shared" si="10"/>
        <v>55.35000091066771</v>
      </c>
      <c r="M65" s="26">
        <f t="shared" si="11"/>
        <v>342767.85842108889</v>
      </c>
      <c r="N65" s="26"/>
      <c r="O65" s="26">
        <f t="shared" si="16"/>
        <v>45.019474844000428</v>
      </c>
      <c r="P65" s="26">
        <f t="shared" si="12"/>
        <v>31764.89941059929</v>
      </c>
      <c r="Q65" s="26"/>
      <c r="R65" s="26">
        <f t="shared" si="13"/>
        <v>55.019474844000428</v>
      </c>
      <c r="S65" s="64">
        <f t="shared" si="14"/>
        <v>317648.99410599266</v>
      </c>
    </row>
    <row r="66" spans="1:19" x14ac:dyDescent="0.25">
      <c r="A66" s="201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3"/>
      <c r="I66" s="154">
        <f t="shared" si="8"/>
        <v>45.35000091066771</v>
      </c>
      <c r="J66" s="26">
        <f t="shared" si="9"/>
        <v>34276.785842108911</v>
      </c>
      <c r="K66" s="64"/>
      <c r="L66" s="155">
        <f t="shared" si="10"/>
        <v>55.35000091066771</v>
      </c>
      <c r="M66" s="26">
        <f t="shared" si="11"/>
        <v>342767.85842108889</v>
      </c>
      <c r="N66" s="26"/>
      <c r="O66" s="26">
        <f t="shared" si="16"/>
        <v>45.019474844000428</v>
      </c>
      <c r="P66" s="26">
        <f t="shared" si="12"/>
        <v>31764.89941059929</v>
      </c>
      <c r="Q66" s="26"/>
      <c r="R66" s="26">
        <f t="shared" si="13"/>
        <v>55.019474844000428</v>
      </c>
      <c r="S66" s="64">
        <f t="shared" si="14"/>
        <v>317648.99410599266</v>
      </c>
    </row>
    <row r="67" spans="1:19" x14ac:dyDescent="0.25">
      <c r="A67" s="201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3"/>
      <c r="I67" s="154">
        <f>10*LOG10(10^(C67/10)+10^((10*LOG10(SUM($U$7:$U$44)))/10))</f>
        <v>45.35000091066771</v>
      </c>
      <c r="J67" s="26">
        <f t="shared" si="9"/>
        <v>34276.785842108911</v>
      </c>
      <c r="K67" s="64"/>
      <c r="L67" s="155">
        <f t="shared" si="10"/>
        <v>55.35000091066771</v>
      </c>
      <c r="M67" s="26">
        <f t="shared" si="11"/>
        <v>342767.85842108889</v>
      </c>
      <c r="N67" s="26"/>
      <c r="O67" s="26">
        <f t="shared" si="16"/>
        <v>45.019474844000428</v>
      </c>
      <c r="P67" s="26">
        <f t="shared" si="12"/>
        <v>31764.89941059929</v>
      </c>
      <c r="Q67" s="26"/>
      <c r="R67" s="26">
        <f t="shared" si="13"/>
        <v>55.019474844000428</v>
      </c>
      <c r="S67" s="64">
        <f t="shared" si="14"/>
        <v>317648.99410599266</v>
      </c>
    </row>
    <row r="68" spans="1:19" x14ac:dyDescent="0.25">
      <c r="A68" s="201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3"/>
      <c r="I68" s="154">
        <f>10*LOG10(10^(C68/10)+10^($H$46/10))</f>
        <v>46.244740452992168</v>
      </c>
      <c r="J68" s="26">
        <f t="shared" si="9"/>
        <v>42118.611469524549</v>
      </c>
      <c r="K68" s="64"/>
      <c r="L68" s="155">
        <f>I68</f>
        <v>46.244740452992168</v>
      </c>
      <c r="M68" s="26">
        <f t="shared" si="11"/>
        <v>42118.611469524549</v>
      </c>
      <c r="N68" s="26"/>
      <c r="O68" s="26">
        <f>H46</f>
        <v>45.067567618819169</v>
      </c>
      <c r="P68" s="26">
        <f t="shared" si="12"/>
        <v>32118.611469524505</v>
      </c>
      <c r="Q68" s="26"/>
      <c r="R68" s="26">
        <f>O68</f>
        <v>45.067567618819169</v>
      </c>
      <c r="S68" s="64">
        <f t="shared" si="14"/>
        <v>32118.611469524505</v>
      </c>
    </row>
    <row r="69" spans="1:19" x14ac:dyDescent="0.25">
      <c r="A69" s="201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3"/>
      <c r="I69" s="154">
        <f t="shared" ref="I69:I82" si="18">10*LOG10(10^(C69/10)+10^($H$46/10))</f>
        <v>46.244740452992168</v>
      </c>
      <c r="J69" s="26">
        <f t="shared" si="9"/>
        <v>42118.611469524549</v>
      </c>
      <c r="K69" s="64"/>
      <c r="L69" s="155">
        <f t="shared" ref="L69:L82" si="19">I69</f>
        <v>46.244740452992168</v>
      </c>
      <c r="M69" s="26">
        <f t="shared" si="11"/>
        <v>42118.611469524549</v>
      </c>
      <c r="N69" s="26"/>
      <c r="O69" s="26">
        <f t="shared" si="16"/>
        <v>45.067567618819169</v>
      </c>
      <c r="P69" s="26">
        <f t="shared" si="12"/>
        <v>32118.611469524505</v>
      </c>
      <c r="Q69" s="26"/>
      <c r="R69" s="26">
        <f t="shared" ref="R69:R82" si="20">O69</f>
        <v>45.067567618819169</v>
      </c>
      <c r="S69" s="64">
        <f t="shared" si="14"/>
        <v>32118.611469524505</v>
      </c>
    </row>
    <row r="70" spans="1:19" x14ac:dyDescent="0.25">
      <c r="A70" s="201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3"/>
      <c r="I70" s="154">
        <f t="shared" si="18"/>
        <v>46.244740452992168</v>
      </c>
      <c r="J70" s="26">
        <f t="shared" si="9"/>
        <v>42118.611469524549</v>
      </c>
      <c r="K70" s="64"/>
      <c r="L70" s="155">
        <f t="shared" si="19"/>
        <v>46.244740452992168</v>
      </c>
      <c r="M70" s="26">
        <f t="shared" si="11"/>
        <v>42118.611469524549</v>
      </c>
      <c r="N70" s="26"/>
      <c r="O70" s="26">
        <f t="shared" si="16"/>
        <v>45.067567618819169</v>
      </c>
      <c r="P70" s="26">
        <f t="shared" si="12"/>
        <v>32118.611469524505</v>
      </c>
      <c r="Q70" s="26"/>
      <c r="R70" s="26">
        <f t="shared" si="20"/>
        <v>45.067567618819169</v>
      </c>
      <c r="S70" s="64">
        <f t="shared" si="14"/>
        <v>32118.611469524505</v>
      </c>
    </row>
    <row r="71" spans="1:19" x14ac:dyDescent="0.25">
      <c r="A71" s="201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3"/>
      <c r="I71" s="154">
        <f t="shared" si="18"/>
        <v>46.244740452992168</v>
      </c>
      <c r="J71" s="26">
        <f t="shared" si="9"/>
        <v>42118.611469524549</v>
      </c>
      <c r="K71" s="64"/>
      <c r="L71" s="155">
        <f t="shared" si="19"/>
        <v>46.244740452992168</v>
      </c>
      <c r="M71" s="26">
        <f t="shared" si="11"/>
        <v>42118.611469524549</v>
      </c>
      <c r="N71" s="26"/>
      <c r="O71" s="26">
        <f t="shared" si="16"/>
        <v>45.067567618819169</v>
      </c>
      <c r="P71" s="26">
        <f t="shared" si="12"/>
        <v>32118.611469524505</v>
      </c>
      <c r="Q71" s="26"/>
      <c r="R71" s="26">
        <f t="shared" si="20"/>
        <v>45.067567618819169</v>
      </c>
      <c r="S71" s="64">
        <f t="shared" si="14"/>
        <v>32118.611469524505</v>
      </c>
    </row>
    <row r="72" spans="1:19" x14ac:dyDescent="0.25">
      <c r="A72" s="201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3"/>
      <c r="I72" s="154">
        <f t="shared" si="18"/>
        <v>46.244740452992168</v>
      </c>
      <c r="J72" s="26">
        <f t="shared" si="9"/>
        <v>42118.611469524549</v>
      </c>
      <c r="K72" s="64"/>
      <c r="L72" s="155">
        <f t="shared" si="19"/>
        <v>46.244740452992168</v>
      </c>
      <c r="M72" s="26">
        <f t="shared" si="11"/>
        <v>42118.611469524549</v>
      </c>
      <c r="N72" s="26"/>
      <c r="O72" s="26">
        <f t="shared" si="16"/>
        <v>45.067567618819169</v>
      </c>
      <c r="P72" s="26">
        <f t="shared" si="12"/>
        <v>32118.611469524505</v>
      </c>
      <c r="Q72" s="26"/>
      <c r="R72" s="26">
        <f t="shared" si="20"/>
        <v>45.067567618819169</v>
      </c>
      <c r="S72" s="64">
        <f t="shared" si="14"/>
        <v>32118.611469524505</v>
      </c>
    </row>
    <row r="73" spans="1:19" x14ac:dyDescent="0.25">
      <c r="A73" s="201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3"/>
      <c r="I73" s="154">
        <f t="shared" si="18"/>
        <v>46.244740452992168</v>
      </c>
      <c r="J73" s="26">
        <f t="shared" si="9"/>
        <v>42118.611469524549</v>
      </c>
      <c r="K73" s="64"/>
      <c r="L73" s="155">
        <f t="shared" si="19"/>
        <v>46.244740452992168</v>
      </c>
      <c r="M73" s="26">
        <f t="shared" si="11"/>
        <v>42118.611469524549</v>
      </c>
      <c r="N73" s="26"/>
      <c r="O73" s="26">
        <f t="shared" si="16"/>
        <v>45.067567618819169</v>
      </c>
      <c r="P73" s="26">
        <f t="shared" si="12"/>
        <v>32118.611469524505</v>
      </c>
      <c r="Q73" s="26"/>
      <c r="R73" s="26">
        <f t="shared" si="20"/>
        <v>45.067567618819169</v>
      </c>
      <c r="S73" s="64">
        <f t="shared" si="14"/>
        <v>32118.611469524505</v>
      </c>
    </row>
    <row r="74" spans="1:19" x14ac:dyDescent="0.25">
      <c r="A74" s="201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3"/>
      <c r="I74" s="154">
        <f t="shared" si="18"/>
        <v>46.244740452992168</v>
      </c>
      <c r="J74" s="26">
        <f t="shared" si="9"/>
        <v>42118.611469524549</v>
      </c>
      <c r="K74" s="64"/>
      <c r="L74" s="155">
        <f t="shared" si="19"/>
        <v>46.244740452992168</v>
      </c>
      <c r="M74" s="26">
        <f t="shared" si="11"/>
        <v>42118.611469524549</v>
      </c>
      <c r="N74" s="26"/>
      <c r="O74" s="26">
        <f t="shared" si="16"/>
        <v>45.067567618819169</v>
      </c>
      <c r="P74" s="26">
        <f t="shared" si="12"/>
        <v>32118.611469524505</v>
      </c>
      <c r="Q74" s="26"/>
      <c r="R74" s="26">
        <f t="shared" si="20"/>
        <v>45.067567618819169</v>
      </c>
      <c r="S74" s="64">
        <f t="shared" si="14"/>
        <v>32118.611469524505</v>
      </c>
    </row>
    <row r="75" spans="1:19" x14ac:dyDescent="0.25">
      <c r="A75" s="201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3"/>
      <c r="I75" s="154">
        <f t="shared" si="18"/>
        <v>46.244740452992168</v>
      </c>
      <c r="J75" s="26">
        <f t="shared" si="9"/>
        <v>42118.611469524549</v>
      </c>
      <c r="K75" s="64"/>
      <c r="L75" s="155">
        <f t="shared" si="19"/>
        <v>46.244740452992168</v>
      </c>
      <c r="M75" s="26">
        <f t="shared" si="11"/>
        <v>42118.611469524549</v>
      </c>
      <c r="N75" s="26"/>
      <c r="O75" s="26">
        <f t="shared" si="16"/>
        <v>45.067567618819169</v>
      </c>
      <c r="P75" s="26">
        <f t="shared" si="12"/>
        <v>32118.611469524505</v>
      </c>
      <c r="Q75" s="26"/>
      <c r="R75" s="26">
        <f t="shared" si="20"/>
        <v>45.067567618819169</v>
      </c>
      <c r="S75" s="64">
        <f t="shared" si="14"/>
        <v>32118.611469524505</v>
      </c>
    </row>
    <row r="76" spans="1:19" x14ac:dyDescent="0.25">
      <c r="A76" s="201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3"/>
      <c r="I76" s="154">
        <f t="shared" si="18"/>
        <v>46.244740452992168</v>
      </c>
      <c r="J76" s="26">
        <f t="shared" si="9"/>
        <v>42118.611469524549</v>
      </c>
      <c r="K76" s="64"/>
      <c r="L76" s="155">
        <f t="shared" si="19"/>
        <v>46.244740452992168</v>
      </c>
      <c r="M76" s="26">
        <f t="shared" si="11"/>
        <v>42118.611469524549</v>
      </c>
      <c r="N76" s="26"/>
      <c r="O76" s="26">
        <f t="shared" si="16"/>
        <v>45.067567618819169</v>
      </c>
      <c r="P76" s="26">
        <f t="shared" si="12"/>
        <v>32118.611469524505</v>
      </c>
      <c r="Q76" s="26"/>
      <c r="R76" s="26">
        <f t="shared" si="20"/>
        <v>45.067567618819169</v>
      </c>
      <c r="S76" s="64">
        <f t="shared" si="14"/>
        <v>32118.611469524505</v>
      </c>
    </row>
    <row r="77" spans="1:19" x14ac:dyDescent="0.25">
      <c r="A77" s="201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3"/>
      <c r="I77" s="154">
        <f t="shared" si="18"/>
        <v>46.244740452992168</v>
      </c>
      <c r="J77" s="26">
        <f t="shared" si="9"/>
        <v>42118.611469524549</v>
      </c>
      <c r="K77" s="64"/>
      <c r="L77" s="155">
        <f t="shared" si="19"/>
        <v>46.244740452992168</v>
      </c>
      <c r="M77" s="26">
        <f t="shared" si="11"/>
        <v>42118.611469524549</v>
      </c>
      <c r="N77" s="26"/>
      <c r="O77" s="26">
        <f t="shared" si="16"/>
        <v>45.067567618819169</v>
      </c>
      <c r="P77" s="26">
        <f t="shared" si="12"/>
        <v>32118.611469524505</v>
      </c>
      <c r="Q77" s="26"/>
      <c r="R77" s="26">
        <f t="shared" si="20"/>
        <v>45.067567618819169</v>
      </c>
      <c r="S77" s="64">
        <f t="shared" si="14"/>
        <v>32118.611469524505</v>
      </c>
    </row>
    <row r="78" spans="1:19" x14ac:dyDescent="0.25">
      <c r="A78" s="201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3"/>
      <c r="I78" s="154">
        <f t="shared" si="18"/>
        <v>46.244740452992168</v>
      </c>
      <c r="J78" s="26">
        <f t="shared" si="9"/>
        <v>42118.611469524549</v>
      </c>
      <c r="K78" s="64"/>
      <c r="L78" s="155">
        <f t="shared" si="19"/>
        <v>46.244740452992168</v>
      </c>
      <c r="M78" s="26">
        <f t="shared" si="11"/>
        <v>42118.611469524549</v>
      </c>
      <c r="N78" s="26"/>
      <c r="O78" s="26">
        <f t="shared" si="16"/>
        <v>45.067567618819169</v>
      </c>
      <c r="P78" s="26">
        <f t="shared" si="12"/>
        <v>32118.611469524505</v>
      </c>
      <c r="Q78" s="26"/>
      <c r="R78" s="26">
        <f t="shared" si="20"/>
        <v>45.067567618819169</v>
      </c>
      <c r="S78" s="64">
        <f t="shared" si="14"/>
        <v>32118.611469524505</v>
      </c>
    </row>
    <row r="79" spans="1:19" x14ac:dyDescent="0.25">
      <c r="A79" s="201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3"/>
      <c r="I79" s="154">
        <f t="shared" si="18"/>
        <v>46.244740452992168</v>
      </c>
      <c r="J79" s="26">
        <f t="shared" si="9"/>
        <v>42118.611469524549</v>
      </c>
      <c r="K79" s="64"/>
      <c r="L79" s="155">
        <f t="shared" si="19"/>
        <v>46.244740452992168</v>
      </c>
      <c r="M79" s="26">
        <f t="shared" si="11"/>
        <v>42118.611469524549</v>
      </c>
      <c r="N79" s="26"/>
      <c r="O79" s="26">
        <f t="shared" si="16"/>
        <v>45.067567618819169</v>
      </c>
      <c r="P79" s="26">
        <f t="shared" si="12"/>
        <v>32118.611469524505</v>
      </c>
      <c r="Q79" s="26"/>
      <c r="R79" s="26">
        <f t="shared" si="20"/>
        <v>45.067567618819169</v>
      </c>
      <c r="S79" s="64">
        <f t="shared" si="14"/>
        <v>32118.611469524505</v>
      </c>
    </row>
    <row r="80" spans="1:19" x14ac:dyDescent="0.25">
      <c r="A80" s="201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3"/>
      <c r="I80" s="154">
        <f t="shared" si="18"/>
        <v>46.244740452992168</v>
      </c>
      <c r="J80" s="26">
        <f t="shared" si="9"/>
        <v>42118.611469524549</v>
      </c>
      <c r="K80" s="64"/>
      <c r="L80" s="155">
        <f t="shared" si="19"/>
        <v>46.244740452992168</v>
      </c>
      <c r="M80" s="26">
        <f t="shared" si="11"/>
        <v>42118.611469524549</v>
      </c>
      <c r="N80" s="26"/>
      <c r="O80" s="26">
        <f t="shared" si="16"/>
        <v>45.067567618819169</v>
      </c>
      <c r="P80" s="26">
        <f t="shared" si="12"/>
        <v>32118.611469524505</v>
      </c>
      <c r="Q80" s="26"/>
      <c r="R80" s="26">
        <f t="shared" si="20"/>
        <v>45.067567618819169</v>
      </c>
      <c r="S80" s="64">
        <f t="shared" si="14"/>
        <v>32118.611469524505</v>
      </c>
    </row>
    <row r="81" spans="1:20" x14ac:dyDescent="0.25">
      <c r="A81" s="201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3"/>
      <c r="I81" s="154">
        <f t="shared" si="18"/>
        <v>46.244740452992168</v>
      </c>
      <c r="J81" s="26">
        <f t="shared" si="9"/>
        <v>42118.611469524549</v>
      </c>
      <c r="K81" s="64"/>
      <c r="L81" s="155">
        <f t="shared" si="19"/>
        <v>46.244740452992168</v>
      </c>
      <c r="M81" s="26">
        <f t="shared" si="11"/>
        <v>42118.611469524549</v>
      </c>
      <c r="N81" s="26"/>
      <c r="O81" s="26">
        <f t="shared" si="16"/>
        <v>45.067567618819169</v>
      </c>
      <c r="P81" s="26">
        <f t="shared" si="12"/>
        <v>32118.611469524505</v>
      </c>
      <c r="Q81" s="26"/>
      <c r="R81" s="26">
        <f t="shared" si="20"/>
        <v>45.067567618819169</v>
      </c>
      <c r="S81" s="64">
        <f t="shared" si="14"/>
        <v>32118.611469524505</v>
      </c>
    </row>
    <row r="82" spans="1:20" x14ac:dyDescent="0.25">
      <c r="A82" s="201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3"/>
      <c r="I82" s="154">
        <f t="shared" si="18"/>
        <v>46.244740452992168</v>
      </c>
      <c r="J82" s="26">
        <f t="shared" si="9"/>
        <v>42118.611469524549</v>
      </c>
      <c r="K82" s="64"/>
      <c r="L82" s="155">
        <f t="shared" si="19"/>
        <v>46.244740452992168</v>
      </c>
      <c r="M82" s="26">
        <f t="shared" si="11"/>
        <v>42118.611469524549</v>
      </c>
      <c r="N82" s="26"/>
      <c r="O82" s="26">
        <f t="shared" si="16"/>
        <v>45.067567618819169</v>
      </c>
      <c r="P82" s="26">
        <f t="shared" si="12"/>
        <v>32118.611469524505</v>
      </c>
      <c r="Q82" s="26"/>
      <c r="R82" s="26">
        <f t="shared" si="20"/>
        <v>45.067567618819169</v>
      </c>
      <c r="S82" s="64">
        <f t="shared" si="14"/>
        <v>32118.611469524505</v>
      </c>
    </row>
    <row r="83" spans="1:20" x14ac:dyDescent="0.25">
      <c r="A83" s="201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3"/>
      <c r="I83" s="154">
        <f>10*LOG10(10^(C83/10)+10^((10*LOG10(SUM($U$7:$U$44)))/10))</f>
        <v>45.35000091066771</v>
      </c>
      <c r="J83" s="26">
        <f t="shared" si="9"/>
        <v>34276.785842108911</v>
      </c>
      <c r="K83" s="64"/>
      <c r="L83" s="155">
        <f>I83+10</f>
        <v>55.35000091066771</v>
      </c>
      <c r="M83" s="26">
        <f t="shared" si="11"/>
        <v>342767.85842108889</v>
      </c>
      <c r="N83" s="26"/>
      <c r="O83" s="26">
        <f>D51</f>
        <v>45.019474844000428</v>
      </c>
      <c r="P83" s="26">
        <f t="shared" si="12"/>
        <v>31764.89941059929</v>
      </c>
      <c r="Q83" s="26"/>
      <c r="R83" s="26">
        <f>O83+10</f>
        <v>55.019474844000428</v>
      </c>
      <c r="S83" s="64">
        <f t="shared" si="14"/>
        <v>317648.99410599266</v>
      </c>
    </row>
    <row r="84" spans="1:20" ht="15.75" thickBot="1" x14ac:dyDescent="0.3">
      <c r="A84" s="201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6"/>
      <c r="I84" s="157">
        <f>10*LOG10(10^(C84/10)+10^((10*LOG10(SUM($U$7:$U$44)))/10))</f>
        <v>45.35000091066771</v>
      </c>
      <c r="J84" s="65">
        <f t="shared" si="9"/>
        <v>34276.785842108911</v>
      </c>
      <c r="K84" s="66"/>
      <c r="L84" s="158">
        <f>I84+10</f>
        <v>55.35000091066771</v>
      </c>
      <c r="M84" s="65">
        <f t="shared" si="11"/>
        <v>342767.85842108889</v>
      </c>
      <c r="N84" s="65"/>
      <c r="O84" s="65">
        <f t="shared" si="16"/>
        <v>45.019474844000428</v>
      </c>
      <c r="P84" s="65">
        <f t="shared" si="12"/>
        <v>31764.89941059929</v>
      </c>
      <c r="Q84" s="65"/>
      <c r="R84" s="65">
        <f>O84+10</f>
        <v>55.019474844000428</v>
      </c>
      <c r="S84" s="66">
        <f t="shared" si="14"/>
        <v>317648.99410599266</v>
      </c>
    </row>
    <row r="85" spans="1:20" ht="15.75" thickBot="1" x14ac:dyDescent="0.3">
      <c r="A85" s="202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45.930414511224278</v>
      </c>
      <c r="K85" s="67"/>
      <c r="L85" s="67" t="s">
        <v>134</v>
      </c>
      <c r="M85" s="67">
        <f>10*LOG10(SUM(M61:M84)/24)</f>
        <v>51.899450855185627</v>
      </c>
      <c r="N85" s="67"/>
      <c r="O85" s="67" t="s">
        <v>135</v>
      </c>
      <c r="P85" s="67">
        <f>10*LOG10(SUM(P61:P84)/24)</f>
        <v>45.049595180764953</v>
      </c>
      <c r="Q85" s="67"/>
      <c r="R85" s="67" t="s">
        <v>134</v>
      </c>
      <c r="S85" s="68">
        <f>10*LOG10(SUM(S61:S84)/24)</f>
        <v>51.436158506270537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63" t="s">
        <v>108</v>
      </c>
      <c r="C87" s="165" t="s">
        <v>183</v>
      </c>
      <c r="D87" s="166"/>
      <c r="E87" s="167" t="s">
        <v>139</v>
      </c>
      <c r="F87" s="161"/>
      <c r="G87" s="161"/>
      <c r="H87" s="162"/>
      <c r="I87" s="167" t="s">
        <v>140</v>
      </c>
      <c r="J87" s="161"/>
      <c r="K87" s="161"/>
      <c r="L87" s="162"/>
      <c r="M87" s="167" t="s">
        <v>141</v>
      </c>
      <c r="N87" s="161"/>
      <c r="O87" s="161"/>
      <c r="P87" s="162"/>
      <c r="Q87" s="167" t="s">
        <v>145</v>
      </c>
      <c r="R87" s="161"/>
      <c r="S87" s="161"/>
      <c r="T87" s="162"/>
    </row>
    <row r="88" spans="1:20" ht="15.75" thickBot="1" x14ac:dyDescent="0.3">
      <c r="B88" s="188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5</v>
      </c>
      <c r="C89" s="22">
        <f>C2</f>
        <v>257998.7</v>
      </c>
      <c r="D89" s="23">
        <f>D2</f>
        <v>4256506.01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45.067567618819169</v>
      </c>
      <c r="J89" s="86">
        <f>D51</f>
        <v>45.019474844000428</v>
      </c>
      <c r="K89" s="86">
        <f>E51</f>
        <v>45.049595180764953</v>
      </c>
      <c r="L89" s="87">
        <f>F51</f>
        <v>51.436158506270537</v>
      </c>
      <c r="M89" s="89">
        <f>C52</f>
        <v>46.244740452992168</v>
      </c>
      <c r="N89" s="86">
        <f>D52</f>
        <v>45.35000091066771</v>
      </c>
      <c r="O89" s="86">
        <f>E52</f>
        <v>45.930414511224278</v>
      </c>
      <c r="P89" s="87">
        <f>F52</f>
        <v>51.899450855185627</v>
      </c>
      <c r="Q89" s="89">
        <f>C53</f>
        <v>6.2447404529921684</v>
      </c>
      <c r="R89" s="86">
        <f>D53</f>
        <v>11.35000091066771</v>
      </c>
      <c r="S89" s="86">
        <f>E53</f>
        <v>7.3619434412529046</v>
      </c>
      <c r="T89" s="87">
        <f>F53</f>
        <v>9.9488789253728029</v>
      </c>
    </row>
    <row r="92" spans="1:20" ht="15.75" thickBot="1" x14ac:dyDescent="0.3"/>
    <row r="93" spans="1:20" x14ac:dyDescent="0.25">
      <c r="B93" s="167" t="s">
        <v>187</v>
      </c>
      <c r="C93" s="176" t="s">
        <v>188</v>
      </c>
      <c r="D93" s="177"/>
      <c r="E93" s="178" t="s">
        <v>122</v>
      </c>
      <c r="F93" s="180" t="s">
        <v>124</v>
      </c>
      <c r="G93" s="180" t="s">
        <v>123</v>
      </c>
      <c r="H93" s="180" t="s">
        <v>120</v>
      </c>
      <c r="I93" s="180" t="s">
        <v>121</v>
      </c>
      <c r="J93" s="180" t="s">
        <v>125</v>
      </c>
      <c r="K93" s="182" t="s">
        <v>191</v>
      </c>
      <c r="L93" s="182" t="str">
        <f>CONCATENATE("Sound Level @ ",A2, " (dBA)")</f>
        <v>Sound Level @ NSA 5 (dBA)</v>
      </c>
    </row>
    <row r="94" spans="1:20" ht="15.75" thickBot="1" x14ac:dyDescent="0.3">
      <c r="B94" s="175"/>
      <c r="C94" s="91" t="s">
        <v>3</v>
      </c>
      <c r="D94" s="92" t="s">
        <v>4</v>
      </c>
      <c r="E94" s="179"/>
      <c r="F94" s="181"/>
      <c r="G94" s="181"/>
      <c r="H94" s="181"/>
      <c r="I94" s="181"/>
      <c r="J94" s="181"/>
      <c r="K94" s="183" t="s">
        <v>190</v>
      </c>
      <c r="L94" s="183"/>
    </row>
    <row r="95" spans="1:20" x14ac:dyDescent="0.25">
      <c r="B95" s="14">
        <v>1</v>
      </c>
      <c r="C95" s="15"/>
      <c r="D95" s="15"/>
      <c r="E95" s="33">
        <f>MIN(B7:B44)</f>
        <v>345.9748618037579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24.821191550435547</v>
      </c>
      <c r="K95" s="35">
        <f>4/60*100</f>
        <v>6.666666666666667</v>
      </c>
      <c r="L95" s="36">
        <f t="shared" ref="L95:L126" si="22">F95-J95+M95</f>
        <v>10.417896076154875</v>
      </c>
      <c r="M95" s="110">
        <f>10*LOG(6.666667/100)</f>
        <v>-11.760912373409578</v>
      </c>
      <c r="N95" s="110">
        <f t="shared" ref="N95:N126" si="23">10^(L95/10)</f>
        <v>11.01005802061729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351.9748618037579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28.630232941735024</v>
      </c>
      <c r="K96" s="27">
        <f t="shared" ref="K96:K159" si="26">4/60*100</f>
        <v>6.666666666666667</v>
      </c>
      <c r="L96" s="37">
        <f t="shared" si="22"/>
        <v>6.6088546848553982</v>
      </c>
      <c r="M96" s="110">
        <f t="shared" ref="M96:M159" si="27">10*LOG(6.666667/100)</f>
        <v>-11.760912373409578</v>
      </c>
      <c r="N96" s="110">
        <f t="shared" si="23"/>
        <v>4.5802108212677348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357.9748618037579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28.7770506019707</v>
      </c>
      <c r="K97" s="27">
        <f t="shared" si="26"/>
        <v>6.666666666666667</v>
      </c>
      <c r="L97" s="37">
        <f t="shared" si="22"/>
        <v>6.4620370246197218</v>
      </c>
      <c r="M97" s="110">
        <f t="shared" si="27"/>
        <v>-11.760912373409578</v>
      </c>
      <c r="N97" s="110">
        <f t="shared" si="23"/>
        <v>4.4279601370213459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363.9748618037579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28.921427796227668</v>
      </c>
      <c r="K98" s="27">
        <f t="shared" si="26"/>
        <v>6.666666666666667</v>
      </c>
      <c r="L98" s="37">
        <f t="shared" si="22"/>
        <v>6.3176598303627536</v>
      </c>
      <c r="M98" s="110">
        <f t="shared" si="27"/>
        <v>-11.760912373409578</v>
      </c>
      <c r="N98" s="110">
        <f t="shared" si="23"/>
        <v>4.2831766181440063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369.9748618037579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29.063444332648061</v>
      </c>
      <c r="K99" s="27">
        <f t="shared" si="26"/>
        <v>6.666666666666667</v>
      </c>
      <c r="L99" s="37">
        <f t="shared" si="22"/>
        <v>6.1756432939423611</v>
      </c>
      <c r="M99" s="110">
        <f t="shared" si="27"/>
        <v>-11.760912373409578</v>
      </c>
      <c r="N99" s="110">
        <f t="shared" si="23"/>
        <v>4.1453798247494609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375.9748618037579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29.203176167442564</v>
      </c>
      <c r="K100" s="27">
        <f t="shared" si="26"/>
        <v>6.666666666666667</v>
      </c>
      <c r="L100" s="37">
        <f t="shared" si="22"/>
        <v>6.035911459147858</v>
      </c>
      <c r="M100" s="110">
        <f t="shared" si="27"/>
        <v>-11.760912373409578</v>
      </c>
      <c r="N100" s="110">
        <f t="shared" si="23"/>
        <v>4.0141273440522989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381.9748618037579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29.340695648854716</v>
      </c>
      <c r="K101" s="27">
        <f t="shared" si="26"/>
        <v>6.666666666666667</v>
      </c>
      <c r="L101" s="37">
        <f t="shared" si="22"/>
        <v>5.8983919777357059</v>
      </c>
      <c r="M101" s="110">
        <f t="shared" si="27"/>
        <v>-11.760912373409578</v>
      </c>
      <c r="N101" s="110">
        <f t="shared" si="23"/>
        <v>3.8890112348836947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387.9748618037579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29.476071742111355</v>
      </c>
      <c r="K102" s="27">
        <f t="shared" si="26"/>
        <v>6.666666666666667</v>
      </c>
      <c r="L102" s="37">
        <f t="shared" si="22"/>
        <v>5.7630158844790671</v>
      </c>
      <c r="M102" s="110">
        <f t="shared" si="27"/>
        <v>-11.760912373409578</v>
      </c>
      <c r="N102" s="110">
        <f t="shared" si="23"/>
        <v>3.7696548540873351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393.9748618037579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29.609370237110166</v>
      </c>
      <c r="K103" s="27">
        <f t="shared" si="26"/>
        <v>6.666666666666667</v>
      </c>
      <c r="L103" s="37">
        <f t="shared" si="22"/>
        <v>5.6297173894802555</v>
      </c>
      <c r="M103" s="110">
        <f t="shared" si="27"/>
        <v>-11.760912373409578</v>
      </c>
      <c r="N103" s="110">
        <f t="shared" si="23"/>
        <v>3.6557100186291498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399.9748618037579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29.74065394041018</v>
      </c>
      <c r="K104" s="27">
        <f t="shared" si="26"/>
        <v>6.666666666666667</v>
      </c>
      <c r="L104" s="37">
        <f t="shared" si="22"/>
        <v>5.4984336861802419</v>
      </c>
      <c r="M104" s="110">
        <f t="shared" si="27"/>
        <v>-11.760912373409578</v>
      </c>
      <c r="N104" s="110">
        <f t="shared" si="23"/>
        <v>3.5468544634395465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405.9748618037579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29.869982852927567</v>
      </c>
      <c r="K105" s="27">
        <f t="shared" si="26"/>
        <v>6.666666666666667</v>
      </c>
      <c r="L105" s="37">
        <f t="shared" si="22"/>
        <v>5.3691047736628548</v>
      </c>
      <c r="M105" s="110">
        <f t="shared" si="27"/>
        <v>-11.760912373409578</v>
      </c>
      <c r="N105" s="110">
        <f t="shared" si="23"/>
        <v>3.4427895602851222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411.9748618037579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29.99741433459528</v>
      </c>
      <c r="K106" s="27">
        <f t="shared" si="26"/>
        <v>6.666666666666667</v>
      </c>
      <c r="L106" s="37">
        <f t="shared" si="22"/>
        <v>5.2416732919951414</v>
      </c>
      <c r="M106" s="110">
        <f t="shared" si="27"/>
        <v>-11.760912373409578</v>
      </c>
      <c r="N106" s="110">
        <f t="shared" si="23"/>
        <v>3.343238267481599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417.9748618037579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30.123003257117571</v>
      </c>
      <c r="K107" s="27">
        <f t="shared" si="26"/>
        <v>6.666666666666667</v>
      </c>
      <c r="L107" s="37">
        <f t="shared" si="22"/>
        <v>5.1160843694728513</v>
      </c>
      <c r="M107" s="110">
        <f t="shared" si="27"/>
        <v>-11.760912373409578</v>
      </c>
      <c r="N107" s="110">
        <f t="shared" si="23"/>
        <v>3.2479432841315123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423.9748618037579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30.246802145837595</v>
      </c>
      <c r="K108" s="27">
        <f t="shared" si="26"/>
        <v>6.666666666666667</v>
      </c>
      <c r="L108" s="37">
        <f t="shared" si="22"/>
        <v>4.9922854807528267</v>
      </c>
      <c r="M108" s="110">
        <f t="shared" si="27"/>
        <v>-11.760912373409578</v>
      </c>
      <c r="N108" s="110">
        <f t="shared" si="23"/>
        <v>3.1566653858978184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429.9748618037579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30.368861311636127</v>
      </c>
      <c r="K109" s="27">
        <f t="shared" si="26"/>
        <v>6.666666666666667</v>
      </c>
      <c r="L109" s="37">
        <f t="shared" si="22"/>
        <v>4.8702263149542944</v>
      </c>
      <c r="M109" s="110">
        <f t="shared" si="27"/>
        <v>-11.760912373409578</v>
      </c>
      <c r="N109" s="110">
        <f t="shared" si="23"/>
        <v>3.0691819221912691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435.9748618037579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30.489228973690363</v>
      </c>
      <c r="K110" s="27">
        <f t="shared" si="26"/>
        <v>6.666666666666667</v>
      </c>
      <c r="L110" s="37">
        <f t="shared" si="22"/>
        <v>4.749858652900059</v>
      </c>
      <c r="M110" s="110">
        <f t="shared" si="27"/>
        <v>-11.760912373409578</v>
      </c>
      <c r="N110" s="110">
        <f t="shared" si="23"/>
        <v>2.985285457124252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441.9748618037579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30.607951373842429</v>
      </c>
      <c r="K111" s="27">
        <f t="shared" si="26"/>
        <v>6.666666666666667</v>
      </c>
      <c r="L111" s="37">
        <f t="shared" si="22"/>
        <v>4.6311362527479929</v>
      </c>
      <c r="M111" s="110">
        <f t="shared" si="27"/>
        <v>-11.760912373409578</v>
      </c>
      <c r="N111" s="110">
        <f t="shared" si="23"/>
        <v>2.9047825387250961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447.9748618037579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30.725072883256512</v>
      </c>
      <c r="K112" s="27">
        <f t="shared" si="26"/>
        <v>6.666666666666667</v>
      </c>
      <c r="L112" s="37">
        <f t="shared" si="22"/>
        <v>4.5140147433339095</v>
      </c>
      <c r="M112" s="110">
        <f t="shared" si="27"/>
        <v>-11.760912373409578</v>
      </c>
      <c r="N112" s="110">
        <f t="shared" si="23"/>
        <v>2.8274925827631772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453.9748618037579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30.840636101980213</v>
      </c>
      <c r="K113" s="27">
        <f t="shared" si="26"/>
        <v>6.666666666666667</v>
      </c>
      <c r="L113" s="37">
        <f t="shared" si="22"/>
        <v>4.3984515246102092</v>
      </c>
      <c r="M113" s="110">
        <f t="shared" si="27"/>
        <v>-11.760912373409578</v>
      </c>
      <c r="N113" s="110">
        <f t="shared" si="23"/>
        <v>2.7532468591479455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459.9748618037579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30.954681951969231</v>
      </c>
      <c r="K114" s="27">
        <f t="shared" si="26"/>
        <v>6.666666666666667</v>
      </c>
      <c r="L114" s="37">
        <f t="shared" si="22"/>
        <v>4.2844056746211905</v>
      </c>
      <c r="M114" s="110">
        <f t="shared" si="27"/>
        <v>-11.760912373409578</v>
      </c>
      <c r="N114" s="110">
        <f t="shared" si="23"/>
        <v>2.6818875702686564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465.9748618037579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31.067249764083673</v>
      </c>
      <c r="K115" s="27">
        <f t="shared" si="26"/>
        <v>6.666666666666667</v>
      </c>
      <c r="L115" s="37">
        <f t="shared" si="22"/>
        <v>4.1718378625067487</v>
      </c>
      <c r="M115" s="110">
        <f t="shared" si="27"/>
        <v>-11.760912373409578</v>
      </c>
      <c r="N115" s="110">
        <f t="shared" si="23"/>
        <v>2.613267011865847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471.9748618037579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31.178377359518745</v>
      </c>
      <c r="K116" s="27">
        <f t="shared" si="26"/>
        <v>6.666666666666667</v>
      </c>
      <c r="L116" s="37">
        <f t="shared" si="22"/>
        <v>4.060710267071677</v>
      </c>
      <c r="M116" s="110">
        <f t="shared" si="27"/>
        <v>-11.760912373409578</v>
      </c>
      <c r="N116" s="110">
        <f t="shared" si="23"/>
        <v>2.5472468080951258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477.9748618037579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31.288101126091849</v>
      </c>
      <c r="K117" s="27">
        <f t="shared" si="26"/>
        <v>6.666666666666667</v>
      </c>
      <c r="L117" s="37">
        <f t="shared" si="22"/>
        <v>3.9509865004985727</v>
      </c>
      <c r="M117" s="110">
        <f t="shared" si="27"/>
        <v>-11.760912373409578</v>
      </c>
      <c r="N117" s="110">
        <f t="shared" si="23"/>
        <v>2.4836972133799238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483.9748618037579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31.396456089770954</v>
      </c>
      <c r="K118" s="27">
        <f t="shared" si="26"/>
        <v>6.666666666666667</v>
      </c>
      <c r="L118" s="37">
        <f t="shared" si="22"/>
        <v>3.8426315368194679</v>
      </c>
      <c r="M118" s="110">
        <f t="shared" si="27"/>
        <v>-11.760912373409578</v>
      </c>
      <c r="N118" s="110">
        <f t="shared" si="23"/>
        <v>2.4224964744708406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489.9748618037579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31.503475981796125</v>
      </c>
      <c r="K119" s="27">
        <f t="shared" si="26"/>
        <v>6.666666666666667</v>
      </c>
      <c r="L119" s="37">
        <f t="shared" si="22"/>
        <v>3.7356116447942966</v>
      </c>
      <c r="M119" s="110">
        <f t="shared" si="27"/>
        <v>-11.760912373409578</v>
      </c>
      <c r="N119" s="110">
        <f t="shared" si="23"/>
        <v>2.3635302468500416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495.9748618037579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31.609193301716093</v>
      </c>
      <c r="K120" s="27">
        <f t="shared" si="26"/>
        <v>6.666666666666667</v>
      </c>
      <c r="L120" s="37">
        <f t="shared" si="22"/>
        <v>3.6298943248743285</v>
      </c>
      <c r="M120" s="110">
        <f t="shared" si="27"/>
        <v>-11.760912373409578</v>
      </c>
      <c r="N120" s="110">
        <f t="shared" si="23"/>
        <v>2.3066910602534381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501.9748618037579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31.713639376634571</v>
      </c>
      <c r="K121" s="27">
        <f t="shared" si="26"/>
        <v>6.666666666666667</v>
      </c>
      <c r="L121" s="37">
        <f t="shared" si="22"/>
        <v>3.5254482499558506</v>
      </c>
      <c r="M121" s="110">
        <f t="shared" si="27"/>
        <v>-11.760912373409578</v>
      </c>
      <c r="N121" s="110">
        <f t="shared" si="23"/>
        <v>2.2518778286423329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507.9748618037579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31.816844416936529</v>
      </c>
      <c r="K122" s="27">
        <f t="shared" si="26"/>
        <v>6.666666666666667</v>
      </c>
      <c r="L122" s="37">
        <f t="shared" si="22"/>
        <v>3.4222432096538924</v>
      </c>
      <c r="M122" s="110">
        <f t="shared" si="27"/>
        <v>-11.760912373409578</v>
      </c>
      <c r="N122" s="110">
        <f t="shared" si="23"/>
        <v>2.1989954004495078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513.9748618037579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31.918837568742486</v>
      </c>
      <c r="K123" s="27">
        <f t="shared" si="26"/>
        <v>6.666666666666667</v>
      </c>
      <c r="L123" s="37">
        <f t="shared" si="22"/>
        <v>3.3202500578479359</v>
      </c>
      <c r="M123" s="110">
        <f t="shared" si="27"/>
        <v>-11.760912373409578</v>
      </c>
      <c r="N123" s="110">
        <f t="shared" si="23"/>
        <v>2.147954145360726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519.9748618037579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32.019646963318706</v>
      </c>
      <c r="K124" s="27">
        <f t="shared" si="26"/>
        <v>6.666666666666667</v>
      </c>
      <c r="L124" s="37">
        <f t="shared" si="22"/>
        <v>3.2194406632717154</v>
      </c>
      <c r="M124" s="110">
        <f t="shared" si="27"/>
        <v>-11.760912373409578</v>
      </c>
      <c r="N124" s="110">
        <f t="shared" si="23"/>
        <v>2.0986695742786687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525.9748618037579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32.119299763652776</v>
      </c>
      <c r="K125" s="27">
        <f t="shared" si="26"/>
        <v>6.666666666666667</v>
      </c>
      <c r="L125" s="37">
        <f t="shared" si="22"/>
        <v>3.1197878629376454</v>
      </c>
      <c r="M125" s="110">
        <f t="shared" si="27"/>
        <v>-11.760912373409578</v>
      </c>
      <c r="N125" s="110">
        <f t="shared" si="23"/>
        <v>2.0510619894586419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531.9748618037579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32.217822208387567</v>
      </c>
      <c r="K126" s="27">
        <f t="shared" si="26"/>
        <v>6.666666666666667</v>
      </c>
      <c r="L126" s="37">
        <f t="shared" si="22"/>
        <v>3.0212654182028551</v>
      </c>
      <c r="M126" s="110">
        <f t="shared" si="27"/>
        <v>-11.760912373409578</v>
      </c>
      <c r="N126" s="110">
        <f t="shared" si="23"/>
        <v>2.0050561621091361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537.9748618037579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32.315239653291364</v>
      </c>
      <c r="K127" s="27">
        <f t="shared" si="26"/>
        <v>6.666666666666667</v>
      </c>
      <c r="L127" s="37">
        <f t="shared" ref="L127:L158" si="28">F127-J127+M127</f>
        <v>2.9238479732990577</v>
      </c>
      <c r="M127" s="110">
        <f t="shared" si="27"/>
        <v>-11.760912373409578</v>
      </c>
      <c r="N127" s="110">
        <f t="shared" ref="N127:N158" si="29">10^(L127/10)</f>
        <v>1.9605810350205655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543.9748618037579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32.411576610428071</v>
      </c>
      <c r="K128" s="27">
        <f t="shared" si="26"/>
        <v>6.666666666666667</v>
      </c>
      <c r="L128" s="37">
        <f t="shared" si="28"/>
        <v>2.8275110161623509</v>
      </c>
      <c r="M128" s="110">
        <f t="shared" si="27"/>
        <v>-11.760912373409578</v>
      </c>
      <c r="N128" s="110">
        <f t="shared" si="29"/>
        <v>1.917569448026063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549.9748618037579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32.506856785178897</v>
      </c>
      <c r="K129" s="27">
        <f t="shared" si="26"/>
        <v>6.666666666666667</v>
      </c>
      <c r="L129" s="37">
        <f t="shared" si="28"/>
        <v>2.7322308414115248</v>
      </c>
      <c r="M129" s="110">
        <f t="shared" si="27"/>
        <v>-11.760912373409578</v>
      </c>
      <c r="N129" s="110">
        <f t="shared" si="29"/>
        <v>1.8759578843126012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555.9748618037579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32.601103111255476</v>
      </c>
      <c r="K130" s="27">
        <f t="shared" si="26"/>
        <v>6.666666666666667</v>
      </c>
      <c r="L130" s="37">
        <f t="shared" si="28"/>
        <v>2.6379845153349457</v>
      </c>
      <c r="M130" s="110">
        <f t="shared" si="27"/>
        <v>-11.760912373409578</v>
      </c>
      <c r="N130" s="110">
        <f t="shared" si="29"/>
        <v>1.8356862357921302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561.9748618037579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32.694337783833646</v>
      </c>
      <c r="K131" s="27">
        <f t="shared" si="26"/>
        <v>6.666666666666667</v>
      </c>
      <c r="L131" s="37">
        <f t="shared" si="28"/>
        <v>2.5447498427567758</v>
      </c>
      <c r="M131" s="110">
        <f t="shared" si="27"/>
        <v>-11.760912373409578</v>
      </c>
      <c r="N131" s="110">
        <f t="shared" si="29"/>
        <v>1.796697585913603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567.9748618037579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32.786582290927868</v>
      </c>
      <c r="K132" s="27">
        <f t="shared" si="26"/>
        <v>6.666666666666667</v>
      </c>
      <c r="L132" s="37">
        <f t="shared" si="28"/>
        <v>2.4525053356625541</v>
      </c>
      <c r="M132" s="110">
        <f t="shared" si="27"/>
        <v>-11.760912373409578</v>
      </c>
      <c r="N132" s="110">
        <f t="shared" si="29"/>
        <v>1.7589380084497221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573.9748618037579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32.877857443116895</v>
      </c>
      <c r="K133" s="27">
        <f t="shared" si="26"/>
        <v>6.666666666666667</v>
      </c>
      <c r="L133" s="37">
        <f t="shared" si="28"/>
        <v>2.361230183473527</v>
      </c>
      <c r="M133" s="110">
        <f t="shared" si="27"/>
        <v>-11.760912373409578</v>
      </c>
      <c r="N133" s="110">
        <f t="shared" si="29"/>
        <v>1.7223563809296814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579.9748618037579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32.968183401723962</v>
      </c>
      <c r="K134" s="27">
        <f t="shared" si="26"/>
        <v>6.666666666666667</v>
      </c>
      <c r="L134" s="37">
        <f t="shared" si="28"/>
        <v>2.2709042248664595</v>
      </c>
      <c r="M134" s="110">
        <f t="shared" si="27"/>
        <v>-11.760912373409578</v>
      </c>
      <c r="N134" s="110">
        <f t="shared" si="29"/>
        <v>1.6869042115119399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585.9748618037579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33.057579705546587</v>
      </c>
      <c r="K135" s="27">
        <f t="shared" si="26"/>
        <v>6.666666666666667</v>
      </c>
      <c r="L135" s="37">
        <f t="shared" si="28"/>
        <v>2.1815079210438348</v>
      </c>
      <c r="M135" s="110">
        <f t="shared" si="27"/>
        <v>-11.760912373409578</v>
      </c>
      <c r="N135" s="110">
        <f t="shared" si="29"/>
        <v>1.6525354782019366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591.9748618037579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33.146065296224855</v>
      </c>
      <c r="K136" s="27">
        <f t="shared" si="26"/>
        <v>6.666666666666667</v>
      </c>
      <c r="L136" s="37">
        <f t="shared" si="28"/>
        <v>2.0930223303655673</v>
      </c>
      <c r="M136" s="110">
        <f t="shared" si="27"/>
        <v>-11.760912373409578</v>
      </c>
      <c r="N136" s="110">
        <f t="shared" si="29"/>
        <v>1.6192064794187946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597.9748618037579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33.233658542330531</v>
      </c>
      <c r="K137" s="27">
        <f t="shared" si="26"/>
        <v>6.666666666666667</v>
      </c>
      <c r="L137" s="37">
        <f t="shared" si="28"/>
        <v>2.005429084259891</v>
      </c>
      <c r="M137" s="110">
        <f t="shared" si="27"/>
        <v>-11.760912373409578</v>
      </c>
      <c r="N137" s="110">
        <f t="shared" si="29"/>
        <v>1.5868756950046636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603.9748618037579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33.320377262253523</v>
      </c>
      <c r="K138" s="27">
        <f t="shared" si="26"/>
        <v>6.666666666666667</v>
      </c>
      <c r="L138" s="37">
        <f t="shared" si="28"/>
        <v>1.9187103643368992</v>
      </c>
      <c r="M138" s="110">
        <f t="shared" si="27"/>
        <v>-11.760912373409578</v>
      </c>
      <c r="N138" s="110">
        <f t="shared" si="29"/>
        <v>1.5555036568509899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609.9748618037579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33.406238745957225</v>
      </c>
      <c r="K139" s="27">
        <f t="shared" si="26"/>
        <v>6.666666666666667</v>
      </c>
      <c r="L139" s="37">
        <f t="shared" si="28"/>
        <v>1.8328488806331968</v>
      </c>
      <c r="M139" s="110">
        <f t="shared" si="27"/>
        <v>-11.760912373409578</v>
      </c>
      <c r="N139" s="110">
        <f t="shared" si="29"/>
        <v>1.5250528283886267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615.9748618037579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33.491259775668986</v>
      </c>
      <c r="K140" s="27">
        <f t="shared" si="26"/>
        <v>6.666666666666667</v>
      </c>
      <c r="L140" s="37">
        <f t="shared" si="28"/>
        <v>1.7478278509214356</v>
      </c>
      <c r="M140" s="110">
        <f t="shared" si="27"/>
        <v>-11.760912373409578</v>
      </c>
      <c r="N140" s="110">
        <f t="shared" si="29"/>
        <v>1.4954874922545365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621.9748618037579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33.575456645567748</v>
      </c>
      <c r="K141" s="27">
        <f t="shared" si="26"/>
        <v>6.666666666666667</v>
      </c>
      <c r="L141" s="37">
        <f t="shared" si="28"/>
        <v>1.6636309810226741</v>
      </c>
      <c r="M141" s="110">
        <f t="shared" si="27"/>
        <v>-11.760912373409578</v>
      </c>
      <c r="N141" s="110">
        <f t="shared" si="29"/>
        <v>1.4667736455071074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627.9748618037579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33.658845180526583</v>
      </c>
      <c r="K142" s="27">
        <f t="shared" si="26"/>
        <v>6.666666666666667</v>
      </c>
      <c r="L142" s="37">
        <f t="shared" si="28"/>
        <v>1.5802424460638385</v>
      </c>
      <c r="M142" s="110">
        <f t="shared" si="27"/>
        <v>-11.760912373409578</v>
      </c>
      <c r="N142" s="110">
        <f t="shared" si="29"/>
        <v>1.4388789018158872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633.9748618037579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33.741440753964106</v>
      </c>
      <c r="K143" s="27">
        <f t="shared" si="26"/>
        <v>6.666666666666667</v>
      </c>
      <c r="L143" s="37">
        <f t="shared" si="28"/>
        <v>1.4976468726263157</v>
      </c>
      <c r="M143" s="110">
        <f t="shared" si="27"/>
        <v>-11.760912373409578</v>
      </c>
      <c r="N143" s="110">
        <f t="shared" si="29"/>
        <v>1.4117724001001968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639.9748618037579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33.823258304855017</v>
      </c>
      <c r="K144" s="27">
        <f t="shared" si="26"/>
        <v>6.666666666666667</v>
      </c>
      <c r="L144" s="37">
        <f t="shared" si="28"/>
        <v>1.415829321735405</v>
      </c>
      <c r="M144" s="110">
        <f t="shared" si="27"/>
        <v>-11.760912373409578</v>
      </c>
      <c r="N144" s="110">
        <f t="shared" si="29"/>
        <v>1.3854247191352569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645.9748618037579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33.90431235394702</v>
      </c>
      <c r="K145" s="27">
        <f t="shared" si="26"/>
        <v>6.666666666666667</v>
      </c>
      <c r="L145" s="37">
        <f t="shared" si="28"/>
        <v>1.3347752726434017</v>
      </c>
      <c r="M145" s="110">
        <f t="shared" si="27"/>
        <v>-11.760912373409578</v>
      </c>
      <c r="N145" s="110">
        <f t="shared" si="29"/>
        <v>1.3598077976844352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651.9748618037579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33.984617019227947</v>
      </c>
      <c r="K146" s="27">
        <f t="shared" si="26"/>
        <v>6.666666666666667</v>
      </c>
      <c r="L146" s="37">
        <f t="shared" si="28"/>
        <v>1.2544706073624745</v>
      </c>
      <c r="M146" s="110">
        <f t="shared" si="27"/>
        <v>-11.760912373409578</v>
      </c>
      <c r="N146" s="110">
        <f t="shared" si="29"/>
        <v>1.3348948597527195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657.9748618037579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34.064186030684532</v>
      </c>
      <c r="K147" s="27">
        <f t="shared" si="26"/>
        <v>6.666666666666667</v>
      </c>
      <c r="L147" s="37">
        <f t="shared" si="28"/>
        <v>1.1749015959058902</v>
      </c>
      <c r="M147" s="110">
        <f t="shared" si="27"/>
        <v>-11.760912373409578</v>
      </c>
      <c r="N147" s="110">
        <f t="shared" si="29"/>
        <v>1.3106603445894631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663.9748618037579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34.143032744391164</v>
      </c>
      <c r="K148" s="27">
        <f t="shared" si="26"/>
        <v>6.666666666666667</v>
      </c>
      <c r="L148" s="37">
        <f t="shared" si="28"/>
        <v>1.0960548821992582</v>
      </c>
      <c r="M148" s="110">
        <f t="shared" si="27"/>
        <v>-11.760912373409578</v>
      </c>
      <c r="N148" s="110">
        <f t="shared" si="29"/>
        <v>1.2870798410987123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669.9748618037579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34.221170155964998</v>
      </c>
      <c r="K149" s="27">
        <f t="shared" si="26"/>
        <v>6.666666666666667</v>
      </c>
      <c r="L149" s="37">
        <f t="shared" si="28"/>
        <v>1.0179174706254237</v>
      </c>
      <c r="M149" s="110">
        <f t="shared" si="27"/>
        <v>-11.760912373409578</v>
      </c>
      <c r="N149" s="110">
        <f t="shared" si="29"/>
        <v>1.2641300263427027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675.9748618037579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34.298610913421228</v>
      </c>
      <c r="K150" s="27">
        <f t="shared" si="26"/>
        <v>6.666666666666667</v>
      </c>
      <c r="L150" s="37">
        <f t="shared" si="28"/>
        <v>0.94047671316919335</v>
      </c>
      <c r="M150" s="110">
        <f t="shared" si="27"/>
        <v>-11.760912373409578</v>
      </c>
      <c r="N150" s="110">
        <f t="shared" si="29"/>
        <v>1.2417886078492009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681.9748618037579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34.375367329460296</v>
      </c>
      <c r="K151" s="27">
        <f t="shared" si="26"/>
        <v>6.666666666666667</v>
      </c>
      <c r="L151" s="37">
        <f t="shared" si="28"/>
        <v>0.86372029713012566</v>
      </c>
      <c r="M151" s="110">
        <f t="shared" si="27"/>
        <v>-11.760912373409578</v>
      </c>
      <c r="N151" s="110">
        <f t="shared" si="29"/>
        <v>1.2200342694561614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687.9748618037579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34.451451393216978</v>
      </c>
      <c r="K152" s="27">
        <f t="shared" si="26"/>
        <v>6.666666666666667</v>
      </c>
      <c r="L152" s="37">
        <f t="shared" si="28"/>
        <v>0.78763623337344413</v>
      </c>
      <c r="M152" s="110">
        <f t="shared" si="27"/>
        <v>-11.760912373409578</v>
      </c>
      <c r="N152" s="110">
        <f t="shared" si="29"/>
        <v>1.1988466204479615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437.9748618037579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30.528983685277591</v>
      </c>
      <c r="K153" s="27">
        <f t="shared" si="26"/>
        <v>6.666666666666667</v>
      </c>
      <c r="L153" s="37">
        <f t="shared" si="28"/>
        <v>4.7101039413128305</v>
      </c>
      <c r="M153" s="110">
        <f t="shared" si="27"/>
        <v>-11.760912373409578</v>
      </c>
      <c r="N153" s="110">
        <f t="shared" si="29"/>
        <v>2.9580832626107312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438.17030637668677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30.532858865055172</v>
      </c>
      <c r="K154" s="27">
        <f t="shared" si="26"/>
        <v>6.666666666666667</v>
      </c>
      <c r="L154" s="37">
        <f t="shared" si="28"/>
        <v>4.7062287615352503</v>
      </c>
      <c r="M154" s="110">
        <f t="shared" si="27"/>
        <v>-11.760912373409578</v>
      </c>
      <c r="N154" s="110">
        <f t="shared" si="29"/>
        <v>2.9554449625140693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438.75416984170351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30.544425139022305</v>
      </c>
      <c r="K155" s="27">
        <f t="shared" si="26"/>
        <v>6.666666666666667</v>
      </c>
      <c r="L155" s="37">
        <f t="shared" si="28"/>
        <v>4.6946624875681167</v>
      </c>
      <c r="M155" s="110">
        <f t="shared" si="27"/>
        <v>-11.760912373409578</v>
      </c>
      <c r="N155" s="110">
        <f t="shared" si="29"/>
        <v>2.9475843958612229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439.71919496582166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30.563508483910315</v>
      </c>
      <c r="K156" s="27">
        <f t="shared" si="26"/>
        <v>6.666666666666667</v>
      </c>
      <c r="L156" s="37">
        <f t="shared" si="28"/>
        <v>4.6755791426801068</v>
      </c>
      <c r="M156" s="110">
        <f t="shared" si="27"/>
        <v>-11.760912373409578</v>
      </c>
      <c r="N156" s="110">
        <f t="shared" si="29"/>
        <v>2.9346608223096564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441.05377639579558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30.589830899021262</v>
      </c>
      <c r="K157" s="27">
        <f t="shared" si="26"/>
        <v>6.666666666666667</v>
      </c>
      <c r="L157" s="37">
        <f t="shared" si="28"/>
        <v>4.6492567275691599</v>
      </c>
      <c r="M157" s="110">
        <f t="shared" si="27"/>
        <v>-11.760912373409578</v>
      </c>
      <c r="N157" s="110">
        <f t="shared" si="29"/>
        <v>2.916927754256788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442.74262503098146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30.623026713559579</v>
      </c>
      <c r="K158" s="27">
        <f t="shared" si="26"/>
        <v>6.666666666666667</v>
      </c>
      <c r="L158" s="37">
        <f t="shared" si="28"/>
        <v>4.616060913030843</v>
      </c>
      <c r="M158" s="110">
        <f t="shared" si="27"/>
        <v>-11.760912373409578</v>
      </c>
      <c r="N158" s="110">
        <f t="shared" si="29"/>
        <v>2.8947168644480681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444.76757408558564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30.662662347153177</v>
      </c>
      <c r="K159" s="27">
        <f t="shared" si="26"/>
        <v>6.666666666666667</v>
      </c>
      <c r="L159" s="37">
        <f t="shared" ref="L159:L190" si="31">F159-J159+M159</f>
        <v>4.5764252794372453</v>
      </c>
      <c r="M159" s="110">
        <f t="shared" si="27"/>
        <v>-11.760912373409578</v>
      </c>
      <c r="N159" s="110">
        <f t="shared" ref="N159:N190" si="32">10^(L159/10)</f>
        <v>2.8684185865379677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447.10843684192218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30.708257299812932</v>
      </c>
      <c r="K160" s="27">
        <f t="shared" ref="K160:K223" si="35">4/60*100</f>
        <v>6.666666666666667</v>
      </c>
      <c r="L160" s="37">
        <f t="shared" si="31"/>
        <v>4.5308303267774903</v>
      </c>
      <c r="M160" s="110">
        <f t="shared" ref="M160:M223" si="36">10*LOG(6.666667/100)</f>
        <v>-11.760912373409578</v>
      </c>
      <c r="N160" s="110">
        <f t="shared" si="32"/>
        <v>2.8384616615013956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449.74383597234066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30.759304395480466</v>
      </c>
      <c r="K161" s="27">
        <f t="shared" si="35"/>
        <v>6.666666666666667</v>
      </c>
      <c r="L161" s="37">
        <f t="shared" si="31"/>
        <v>4.4797832311099555</v>
      </c>
      <c r="M161" s="110">
        <f t="shared" si="36"/>
        <v>-11.760912373409578</v>
      </c>
      <c r="N161" s="110">
        <f t="shared" si="32"/>
        <v>2.8052936141695555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452.65194462851457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30.815287809478516</v>
      </c>
      <c r="K162" s="27">
        <f t="shared" si="35"/>
        <v>6.666666666666667</v>
      </c>
      <c r="L162" s="37">
        <f t="shared" si="31"/>
        <v>4.423799817111906</v>
      </c>
      <c r="M162" s="110">
        <f t="shared" si="36"/>
        <v>-11.760912373409578</v>
      </c>
      <c r="N162" s="110">
        <f t="shared" si="32"/>
        <v>2.7693636133380579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455.81110354572576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30.875698007492812</v>
      </c>
      <c r="K163" s="27">
        <f t="shared" si="35"/>
        <v>6.666666666666667</v>
      </c>
      <c r="L163" s="37">
        <f t="shared" si="31"/>
        <v>4.3633896190976103</v>
      </c>
      <c r="M163" s="110">
        <f t="shared" si="36"/>
        <v>-11.760912373409578</v>
      </c>
      <c r="N163" s="110">
        <f t="shared" si="32"/>
        <v>2.7311085503795001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459.20030064150319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30.940043274510149</v>
      </c>
      <c r="K164" s="27">
        <f t="shared" si="35"/>
        <v>6.666666666666667</v>
      </c>
      <c r="L164" s="37">
        <f t="shared" si="31"/>
        <v>4.2990443520802728</v>
      </c>
      <c r="M164" s="110">
        <f t="shared" si="36"/>
        <v>-11.760912373409578</v>
      </c>
      <c r="N164" s="110">
        <f t="shared" si="32"/>
        <v>2.6909426074410367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462.7995167358398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31.007857935625889</v>
      </c>
      <c r="K165" s="27">
        <f t="shared" si="35"/>
        <v>6.666666666666667</v>
      </c>
      <c r="L165" s="37">
        <f t="shared" si="31"/>
        <v>4.2312296909645326</v>
      </c>
      <c r="M165" s="110">
        <f t="shared" si="36"/>
        <v>-11.760912373409578</v>
      </c>
      <c r="N165" s="110">
        <f t="shared" si="32"/>
        <v>2.6492501591459239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466.58995207027471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31.078707642115656</v>
      </c>
      <c r="K166" s="27">
        <f t="shared" si="35"/>
        <v>6.666666666666667</v>
      </c>
      <c r="L166" s="37">
        <f t="shared" si="31"/>
        <v>4.1603799844747655</v>
      </c>
      <c r="M166" s="110">
        <f t="shared" si="36"/>
        <v>-11.760912373409578</v>
      </c>
      <c r="N166" s="110">
        <f t="shared" si="32"/>
        <v>2.60638158449007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470.55415382293739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31.152192230211153</v>
      </c>
      <c r="K167" s="27">
        <f t="shared" si="35"/>
        <v>6.666666666666667</v>
      </c>
      <c r="L167" s="37">
        <f t="shared" si="31"/>
        <v>4.0868953963792691</v>
      </c>
      <c r="M167" s="110">
        <f t="shared" si="36"/>
        <v>-11.760912373409578</v>
      </c>
      <c r="N167" s="110">
        <f t="shared" si="32"/>
        <v>2.5626514409687529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474.67606614932726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31.227946690346879</v>
      </c>
      <c r="K168" s="27">
        <f t="shared" si="35"/>
        <v>6.666666666666667</v>
      </c>
      <c r="L168" s="37">
        <f t="shared" si="31"/>
        <v>4.0111409362435424</v>
      </c>
      <c r="M168" s="110">
        <f t="shared" si="36"/>
        <v>-11.760912373409578</v>
      </c>
      <c r="N168" s="110">
        <f t="shared" si="32"/>
        <v>2.5183384342545558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478.94102291251522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31.305640748432605</v>
      </c>
      <c r="K169" s="27">
        <f t="shared" si="35"/>
        <v>6.666666666666667</v>
      </c>
      <c r="L169" s="37">
        <f t="shared" si="31"/>
        <v>3.9334468781578167</v>
      </c>
      <c r="M169" s="110">
        <f t="shared" si="36"/>
        <v>-11.760912373409578</v>
      </c>
      <c r="N169" s="110">
        <f t="shared" si="32"/>
        <v>2.47368666449499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483.33570047330011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31.384977489615547</v>
      </c>
      <c r="K170" s="27">
        <f t="shared" si="35"/>
        <v>6.666666666666667</v>
      </c>
      <c r="L170" s="37">
        <f t="shared" si="31"/>
        <v>3.8541101369748745</v>
      </c>
      <c r="M170" s="110">
        <f t="shared" si="36"/>
        <v>-11.760912373409578</v>
      </c>
      <c r="N170" s="110">
        <f t="shared" si="32"/>
        <v>2.4289077114015991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487.8480446115035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31.46569137187819</v>
      </c>
      <c r="K171" s="27">
        <f t="shared" si="35"/>
        <v>6.666666666666667</v>
      </c>
      <c r="L171" s="37">
        <f t="shared" si="31"/>
        <v>3.7733962547122317</v>
      </c>
      <c r="M171" s="110">
        <f t="shared" si="36"/>
        <v>-11.760912373409578</v>
      </c>
      <c r="N171" s="110">
        <f t="shared" si="32"/>
        <v>2.3841832112480574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492.46718242159784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31.547545895938168</v>
      </c>
      <c r="K172" s="27">
        <f t="shared" si="35"/>
        <v>6.666666666666667</v>
      </c>
      <c r="L172" s="37">
        <f t="shared" si="31"/>
        <v>3.6915417306522542</v>
      </c>
      <c r="M172" s="110">
        <f t="shared" si="36"/>
        <v>-11.760912373409578</v>
      </c>
      <c r="N172" s="110">
        <f t="shared" si="32"/>
        <v>2.3396676653216772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497.1833271752443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31.630331126777573</v>
      </c>
      <c r="K173" s="27">
        <f t="shared" si="35"/>
        <v>6.666666666666667</v>
      </c>
      <c r="L173" s="37">
        <f t="shared" si="31"/>
        <v>3.6087564998128485</v>
      </c>
      <c r="M173" s="110">
        <f t="shared" si="36"/>
        <v>-11.760912373409578</v>
      </c>
      <c r="N173" s="110">
        <f t="shared" si="32"/>
        <v>2.2954912940212688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501.98768178980902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31.713861203603553</v>
      </c>
      <c r="K174" s="27">
        <f t="shared" si="35"/>
        <v>6.666666666666667</v>
      </c>
      <c r="L174" s="37">
        <f t="shared" si="31"/>
        <v>3.5252264229868686</v>
      </c>
      <c r="M174" s="110">
        <f t="shared" si="36"/>
        <v>-11.760912373409578</v>
      </c>
      <c r="N174" s="110">
        <f t="shared" si="32"/>
        <v>2.2517628111836809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506.872344692708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31.797971929222495</v>
      </c>
      <c r="K175" s="27">
        <f t="shared" si="35"/>
        <v>6.666666666666667</v>
      </c>
      <c r="L175" s="37">
        <f t="shared" si="31"/>
        <v>3.4411156973679269</v>
      </c>
      <c r="M175" s="110">
        <f t="shared" si="36"/>
        <v>-11.760912373409578</v>
      </c>
      <c r="N175" s="110">
        <f t="shared" si="32"/>
        <v>2.2085720396804827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511.83022047510144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31.882518495349462</v>
      </c>
      <c r="K176" s="27">
        <f t="shared" si="35"/>
        <v>6.666666666666667</v>
      </c>
      <c r="L176" s="37">
        <f t="shared" si="31"/>
        <v>3.3565691312409598</v>
      </c>
      <c r="M176" s="110">
        <f t="shared" si="36"/>
        <v>-11.760912373409578</v>
      </c>
      <c r="N176" s="110">
        <f t="shared" si="32"/>
        <v>2.1659923235821164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516.85493671010852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31.967373375361039</v>
      </c>
      <c r="K177" s="27">
        <f t="shared" si="35"/>
        <v>6.666666666666667</v>
      </c>
      <c r="L177" s="37">
        <f t="shared" si="31"/>
        <v>3.2717142512293833</v>
      </c>
      <c r="M177" s="110">
        <f t="shared" si="36"/>
        <v>-11.760912373409578</v>
      </c>
      <c r="N177" s="110">
        <f t="shared" si="32"/>
        <v>2.1240827164618961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521.94076759235099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32.052424398459145</v>
      </c>
      <c r="K178" s="27">
        <f t="shared" si="35"/>
        <v>6.666666666666667</v>
      </c>
      <c r="L178" s="37">
        <f t="shared" si="31"/>
        <v>3.1866632281312768</v>
      </c>
      <c r="M178" s="110">
        <f t="shared" si="36"/>
        <v>-11.760912373409578</v>
      </c>
      <c r="N178" s="110">
        <f t="shared" si="32"/>
        <v>2.0828899419158398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527.08256456650622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32.137573007365212</v>
      </c>
      <c r="K179" s="27">
        <f t="shared" si="35"/>
        <v>6.666666666666667</v>
      </c>
      <c r="L179" s="37">
        <f t="shared" si="31"/>
        <v>3.1015146192252097</v>
      </c>
      <c r="M179" s="110">
        <f t="shared" si="36"/>
        <v>-11.760912373409578</v>
      </c>
      <c r="N179" s="110">
        <f t="shared" si="32"/>
        <v>2.042450133055171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532.2756937933118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32.222732694018447</v>
      </c>
      <c r="K180" s="27">
        <f t="shared" si="35"/>
        <v>6.666666666666667</v>
      </c>
      <c r="L180" s="37">
        <f t="shared" si="31"/>
        <v>3.016354932571975</v>
      </c>
      <c r="M180" s="110">
        <f t="shared" si="36"/>
        <v>-11.760912373409578</v>
      </c>
      <c r="N180" s="110">
        <f t="shared" si="32"/>
        <v>2.0027903641884239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537.51598010476391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32.307827603126093</v>
      </c>
      <c r="K181" s="27">
        <f t="shared" si="35"/>
        <v>6.666666666666667</v>
      </c>
      <c r="L181" s="37">
        <f t="shared" si="31"/>
        <v>2.9312600234643291</v>
      </c>
      <c r="M181" s="110">
        <f t="shared" si="36"/>
        <v>-11.760912373409578</v>
      </c>
      <c r="N181" s="110">
        <f t="shared" si="32"/>
        <v>1.9639299914030861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542.79965698973035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32.392791290899368</v>
      </c>
      <c r="K182" s="27">
        <f t="shared" si="35"/>
        <v>6.666666666666667</v>
      </c>
      <c r="L182" s="37">
        <f t="shared" si="31"/>
        <v>2.8462963356910542</v>
      </c>
      <c r="M182" s="110">
        <f t="shared" si="36"/>
        <v>-11.760912373409578</v>
      </c>
      <c r="N182" s="110">
        <f t="shared" si="32"/>
        <v>1.9258818202302643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548.1233220996503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32.477565625231613</v>
      </c>
      <c r="K183" s="27">
        <f t="shared" si="35"/>
        <v>6.666666666666667</v>
      </c>
      <c r="L183" s="37">
        <f t="shared" si="31"/>
        <v>2.7615220013588093</v>
      </c>
      <c r="M183" s="110">
        <f t="shared" si="36"/>
        <v>-11.760912373409578</v>
      </c>
      <c r="N183" s="110">
        <f t="shared" si="32"/>
        <v>1.888653118724098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553.48389775159319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32.562099813442003</v>
      </c>
      <c r="K184" s="27">
        <f t="shared" si="35"/>
        <v>6.666666666666667</v>
      </c>
      <c r="L184" s="37">
        <f t="shared" si="31"/>
        <v>2.6769878131484184</v>
      </c>
      <c r="M184" s="110">
        <f t="shared" si="36"/>
        <v>-11.760912373409578</v>
      </c>
      <c r="N184" s="110">
        <f t="shared" si="32"/>
        <v>1.8522464936081218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558.87859591849815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32.646349544170377</v>
      </c>
      <c r="K185" s="27">
        <f t="shared" si="35"/>
        <v>6.666666666666667</v>
      </c>
      <c r="L185" s="37">
        <f t="shared" si="31"/>
        <v>2.5927380824200448</v>
      </c>
      <c r="M185" s="110">
        <f t="shared" si="36"/>
        <v>-11.760912373409578</v>
      </c>
      <c r="N185" s="110">
        <f t="shared" si="32"/>
        <v>1.8166606459795178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564.30488722399184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32.730276230820657</v>
      </c>
      <c r="K186" s="27">
        <f t="shared" si="35"/>
        <v>6.666666666666667</v>
      </c>
      <c r="L186" s="37">
        <f t="shared" si="31"/>
        <v>2.5088113957697651</v>
      </c>
      <c r="M186" s="110">
        <f t="shared" si="36"/>
        <v>-11.760912373409578</v>
      </c>
      <c r="N186" s="110">
        <f t="shared" si="32"/>
        <v>1.7818910216558776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569.76047349494775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32.813846344946647</v>
      </c>
      <c r="K187" s="27">
        <f t="shared" si="35"/>
        <v>6.666666666666667</v>
      </c>
      <c r="L187" s="37">
        <f t="shared" si="31"/>
        <v>2.4252412816437747</v>
      </c>
      <c r="M187" s="110">
        <f t="shared" si="36"/>
        <v>-11.760912373409578</v>
      </c>
      <c r="N187" s="110">
        <f t="shared" si="32"/>
        <v>1.7479303697532582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575.24326346434441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32.897030829042464</v>
      </c>
      <c r="K188" s="27">
        <f t="shared" si="35"/>
        <v>6.666666666666667</v>
      </c>
      <c r="L188" s="37">
        <f t="shared" si="31"/>
        <v>2.3420567975479578</v>
      </c>
      <c r="M188" s="110">
        <f t="shared" si="36"/>
        <v>-11.760912373409578</v>
      </c>
      <c r="N188" s="110">
        <f t="shared" si="32"/>
        <v>1.7147692215989485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580.75135125702491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32.979804579270237</v>
      </c>
      <c r="K189" s="27">
        <f t="shared" si="35"/>
        <v>6.666666666666667</v>
      </c>
      <c r="L189" s="37">
        <f t="shared" si="31"/>
        <v>2.259283047320185</v>
      </c>
      <c r="M189" s="110">
        <f t="shared" si="36"/>
        <v>-11.760912373409578</v>
      </c>
      <c r="N189" s="110">
        <f t="shared" si="32"/>
        <v>1.6823963006672542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586.28299732979463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33.062145989685369</v>
      </c>
      <c r="K190" s="27">
        <f t="shared" si="35"/>
        <v>6.666666666666667</v>
      </c>
      <c r="L190" s="37">
        <f t="shared" si="31"/>
        <v>2.1769416369050525</v>
      </c>
      <c r="M190" s="110">
        <f t="shared" si="36"/>
        <v>-11.760912373409578</v>
      </c>
      <c r="N190" s="110">
        <f t="shared" si="32"/>
        <v>1.6507988729154852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591.83661157382687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33.144036550479306</v>
      </c>
      <c r="K191" s="27">
        <f t="shared" si="35"/>
        <v>6.666666666666667</v>
      </c>
      <c r="L191" s="37">
        <f t="shared" ref="L191:L222" si="37">F191-J191+M191</f>
        <v>2.0950510761111154</v>
      </c>
      <c r="M191" s="110">
        <f t="shared" si="36"/>
        <v>-11.760912373409578</v>
      </c>
      <c r="N191" s="110">
        <f t="shared" ref="N191:N222" si="38">10^(L191/10)</f>
        <v>1.6199630457059033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597.41073832101233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33.225460493639623</v>
      </c>
      <c r="K192" s="27">
        <f t="shared" si="35"/>
        <v>6.666666666666667</v>
      </c>
      <c r="L192" s="37">
        <f t="shared" si="37"/>
        <v>2.0136271329507984</v>
      </c>
      <c r="M192" s="110">
        <f t="shared" si="36"/>
        <v>-11.760912373409578</v>
      </c>
      <c r="N192" s="110">
        <f t="shared" si="38"/>
        <v>1.589874022431591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603.0040430264354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33.306404480222092</v>
      </c>
      <c r="K193" s="27">
        <f t="shared" si="35"/>
        <v>6.666666666666667</v>
      </c>
      <c r="L193" s="37">
        <f t="shared" si="37"/>
        <v>1.9326831463683298</v>
      </c>
      <c r="M193" s="110">
        <f t="shared" si="36"/>
        <v>-11.760912373409578</v>
      </c>
      <c r="N193" s="110">
        <f t="shared" si="38"/>
        <v>1.5605163190174447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608.61530042660206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33.386857324140564</v>
      </c>
      <c r="K194" s="27">
        <f t="shared" si="35"/>
        <v>6.666666666666667</v>
      </c>
      <c r="L194" s="37">
        <f t="shared" si="37"/>
        <v>1.8522303024498576</v>
      </c>
      <c r="M194" s="110">
        <f t="shared" si="36"/>
        <v>-11.760912373409578</v>
      </c>
      <c r="N194" s="110">
        <f t="shared" si="38"/>
        <v>1.5318739476344818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614.2433839974733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33.466809748012217</v>
      </c>
      <c r="K195" s="27">
        <f t="shared" si="35"/>
        <v>6.666666666666667</v>
      </c>
      <c r="L195" s="37">
        <f t="shared" si="37"/>
        <v>1.7722778785782047</v>
      </c>
      <c r="M195" s="110">
        <f t="shared" si="36"/>
        <v>-11.760912373409578</v>
      </c>
      <c r="N195" s="110">
        <f t="shared" si="38"/>
        <v>1.5039305722370673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619.88725655799317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33.54625416715308</v>
      </c>
      <c r="K196" s="27">
        <f t="shared" si="35"/>
        <v>6.666666666666667</v>
      </c>
      <c r="L196" s="37">
        <f t="shared" si="37"/>
        <v>1.6928334594373418</v>
      </c>
      <c r="M196" s="110">
        <f t="shared" si="36"/>
        <v>-11.760912373409578</v>
      </c>
      <c r="N196" s="110">
        <f t="shared" si="38"/>
        <v>1.47666963989851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625.54596188386267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33.625184498309203</v>
      </c>
      <c r="K197" s="27">
        <f t="shared" si="35"/>
        <v>6.666666666666667</v>
      </c>
      <c r="L197" s="37">
        <f t="shared" si="37"/>
        <v>1.6139031282812191</v>
      </c>
      <c r="M197" s="110">
        <f t="shared" si="36"/>
        <v>-11.760912373409578</v>
      </c>
      <c r="N197" s="110">
        <f t="shared" si="38"/>
        <v>1.4500744913702051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631.21861721305686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33.703595990138268</v>
      </c>
      <c r="K198" s="27">
        <f t="shared" si="35"/>
        <v>6.666666666666667</v>
      </c>
      <c r="L198" s="37">
        <f t="shared" si="37"/>
        <v>1.5354916364521536</v>
      </c>
      <c r="M198" s="110">
        <f t="shared" si="36"/>
        <v>-11.760912373409578</v>
      </c>
      <c r="N198" s="110">
        <f t="shared" si="38"/>
        <v>1.4241284538135477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636.90440653924884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33.781485072832076</v>
      </c>
      <c r="K199" s="27">
        <f t="shared" si="35"/>
        <v>6.666666666666667</v>
      </c>
      <c r="L199" s="37">
        <f t="shared" si="37"/>
        <v>1.4576025537583455</v>
      </c>
      <c r="M199" s="110">
        <f t="shared" si="36"/>
        <v>-11.760912373409578</v>
      </c>
      <c r="N199" s="110">
        <f t="shared" si="38"/>
        <v>1.3988149182428298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642.60257460214098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33.858849224598288</v>
      </c>
      <c r="K200" s="27">
        <f t="shared" si="35"/>
        <v>6.666666666666667</v>
      </c>
      <c r="L200" s="37">
        <f t="shared" si="37"/>
        <v>1.3802384019921341</v>
      </c>
      <c r="M200" s="110">
        <f t="shared" si="36"/>
        <v>-11.760912373409578</v>
      </c>
      <c r="N200" s="110">
        <f t="shared" si="38"/>
        <v>1.3741174038629569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648.31242149490845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33.935686853005663</v>
      </c>
      <c r="K201" s="27">
        <f t="shared" si="35"/>
        <v>6.666666666666667</v>
      </c>
      <c r="L201" s="37">
        <f t="shared" si="37"/>
        <v>1.3034007735847588</v>
      </c>
      <c r="M201" s="110">
        <f t="shared" si="36"/>
        <v>-11.760912373409578</v>
      </c>
      <c r="N201" s="110">
        <f t="shared" si="38"/>
        <v>1.3500196111806646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654.03329781874515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34.011997189446113</v>
      </c>
      <c r="K202" s="27">
        <f t="shared" si="35"/>
        <v>6.666666666666667</v>
      </c>
      <c r="L202" s="37">
        <f t="shared" si="37"/>
        <v>1.2270904371443088</v>
      </c>
      <c r="M202" s="110">
        <f t="shared" si="36"/>
        <v>-11.760912373409578</v>
      </c>
      <c r="N202" s="110">
        <f t="shared" si="38"/>
        <v>1.326505465505303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659.7646003230409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34.087780195183775</v>
      </c>
      <c r="K203" s="27">
        <f t="shared" si="35"/>
        <v>6.666666666666667</v>
      </c>
      <c r="L203" s="37">
        <f t="shared" si="37"/>
        <v>1.1513074314066465</v>
      </c>
      <c r="M203" s="110">
        <f t="shared" si="36"/>
        <v>-11.760912373409578</v>
      </c>
      <c r="N203" s="110">
        <f t="shared" si="38"/>
        <v>1.3035591522293755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665.50576797716712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34.163036477650394</v>
      </c>
      <c r="K204" s="27">
        <f t="shared" si="35"/>
        <v>6.666666666666667</v>
      </c>
      <c r="L204" s="37">
        <f t="shared" si="37"/>
        <v>1.076051148940028</v>
      </c>
      <c r="M204" s="110">
        <f t="shared" si="36"/>
        <v>-11.760912373409578</v>
      </c>
      <c r="N204" s="110">
        <f t="shared" si="38"/>
        <v>1.281165145084729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671.25627842634947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34.237767215810848</v>
      </c>
      <c r="K205" s="27">
        <f t="shared" si="35"/>
        <v>6.666666666666667</v>
      </c>
      <c r="L205" s="37">
        <f t="shared" si="37"/>
        <v>1.0013204107795737</v>
      </c>
      <c r="M205" s="110">
        <f t="shared" si="36"/>
        <v>-11.760912373409578</v>
      </c>
      <c r="N205" s="110">
        <f t="shared" si="38"/>
        <v>1.2593082284032819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677.01564478978207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34.311974093566043</v>
      </c>
      <c r="K206" s="27">
        <f t="shared" si="35"/>
        <v>6.666666666666667</v>
      </c>
      <c r="L206" s="37">
        <f t="shared" si="37"/>
        <v>0.92711353302437871</v>
      </c>
      <c r="M206" s="110">
        <f t="shared" si="36"/>
        <v>-11.760912373409578</v>
      </c>
      <c r="N206" s="110">
        <f t="shared" si="38"/>
        <v>1.2379735142675512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682.78341276409196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34.385659240285484</v>
      </c>
      <c r="K207" s="27">
        <f t="shared" si="35"/>
        <v>6.666666666666667</v>
      </c>
      <c r="L207" s="37">
        <f t="shared" si="37"/>
        <v>0.85342838630493745</v>
      </c>
      <c r="M207" s="110">
        <f t="shared" si="36"/>
        <v>-11.760912373409578</v>
      </c>
      <c r="N207" s="110">
        <f t="shared" si="38"/>
        <v>1.2171464553127016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688.55915799959939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34.458825177670995</v>
      </c>
      <c r="K208" s="27">
        <f t="shared" si="35"/>
        <v>6.666666666666667</v>
      </c>
      <c r="L208" s="37">
        <f t="shared" si="37"/>
        <v>0.78026244891942653</v>
      </c>
      <c r="M208" s="110">
        <f t="shared" si="36"/>
        <v>-11.760912373409578</v>
      </c>
      <c r="N208" s="110">
        <f t="shared" si="38"/>
        <v>1.1968128538355631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694.34248372060597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34.53147477224811</v>
      </c>
      <c r="K209" s="27">
        <f t="shared" si="35"/>
        <v>6.666666666666667</v>
      </c>
      <c r="L209" s="37">
        <f t="shared" si="37"/>
        <v>0.70761285434231169</v>
      </c>
      <c r="M209" s="110">
        <f t="shared" si="36"/>
        <v>-11.760912373409578</v>
      </c>
      <c r="N209" s="110">
        <f t="shared" si="38"/>
        <v>1.1769588677746672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700.13301856426506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34.603611192865237</v>
      </c>
      <c r="K210" s="27">
        <f t="shared" si="35"/>
        <v>6.666666666666667</v>
      </c>
      <c r="L210" s="37">
        <f t="shared" si="37"/>
        <v>0.63547643372518436</v>
      </c>
      <c r="M210" s="110">
        <f t="shared" si="36"/>
        <v>-11.760912373409578</v>
      </c>
      <c r="N210" s="110">
        <f t="shared" si="38"/>
        <v>1.1575710140465494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529.9748618037579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32.185105405644848</v>
      </c>
      <c r="K211" s="27">
        <f t="shared" si="35"/>
        <v>6.666666666666667</v>
      </c>
      <c r="L211" s="37">
        <f t="shared" si="37"/>
        <v>3.0539822209455743</v>
      </c>
      <c r="M211" s="110">
        <f t="shared" si="36"/>
        <v>-11.760912373409578</v>
      </c>
      <c r="N211" s="110">
        <f t="shared" si="38"/>
        <v>2.0202179338169524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530.07266189925065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32.186708127823728</v>
      </c>
      <c r="K212" s="27">
        <f t="shared" si="35"/>
        <v>6.666666666666667</v>
      </c>
      <c r="L212" s="37">
        <f t="shared" si="37"/>
        <v>3.0523794987666939</v>
      </c>
      <c r="M212" s="110">
        <f t="shared" si="36"/>
        <v>-11.760912373409578</v>
      </c>
      <c r="N212" s="110">
        <f t="shared" si="38"/>
        <v>2.0194725292933691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530.36575094961563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32.191509423551175</v>
      </c>
      <c r="K213" s="27">
        <f t="shared" si="35"/>
        <v>6.666666666666667</v>
      </c>
      <c r="L213" s="37">
        <f t="shared" si="37"/>
        <v>3.0475782030392473</v>
      </c>
      <c r="M213" s="110">
        <f t="shared" si="36"/>
        <v>-11.760912373409578</v>
      </c>
      <c r="N213" s="110">
        <f t="shared" si="38"/>
        <v>2.0172411569172382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530.85320017794379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32.1994887957527</v>
      </c>
      <c r="K214" s="27">
        <f t="shared" si="35"/>
        <v>6.666666666666667</v>
      </c>
      <c r="L214" s="37">
        <f t="shared" si="37"/>
        <v>3.039598830837722</v>
      </c>
      <c r="M214" s="110">
        <f t="shared" si="36"/>
        <v>-11.760912373409578</v>
      </c>
      <c r="N214" s="110">
        <f t="shared" si="38"/>
        <v>2.013538245481985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531.53347787964913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32.210612462812676</v>
      </c>
      <c r="K215" s="27">
        <f t="shared" si="35"/>
        <v>6.666666666666667</v>
      </c>
      <c r="L215" s="37">
        <f t="shared" si="37"/>
        <v>3.0284751637777454</v>
      </c>
      <c r="M215" s="110">
        <f t="shared" si="36"/>
        <v>-11.760912373409578</v>
      </c>
      <c r="N215" s="110">
        <f t="shared" si="38"/>
        <v>2.0083875308538079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532.40447318564111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32.224833913952054</v>
      </c>
      <c r="K216" s="27">
        <f t="shared" si="35"/>
        <v>6.666666666666667</v>
      </c>
      <c r="L216" s="37">
        <f t="shared" si="37"/>
        <v>3.0142537126383679</v>
      </c>
      <c r="M216" s="110">
        <f t="shared" si="36"/>
        <v>-11.760912373409578</v>
      </c>
      <c r="N216" s="110">
        <f t="shared" si="38"/>
        <v>2.0018216009788898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533.46352812788541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32.242094657993249</v>
      </c>
      <c r="K217" s="27">
        <f t="shared" si="35"/>
        <v>6.666666666666667</v>
      </c>
      <c r="L217" s="37">
        <f t="shared" si="37"/>
        <v>2.9969929685971728</v>
      </c>
      <c r="M217" s="110">
        <f t="shared" si="36"/>
        <v>-11.760912373409578</v>
      </c>
      <c r="N217" s="110">
        <f t="shared" si="38"/>
        <v>1.9938812843440232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534.70747689717518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32.262325138991365</v>
      </c>
      <c r="K218" s="27">
        <f t="shared" si="35"/>
        <v>6.666666666666667</v>
      </c>
      <c r="L218" s="37">
        <f t="shared" si="37"/>
        <v>2.976762487599057</v>
      </c>
      <c r="M218" s="110">
        <f t="shared" si="36"/>
        <v>-11.760912373409578</v>
      </c>
      <c r="N218" s="110">
        <f t="shared" si="38"/>
        <v>1.9846149052651587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536.13269098783326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32.285445787586326</v>
      </c>
      <c r="K219" s="27">
        <f t="shared" si="35"/>
        <v>6.666666666666667</v>
      </c>
      <c r="L219" s="37">
        <f t="shared" si="37"/>
        <v>2.9536418390040957</v>
      </c>
      <c r="M219" s="110">
        <f t="shared" si="36"/>
        <v>-11.760912373409578</v>
      </c>
      <c r="N219" s="110">
        <f t="shared" si="38"/>
        <v>1.9740774333310784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537.73512880398926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32.311368174117149</v>
      </c>
      <c r="K220" s="27">
        <f t="shared" si="35"/>
        <v>6.666666666666667</v>
      </c>
      <c r="L220" s="37">
        <f t="shared" si="37"/>
        <v>2.9277194524732728</v>
      </c>
      <c r="M220" s="110">
        <f t="shared" si="36"/>
        <v>-11.760912373409578</v>
      </c>
      <c r="N220" s="110">
        <f t="shared" si="38"/>
        <v>1.9623295566211099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539.51038825820501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32.339996228563201</v>
      </c>
      <c r="K221" s="27">
        <f t="shared" si="35"/>
        <v>6.666666666666667</v>
      </c>
      <c r="L221" s="37">
        <f t="shared" si="37"/>
        <v>2.8990913980272204</v>
      </c>
      <c r="M221" s="110">
        <f t="shared" si="36"/>
        <v>-11.760912373409578</v>
      </c>
      <c r="N221" s="110">
        <f t="shared" si="38"/>
        <v>1.9494367089346285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541.45376092077254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32.371227493118298</v>
      </c>
      <c r="K222" s="27">
        <f t="shared" si="35"/>
        <v>6.666666666666667</v>
      </c>
      <c r="L222" s="37">
        <f t="shared" si="37"/>
        <v>2.8678601334721243</v>
      </c>
      <c r="M222" s="110">
        <f t="shared" si="36"/>
        <v>-11.760912373409578</v>
      </c>
      <c r="N222" s="110">
        <f t="shared" si="38"/>
        <v>1.9354680803396305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543.56028636741337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32.404954375427714</v>
      </c>
      <c r="K223" s="27">
        <f t="shared" si="35"/>
        <v>6.666666666666667</v>
      </c>
      <c r="L223" s="37">
        <f t="shared" ref="L223:L254" si="40">F223-J223+M223</f>
        <v>2.834133251162708</v>
      </c>
      <c r="M223" s="110">
        <f t="shared" si="36"/>
        <v>-11.760912373409578</v>
      </c>
      <c r="N223" s="110">
        <f t="shared" ref="N223:N254" si="41">10^(L223/10)</f>
        <v>1.9204956380977092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545.82480551153083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32.441065373910348</v>
      </c>
      <c r="K224" s="27">
        <f t="shared" ref="K224:K268" si="44">4/60*100</f>
        <v>6.666666666666667</v>
      </c>
      <c r="L224" s="37">
        <f t="shared" si="40"/>
        <v>2.7980222526800738</v>
      </c>
      <c r="M224" s="110">
        <f t="shared" ref="M224:M268" si="45">10*LOG(6.666667/100)</f>
        <v>-11.760912373409578</v>
      </c>
      <c r="N224" s="110">
        <f t="shared" si="41"/>
        <v>1.9045931817553619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548.24201188008647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32.479446250797032</v>
      </c>
      <c r="K225" s="27">
        <f t="shared" si="44"/>
        <v>6.666666666666667</v>
      </c>
      <c r="L225" s="37">
        <f t="shared" si="40"/>
        <v>2.7596413757933895</v>
      </c>
      <c r="M225" s="110">
        <f t="shared" si="45"/>
        <v>-11.760912373409578</v>
      </c>
      <c r="N225" s="110">
        <f t="shared" si="41"/>
        <v>1.8878354522398306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550.80649998497245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32.519981133184636</v>
      </c>
      <c r="K226" s="27">
        <f t="shared" si="44"/>
        <v>6.666666666666667</v>
      </c>
      <c r="L226" s="37">
        <f t="shared" si="40"/>
        <v>2.7191064934057856</v>
      </c>
      <c r="M226" s="110">
        <f t="shared" si="45"/>
        <v>-11.760912373409578</v>
      </c>
      <c r="N226" s="110">
        <f t="shared" si="41"/>
        <v>1.8702973104939447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553.51281014092342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32.562553527208564</v>
      </c>
      <c r="K227" s="27">
        <f t="shared" si="44"/>
        <v>6.666666666666667</v>
      </c>
      <c r="L227" s="37">
        <f t="shared" si="40"/>
        <v>2.6765340993818576</v>
      </c>
      <c r="M227" s="110">
        <f t="shared" si="45"/>
        <v>-11.760912373409578</v>
      </c>
      <c r="N227" s="110">
        <f t="shared" si="41"/>
        <v>1.8520529968285426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556.35546927507403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32.607047235096971</v>
      </c>
      <c r="K228" s="27">
        <f t="shared" si="44"/>
        <v>6.666666666666667</v>
      </c>
      <c r="L228" s="37">
        <f t="shared" si="40"/>
        <v>2.6320403914934509</v>
      </c>
      <c r="M228" s="110">
        <f t="shared" si="45"/>
        <v>-11.760912373409578</v>
      </c>
      <c r="N228" s="110">
        <f t="shared" si="41"/>
        <v>1.8331754780127347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559.32902745327124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32.653347169173777</v>
      </c>
      <c r="K229" s="27">
        <f t="shared" si="44"/>
        <v>6.666666666666667</v>
      </c>
      <c r="L229" s="37">
        <f t="shared" si="40"/>
        <v>2.5857404574166445</v>
      </c>
      <c r="M229" s="110">
        <f t="shared" si="45"/>
        <v>-11.760912373409578</v>
      </c>
      <c r="N229" s="110">
        <f t="shared" si="41"/>
        <v>1.8137358853502277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562.42809000791294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32.701340060675797</v>
      </c>
      <c r="K230" s="27">
        <f t="shared" si="44"/>
        <v>6.666666666666667</v>
      </c>
      <c r="L230" s="37">
        <f t="shared" si="40"/>
        <v>2.5377475659146249</v>
      </c>
      <c r="M230" s="110">
        <f t="shared" si="45"/>
        <v>-11.760912373409578</v>
      </c>
      <c r="N230" s="110">
        <f t="shared" si="41"/>
        <v>1.793803043729469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565.64734528769361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32.750915064455903</v>
      </c>
      <c r="K231" s="27">
        <f t="shared" si="44"/>
        <v>6.666666666666667</v>
      </c>
      <c r="L231" s="37">
        <f t="shared" si="40"/>
        <v>2.488172562134519</v>
      </c>
      <c r="M231" s="110">
        <f t="shared" si="45"/>
        <v>-11.760912373409578</v>
      </c>
      <c r="N231" s="110">
        <f t="shared" si="41"/>
        <v>1.7734430889527326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568.9815881597134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32.801964263226147</v>
      </c>
      <c r="K232" s="27">
        <f t="shared" si="44"/>
        <v>6.666666666666667</v>
      </c>
      <c r="L232" s="37">
        <f t="shared" si="40"/>
        <v>2.4371233633642753</v>
      </c>
      <c r="M232" s="110">
        <f t="shared" si="45"/>
        <v>-11.760912373409578</v>
      </c>
      <c r="N232" s="110">
        <f t="shared" si="41"/>
        <v>1.7527191685609773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572.42573947924848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32.8543830769636</v>
      </c>
      <c r="K233" s="27">
        <f t="shared" si="44"/>
        <v>6.666666666666667</v>
      </c>
      <c r="L233" s="37">
        <f t="shared" si="40"/>
        <v>2.3847045496268215</v>
      </c>
      <c r="M233" s="110">
        <f t="shared" si="45"/>
        <v>-11.760912373409578</v>
      </c>
      <c r="N233" s="110">
        <f t="shared" si="41"/>
        <v>1.7316912198540761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575.9748618037579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32.908070584500635</v>
      </c>
      <c r="K234" s="27">
        <f t="shared" si="44"/>
        <v>6.666666666666667</v>
      </c>
      <c r="L234" s="37">
        <f t="shared" si="40"/>
        <v>2.3310170420897869</v>
      </c>
      <c r="M234" s="110">
        <f t="shared" si="45"/>
        <v>-11.760912373409578</v>
      </c>
      <c r="N234" s="110">
        <f t="shared" si="41"/>
        <v>1.7104158178086544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579.6241716679217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32.96292976521346</v>
      </c>
      <c r="K235" s="27">
        <f t="shared" si="44"/>
        <v>6.666666666666667</v>
      </c>
      <c r="L235" s="37">
        <f t="shared" si="40"/>
        <v>2.2761578613769622</v>
      </c>
      <c r="M235" s="110">
        <f t="shared" si="45"/>
        <v>-11.760912373409578</v>
      </c>
      <c r="N235" s="110">
        <f t="shared" si="41"/>
        <v>1.6889460850503168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583.36904875870425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33.018867669184118</v>
      </c>
      <c r="K236" s="27">
        <f t="shared" si="44"/>
        <v>6.666666666666667</v>
      </c>
      <c r="L236" s="37">
        <f t="shared" si="40"/>
        <v>2.2202199574063037</v>
      </c>
      <c r="M236" s="110">
        <f t="shared" si="45"/>
        <v>-11.760912373409578</v>
      </c>
      <c r="N236" s="110">
        <f t="shared" si="41"/>
        <v>1.6673316558665341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587.20504233679151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33.075795524319759</v>
      </c>
      <c r="K237" s="27">
        <f t="shared" si="44"/>
        <v>6.666666666666667</v>
      </c>
      <c r="L237" s="37">
        <f t="shared" si="40"/>
        <v>2.1632921022706633</v>
      </c>
      <c r="M237" s="110">
        <f t="shared" si="45"/>
        <v>-11.760912373409578</v>
      </c>
      <c r="N237" s="110">
        <f t="shared" si="41"/>
        <v>1.6456186863736348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591.12787524638316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33.133628788745455</v>
      </c>
      <c r="K238" s="27">
        <f t="shared" si="44"/>
        <v>6.666666666666667</v>
      </c>
      <c r="L238" s="37">
        <f t="shared" si="40"/>
        <v>2.1054588378449672</v>
      </c>
      <c r="M238" s="110">
        <f t="shared" si="45"/>
        <v>-11.760912373409578</v>
      </c>
      <c r="N238" s="110">
        <f t="shared" si="41"/>
        <v>1.6238499033027209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595.13344584211688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33.192287156413762</v>
      </c>
      <c r="K239" s="27">
        <f t="shared" si="44"/>
        <v>6.666666666666667</v>
      </c>
      <c r="L239" s="37">
        <f t="shared" si="40"/>
        <v>2.0468004701766596</v>
      </c>
      <c r="M239" s="110">
        <f t="shared" si="45"/>
        <v>-11.760912373409578</v>
      </c>
      <c r="N239" s="110">
        <f t="shared" si="41"/>
        <v>1.6020646843788029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599.21782814241067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33.251694523357216</v>
      </c>
      <c r="K240" s="27">
        <f t="shared" si="44"/>
        <v>6.666666666666667</v>
      </c>
      <c r="L240" s="37">
        <f t="shared" si="40"/>
        <v>1.9873931032332059</v>
      </c>
      <c r="M240" s="110">
        <f t="shared" si="45"/>
        <v>-11.760912373409578</v>
      </c>
      <c r="N240" s="110">
        <f t="shared" si="41"/>
        <v>1.580299163878464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603.37727049489661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33.311778921400915</v>
      </c>
      <c r="K241" s="27">
        <f t="shared" si="44"/>
        <v>6.666666666666667</v>
      </c>
      <c r="L241" s="37">
        <f t="shared" si="40"/>
        <v>1.9273087051895068</v>
      </c>
      <c r="M241" s="110">
        <f t="shared" si="45"/>
        <v>-11.760912373409578</v>
      </c>
      <c r="N241" s="110">
        <f t="shared" si="41"/>
        <v>1.5585863576173506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607.60819301367849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33.372472425495069</v>
      </c>
      <c r="K242" s="27">
        <f t="shared" si="44"/>
        <v>6.666666666666667</v>
      </c>
      <c r="L242" s="37">
        <f t="shared" si="40"/>
        <v>1.8666152010953532</v>
      </c>
      <c r="M242" s="110">
        <f t="shared" si="45"/>
        <v>-11.760912373409578</v>
      </c>
      <c r="N242" s="110">
        <f t="shared" si="41"/>
        <v>1.5369563023023185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611.90718402127254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33.43371104015398</v>
      </c>
      <c r="K243" s="27">
        <f t="shared" si="44"/>
        <v>6.666666666666667</v>
      </c>
      <c r="L243" s="37">
        <f t="shared" si="40"/>
        <v>1.8053765864364415</v>
      </c>
      <c r="M243" s="110">
        <f t="shared" si="45"/>
        <v>-11.760912373409578</v>
      </c>
      <c r="N243" s="110">
        <f t="shared" si="41"/>
        <v>1.5154362048565608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616.27099570137761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33.495434569824987</v>
      </c>
      <c r="K244" s="27">
        <f t="shared" si="44"/>
        <v>6.666666666666667</v>
      </c>
      <c r="L244" s="37">
        <f t="shared" si="40"/>
        <v>1.7436530567654351</v>
      </c>
      <c r="M244" s="110">
        <f t="shared" si="45"/>
        <v>-11.760912373409578</v>
      </c>
      <c r="N244" s="110">
        <f t="shared" si="41"/>
        <v>1.4940505979688399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620.69653914284231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33.55758647737585</v>
      </c>
      <c r="K245" s="27">
        <f t="shared" si="44"/>
        <v>6.666666666666667</v>
      </c>
      <c r="L245" s="37">
        <f t="shared" si="40"/>
        <v>1.6815011492145722</v>
      </c>
      <c r="M245" s="110">
        <f t="shared" si="45"/>
        <v>-11.760912373409578</v>
      </c>
      <c r="N245" s="110">
        <f t="shared" si="41"/>
        <v>1.4728214987166739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625.18087893089648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33.62011373429457</v>
      </c>
      <c r="K246" s="27">
        <f t="shared" si="44"/>
        <v>6.666666666666667</v>
      </c>
      <c r="L246" s="37">
        <f t="shared" si="40"/>
        <v>1.6189738922958519</v>
      </c>
      <c r="M246" s="110">
        <f t="shared" si="45"/>
        <v>-11.760912373409578</v>
      </c>
      <c r="N246" s="110">
        <f t="shared" si="41"/>
        <v>1.4517685676596053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629.72122741924909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33.682966665649367</v>
      </c>
      <c r="K247" s="27">
        <f t="shared" si="44"/>
        <v>6.666666666666667</v>
      </c>
      <c r="L247" s="37">
        <f t="shared" si="40"/>
        <v>1.5561209609410547</v>
      </c>
      <c r="M247" s="110">
        <f t="shared" si="45"/>
        <v>-11.760912373409578</v>
      </c>
      <c r="N247" s="110">
        <f t="shared" si="41"/>
        <v>1.4309092662884138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634.31493879618711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33.746098792362083</v>
      </c>
      <c r="K248" s="27">
        <f t="shared" si="44"/>
        <v>6.666666666666667</v>
      </c>
      <c r="L248" s="37">
        <f t="shared" si="40"/>
        <v>1.4929888342283384</v>
      </c>
      <c r="M248" s="110">
        <f t="shared" si="45"/>
        <v>-11.760912373409578</v>
      </c>
      <c r="N248" s="110">
        <f t="shared" si="41"/>
        <v>1.4102590111485183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638.95950303943778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33.809466672906922</v>
      </c>
      <c r="K249" s="27">
        <f t="shared" si="44"/>
        <v>6.666666666666667</v>
      </c>
      <c r="L249" s="37">
        <f t="shared" si="40"/>
        <v>1.4296209536835001</v>
      </c>
      <c r="M249" s="110">
        <f t="shared" si="45"/>
        <v>-11.760912373409578</v>
      </c>
      <c r="N249" s="110">
        <f t="shared" si="41"/>
        <v>1.3898313233321951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643.65253983823868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33.873029746157052</v>
      </c>
      <c r="K250" s="27">
        <f t="shared" si="44"/>
        <v>6.666666666666667</v>
      </c>
      <c r="L250" s="37">
        <f t="shared" si="40"/>
        <v>1.3660578804333703</v>
      </c>
      <c r="M250" s="110">
        <f t="shared" si="45"/>
        <v>-11.760912373409578</v>
      </c>
      <c r="N250" s="110">
        <f t="shared" si="41"/>
        <v>1.3696379723576144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648.3917925467307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33.93675017676135</v>
      </c>
      <c r="K251" s="27">
        <f t="shared" si="44"/>
        <v>6.666666666666667</v>
      </c>
      <c r="L251" s="37">
        <f t="shared" si="40"/>
        <v>1.3023374498290714</v>
      </c>
      <c r="M251" s="110">
        <f t="shared" si="45"/>
        <v>-11.760912373409578</v>
      </c>
      <c r="N251" s="110">
        <f t="shared" si="41"/>
        <v>1.3496891137272187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653.17512222031417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34.000592704140416</v>
      </c>
      <c r="K252" s="27">
        <f t="shared" si="44"/>
        <v>6.666666666666667</v>
      </c>
      <c r="L252" s="37">
        <f t="shared" si="40"/>
        <v>1.2384949224500055</v>
      </c>
      <c r="M252" s="110">
        <f t="shared" si="45"/>
        <v>-11.760912373409578</v>
      </c>
      <c r="N252" s="110">
        <f t="shared" si="41"/>
        <v>1.3299934196877401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658.00050177586013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34.064524495938812</v>
      </c>
      <c r="K253" s="27">
        <f t="shared" si="44"/>
        <v>6.666666666666667</v>
      </c>
      <c r="L253" s="37">
        <f t="shared" si="40"/>
        <v>1.1745631306516096</v>
      </c>
      <c r="M253" s="110">
        <f t="shared" si="45"/>
        <v>-11.760912373409578</v>
      </c>
      <c r="N253" s="110">
        <f t="shared" si="41"/>
        <v>1.3105582029046476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662.86601030746738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34.128515006557741</v>
      </c>
      <c r="K254" s="27">
        <f t="shared" si="44"/>
        <v>6.666666666666667</v>
      </c>
      <c r="L254" s="37">
        <f t="shared" si="40"/>
        <v>1.1105726200326806</v>
      </c>
      <c r="M254" s="110">
        <f t="shared" si="45"/>
        <v>-11.760912373409578</v>
      </c>
      <c r="N254" s="110">
        <f t="shared" si="41"/>
        <v>1.2913895329189915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667.76982758165809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34.192535841212646</v>
      </c>
      <c r="K255" s="27">
        <f t="shared" si="44"/>
        <v>6.666666666666667</v>
      </c>
      <c r="L255" s="37">
        <f t="shared" ref="L255:L268" si="46">F255-J255+M255</f>
        <v>1.0465517853777762</v>
      </c>
      <c r="M255" s="110">
        <f t="shared" si="45"/>
        <v>-11.760912373409578</v>
      </c>
      <c r="N255" s="110">
        <f t="shared" ref="N255:N268" si="47">10^(L255/10)</f>
        <v>1.272492345379665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672.71022872934805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34.256560625811225</v>
      </c>
      <c r="K256" s="27">
        <f t="shared" si="44"/>
        <v>6.666666666666667</v>
      </c>
      <c r="L256" s="37">
        <f t="shared" si="46"/>
        <v>0.98252700077919641</v>
      </c>
      <c r="M256" s="110">
        <f t="shared" si="45"/>
        <v>-11.760912373409578</v>
      </c>
      <c r="N256" s="110">
        <f t="shared" si="47"/>
        <v>1.2538705441428248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677.68557914644498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34.320564882823867</v>
      </c>
      <c r="K257" s="27">
        <f t="shared" si="44"/>
        <v>6.666666666666667</v>
      </c>
      <c r="L257" s="37">
        <f t="shared" si="46"/>
        <v>0.91852274376655529</v>
      </c>
      <c r="M257" s="110">
        <f t="shared" si="45"/>
        <v>-11.760912373409578</v>
      </c>
      <c r="N257" s="110">
        <f t="shared" si="47"/>
        <v>1.2355270964068603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682.69432961041741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34.384525913218319</v>
      </c>
      <c r="K258" s="27">
        <f t="shared" si="44"/>
        <v>6.666666666666667</v>
      </c>
      <c r="L258" s="37">
        <f t="shared" si="46"/>
        <v>0.85456171337210307</v>
      </c>
      <c r="M258" s="110">
        <f t="shared" si="45"/>
        <v>-11.760912373409578</v>
      </c>
      <c r="N258" s="110">
        <f t="shared" si="47"/>
        <v>1.2174641211090198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687.73501161645913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34.448422684449369</v>
      </c>
      <c r="K259" s="27">
        <f t="shared" si="44"/>
        <v>6.666666666666667</v>
      </c>
      <c r="L259" s="37">
        <f t="shared" si="46"/>
        <v>0.79066494214105276</v>
      </c>
      <c r="M259" s="110">
        <f t="shared" si="45"/>
        <v>-11.760912373409578</v>
      </c>
      <c r="N259" s="110">
        <f t="shared" si="47"/>
        <v>1.1996829708519874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692.8062329338793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34.512235724429836</v>
      </c>
      <c r="K260" s="27">
        <f t="shared" si="44"/>
        <v>6.666666666666667</v>
      </c>
      <c r="L260" s="37">
        <f t="shared" si="46"/>
        <v>0.72685190216058615</v>
      </c>
      <c r="M260" s="110">
        <f t="shared" si="45"/>
        <v>-11.760912373409578</v>
      </c>
      <c r="N260" s="110">
        <f t="shared" si="47"/>
        <v>1.1821843076579577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697.90667338094397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34.575947021358871</v>
      </c>
      <c r="K261" s="27">
        <f t="shared" si="44"/>
        <v>6.666666666666667</v>
      </c>
      <c r="L261" s="37">
        <f t="shared" si="46"/>
        <v>0.6631406052315505</v>
      </c>
      <c r="M261" s="110">
        <f t="shared" si="45"/>
        <v>-11.760912373409578</v>
      </c>
      <c r="N261" s="110">
        <f t="shared" si="47"/>
        <v>1.164968172866427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703.03508081450127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34.639539929245295</v>
      </c>
      <c r="K262" s="27">
        <f t="shared" si="44"/>
        <v>6.666666666666667</v>
      </c>
      <c r="L262" s="37">
        <f t="shared" si="46"/>
        <v>0.59954769734512681</v>
      </c>
      <c r="M262" s="110">
        <f t="shared" si="45"/>
        <v>-11.760912373409578</v>
      </c>
      <c r="N262" s="110">
        <f t="shared" si="47"/>
        <v>1.148034051501992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708.19026732925454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34.702999078934823</v>
      </c>
      <c r="K263" s="27">
        <f t="shared" si="44"/>
        <v>6.666666666666667</v>
      </c>
      <c r="L263" s="37">
        <f t="shared" si="46"/>
        <v>0.53608854765559855</v>
      </c>
      <c r="M263" s="110">
        <f t="shared" si="45"/>
        <v>-11.760912373409578</v>
      </c>
      <c r="N263" s="110">
        <f t="shared" si="47"/>
        <v>1.1313809314418435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713.3711056604418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34.766310294429665</v>
      </c>
      <c r="K264" s="27">
        <f t="shared" si="44"/>
        <v>6.666666666666667</v>
      </c>
      <c r="L264" s="37">
        <f t="shared" si="46"/>
        <v>0.47277733216075646</v>
      </c>
      <c r="M264" s="110">
        <f t="shared" si="45"/>
        <v>-11.760912373409578</v>
      </c>
      <c r="N264" s="110">
        <f t="shared" si="47"/>
        <v>1.1150073577105866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718.5765257828657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34.829460514275333</v>
      </c>
      <c r="K265" s="27">
        <f t="shared" si="44"/>
        <v>6.666666666666667</v>
      </c>
      <c r="L265" s="37">
        <f t="shared" si="46"/>
        <v>0.40962711231508919</v>
      </c>
      <c r="M265" s="110">
        <f t="shared" si="45"/>
        <v>-11.760912373409578</v>
      </c>
      <c r="N265" s="110">
        <f t="shared" si="47"/>
        <v>1.0989114822238359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723.80551169865453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34.892437717781213</v>
      </c>
      <c r="K266" s="27">
        <f t="shared" si="44"/>
        <v>6.666666666666667</v>
      </c>
      <c r="L266" s="37">
        <f t="shared" si="46"/>
        <v>0.34664990880920854</v>
      </c>
      <c r="M266" s="110">
        <f t="shared" si="45"/>
        <v>-11.760912373409578</v>
      </c>
      <c r="N266" s="110">
        <f t="shared" si="47"/>
        <v>1.0830911092927631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729.05709840577003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34.955230855837627</v>
      </c>
      <c r="K267" s="27">
        <f t="shared" si="44"/>
        <v>6.666666666666667</v>
      </c>
      <c r="L267" s="37">
        <f t="shared" si="46"/>
        <v>0.28385677075279503</v>
      </c>
      <c r="M267" s="110">
        <f t="shared" si="45"/>
        <v>-11.760912373409578</v>
      </c>
      <c r="N267" s="110">
        <f t="shared" si="47"/>
        <v>1.0675437371902079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734.33036903907441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35.017829786091795</v>
      </c>
      <c r="K268" s="40">
        <f t="shared" si="44"/>
        <v>6.666666666666667</v>
      </c>
      <c r="L268" s="41">
        <f t="shared" si="46"/>
        <v>0.22125784049862673</v>
      </c>
      <c r="M268" s="110">
        <f t="shared" si="45"/>
        <v>-11.760912373409578</v>
      </c>
      <c r="N268" s="110">
        <f t="shared" si="47"/>
        <v>1.0522665960658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25.486498662478713</v>
      </c>
    </row>
  </sheetData>
  <mergeCells count="32">
    <mergeCell ref="I87:L87"/>
    <mergeCell ref="O5:O6"/>
    <mergeCell ref="A61:A85"/>
    <mergeCell ref="A5:A6"/>
    <mergeCell ref="B5:B6"/>
    <mergeCell ref="C5:C6"/>
    <mergeCell ref="D5:D6"/>
    <mergeCell ref="B54:F54"/>
    <mergeCell ref="P5:P6"/>
    <mergeCell ref="Q5:R5"/>
    <mergeCell ref="A46:G46"/>
    <mergeCell ref="B48:B49"/>
    <mergeCell ref="G5:G6"/>
    <mergeCell ref="H5:H6"/>
    <mergeCell ref="E5:E6"/>
    <mergeCell ref="F5:F6"/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</mergeCells>
  <pageMargins left="0.7" right="0.7" top="0.75" bottom="0.75" header="0.3" footer="0.3"/>
  <pageSetup scale="34" orientation="portrait" r:id="rId1"/>
  <rowBreaks count="1" manualBreakCount="1">
    <brk id="9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39</vt:i4>
      </vt:variant>
    </vt:vector>
  </HeadingPairs>
  <TitlesOfParts>
    <vt:vector size="82" baseType="lpstr">
      <vt:lpstr>Summary</vt:lpstr>
      <vt:lpstr>Inverters</vt:lpstr>
      <vt:lpstr>NSAs</vt:lpstr>
      <vt:lpstr>At property boundary</vt:lpstr>
      <vt:lpstr>NSA 1</vt:lpstr>
      <vt:lpstr>NSA 2</vt:lpstr>
      <vt:lpstr>NSA 3</vt:lpstr>
      <vt:lpstr>NSA 4</vt:lpstr>
      <vt:lpstr>NSA 5</vt:lpstr>
      <vt:lpstr>NSA 6</vt:lpstr>
      <vt:lpstr>NSA 7</vt:lpstr>
      <vt:lpstr>NSA 8</vt:lpstr>
      <vt:lpstr>NSA 9</vt:lpstr>
      <vt:lpstr>NSA 10</vt:lpstr>
      <vt:lpstr>NSA 11</vt:lpstr>
      <vt:lpstr>NSA 12</vt:lpstr>
      <vt:lpstr>NSA 13</vt:lpstr>
      <vt:lpstr>NSA 14</vt:lpstr>
      <vt:lpstr>NSA 15</vt:lpstr>
      <vt:lpstr>NSA 16</vt:lpstr>
      <vt:lpstr>NSA 17</vt:lpstr>
      <vt:lpstr>NSA 18</vt:lpstr>
      <vt:lpstr>NSA 19</vt:lpstr>
      <vt:lpstr>NSA 20</vt:lpstr>
      <vt:lpstr>NSA 21</vt:lpstr>
      <vt:lpstr>NSA 22</vt:lpstr>
      <vt:lpstr>NSA 23</vt:lpstr>
      <vt:lpstr>NSA 24</vt:lpstr>
      <vt:lpstr>NSA 25</vt:lpstr>
      <vt:lpstr>NSA 26</vt:lpstr>
      <vt:lpstr>NSA 27</vt:lpstr>
      <vt:lpstr>NSA 28</vt:lpstr>
      <vt:lpstr>NSA 29</vt:lpstr>
      <vt:lpstr>NSA 30</vt:lpstr>
      <vt:lpstr>NSA 31</vt:lpstr>
      <vt:lpstr>NSA 32</vt:lpstr>
      <vt:lpstr>NSA 33</vt:lpstr>
      <vt:lpstr>NSA 34</vt:lpstr>
      <vt:lpstr>NSA 35</vt:lpstr>
      <vt:lpstr>NSA 36</vt:lpstr>
      <vt:lpstr>NSA 37</vt:lpstr>
      <vt:lpstr>NSA 38</vt:lpstr>
      <vt:lpstr>Trackers</vt:lpstr>
      <vt:lpstr>'At property boundary'!Print_Area</vt:lpstr>
      <vt:lpstr>Inverters!Print_Area</vt:lpstr>
      <vt:lpstr>'NSA 1'!Print_Area</vt:lpstr>
      <vt:lpstr>'NSA 10'!Print_Area</vt:lpstr>
      <vt:lpstr>'NSA 11'!Print_Area</vt:lpstr>
      <vt:lpstr>'NSA 12'!Print_Area</vt:lpstr>
      <vt:lpstr>'NSA 13'!Print_Area</vt:lpstr>
      <vt:lpstr>'NSA 14'!Print_Area</vt:lpstr>
      <vt:lpstr>'NSA 15'!Print_Area</vt:lpstr>
      <vt:lpstr>'NSA 16'!Print_Area</vt:lpstr>
      <vt:lpstr>'NSA 17'!Print_Area</vt:lpstr>
      <vt:lpstr>'NSA 18'!Print_Area</vt:lpstr>
      <vt:lpstr>'NSA 2'!Print_Area</vt:lpstr>
      <vt:lpstr>'NSA 20'!Print_Area</vt:lpstr>
      <vt:lpstr>'NSA 21'!Print_Area</vt:lpstr>
      <vt:lpstr>'NSA 22'!Print_Area</vt:lpstr>
      <vt:lpstr>'NSA 23'!Print_Area</vt:lpstr>
      <vt:lpstr>'NSA 24'!Print_Area</vt:lpstr>
      <vt:lpstr>'NSA 26'!Print_Area</vt:lpstr>
      <vt:lpstr>'NSA 27'!Print_Area</vt:lpstr>
      <vt:lpstr>'NSA 28'!Print_Area</vt:lpstr>
      <vt:lpstr>'NSA 29'!Print_Area</vt:lpstr>
      <vt:lpstr>'NSA 3'!Print_Area</vt:lpstr>
      <vt:lpstr>'NSA 30'!Print_Area</vt:lpstr>
      <vt:lpstr>'NSA 31'!Print_Area</vt:lpstr>
      <vt:lpstr>'NSA 32'!Print_Area</vt:lpstr>
      <vt:lpstr>'NSA 33'!Print_Area</vt:lpstr>
      <vt:lpstr>'NSA 34'!Print_Area</vt:lpstr>
      <vt:lpstr>'NSA 35'!Print_Area</vt:lpstr>
      <vt:lpstr>'NSA 36'!Print_Area</vt:lpstr>
      <vt:lpstr>'NSA 37'!Print_Area</vt:lpstr>
      <vt:lpstr>'NSA 38'!Print_Area</vt:lpstr>
      <vt:lpstr>'NSA 4'!Print_Area</vt:lpstr>
      <vt:lpstr>'NSA 5'!Print_Area</vt:lpstr>
      <vt:lpstr>'NSA 6'!Print_Area</vt:lpstr>
      <vt:lpstr>'NSA 7'!Print_Area</vt:lpstr>
      <vt:lpstr>'NSA 8'!Print_Area</vt:lpstr>
      <vt:lpstr>'NSA 9'!Print_Area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M. Ituarte-Villarreal</dc:creator>
  <cp:lastModifiedBy>Carlos M. Ituarte-Villarreal</cp:lastModifiedBy>
  <dcterms:created xsi:type="dcterms:W3CDTF">2020-09-18T01:27:43Z</dcterms:created>
  <dcterms:modified xsi:type="dcterms:W3CDTF">2021-01-20T18:13:44Z</dcterms:modified>
</cp:coreProperties>
</file>